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290" windowWidth="15315" windowHeight="7890"/>
  </bookViews>
  <sheets>
    <sheet name="OBYEK PENGAWASAN K.2" sheetId="4" r:id="rId1"/>
    <sheet name="Sheet1" sheetId="1" r:id="rId2"/>
    <sheet name="Sheet2" sheetId="2" r:id="rId3"/>
    <sheet name="Sheet3" sheetId="3" r:id="rId4"/>
  </sheets>
  <definedNames>
    <definedName name="_xlnm.Print_Area" localSheetId="0">'OBYEK PENGAWASAN K.2'!$A$1:$V$150</definedName>
    <definedName name="_xlnm.Print_Titles" localSheetId="0">'OBYEK PENGAWASAN K.2'!$4:$7</definedName>
  </definedNames>
  <calcPr calcId="145621"/>
</workbook>
</file>

<file path=xl/calcChain.xml><?xml version="1.0" encoding="utf-8"?>
<calcChain xmlns="http://schemas.openxmlformats.org/spreadsheetml/2006/main">
  <c r="T8" i="4" l="1"/>
  <c r="U8" i="4"/>
  <c r="V8" i="4"/>
  <c r="R9" i="4"/>
  <c r="S9" i="4"/>
  <c r="T9" i="4"/>
  <c r="U9" i="4"/>
  <c r="V9" i="4"/>
  <c r="U10" i="4"/>
  <c r="V10" i="4"/>
  <c r="S11" i="4"/>
  <c r="T11" i="4"/>
  <c r="U11" i="4"/>
  <c r="V11" i="4"/>
  <c r="V12" i="4"/>
  <c r="V13" i="4"/>
  <c r="U14" i="4"/>
  <c r="V14" i="4"/>
  <c r="U15" i="4"/>
  <c r="V15" i="4"/>
  <c r="V16" i="4"/>
  <c r="U17" i="4"/>
  <c r="V17" i="4"/>
  <c r="R18" i="4"/>
  <c r="S18" i="4"/>
  <c r="T18" i="4"/>
  <c r="U18" i="4"/>
  <c r="V18" i="4"/>
  <c r="V19" i="4"/>
  <c r="V20" i="4"/>
  <c r="V21" i="4"/>
  <c r="R22" i="4"/>
  <c r="S22" i="4"/>
  <c r="T22" i="4"/>
  <c r="U22" i="4"/>
  <c r="V22" i="4"/>
  <c r="T23" i="4"/>
  <c r="U23" i="4"/>
  <c r="V23" i="4"/>
  <c r="V24" i="4"/>
  <c r="S25" i="4"/>
  <c r="V25" i="4"/>
  <c r="S26" i="4"/>
  <c r="U26" i="4"/>
  <c r="T26" i="4" s="1"/>
  <c r="V26" i="4"/>
  <c r="V27" i="4"/>
  <c r="S28" i="4"/>
  <c r="S29" i="4" s="1"/>
  <c r="S129" i="4" s="1"/>
  <c r="T28" i="4"/>
  <c r="U28" i="4"/>
  <c r="V28" i="4"/>
  <c r="R29" i="4"/>
  <c r="U29" i="4"/>
  <c r="V29" i="4"/>
  <c r="S30" i="4"/>
  <c r="T30" i="4"/>
  <c r="U30" i="4"/>
  <c r="V30" i="4"/>
  <c r="R31" i="4"/>
  <c r="S31" i="4"/>
  <c r="T31" i="4"/>
  <c r="U31" i="4"/>
  <c r="V31" i="4"/>
  <c r="S32" i="4"/>
  <c r="T32" i="4"/>
  <c r="U32" i="4"/>
  <c r="V32" i="4"/>
  <c r="T33" i="4"/>
  <c r="U33" i="4"/>
  <c r="V33" i="4"/>
  <c r="T34" i="4"/>
  <c r="U34" i="4"/>
  <c r="V34" i="4"/>
  <c r="U35" i="4"/>
  <c r="V35" i="4"/>
  <c r="S36" i="4"/>
  <c r="T36" i="4"/>
  <c r="U36" i="4"/>
  <c r="V36" i="4"/>
  <c r="T37" i="4"/>
  <c r="U37" i="4"/>
  <c r="V37" i="4"/>
  <c r="S38" i="4"/>
  <c r="T38" i="4"/>
  <c r="U38" i="4"/>
  <c r="V38" i="4"/>
  <c r="R39" i="4"/>
  <c r="S39" i="4"/>
  <c r="T39" i="4"/>
  <c r="U39" i="4"/>
  <c r="V39" i="4"/>
  <c r="R40" i="4"/>
  <c r="S40" i="4"/>
  <c r="T40" i="4"/>
  <c r="U40" i="4"/>
  <c r="V40" i="4"/>
  <c r="S41" i="4"/>
  <c r="U41" i="4"/>
  <c r="V41" i="4"/>
  <c r="S42" i="4"/>
  <c r="U42" i="4"/>
  <c r="V42" i="4"/>
  <c r="U43" i="4"/>
  <c r="V43" i="4"/>
  <c r="U44" i="4"/>
  <c r="V44" i="4"/>
  <c r="S45" i="4"/>
  <c r="U45" i="4"/>
  <c r="V45" i="4"/>
  <c r="U46" i="4"/>
  <c r="V46" i="4"/>
  <c r="S47" i="4"/>
  <c r="U47" i="4"/>
  <c r="V47" i="4"/>
  <c r="S48" i="4"/>
  <c r="U48" i="4"/>
  <c r="V48" i="4"/>
  <c r="R49" i="4"/>
  <c r="S49" i="4"/>
  <c r="U49" i="4"/>
  <c r="V49" i="4"/>
  <c r="R50" i="4"/>
  <c r="S50" i="4"/>
  <c r="U50" i="4"/>
  <c r="V50" i="4"/>
  <c r="R51" i="4"/>
  <c r="S51" i="4"/>
  <c r="T51" i="4"/>
  <c r="U51" i="4"/>
  <c r="V51" i="4"/>
  <c r="S52" i="4"/>
  <c r="U52" i="4"/>
  <c r="V52" i="4"/>
  <c r="R53" i="4"/>
  <c r="S53" i="4"/>
  <c r="T53" i="4"/>
  <c r="U53" i="4"/>
  <c r="V53" i="4"/>
  <c r="R54" i="4"/>
  <c r="S54" i="4"/>
  <c r="T54" i="4"/>
  <c r="U54" i="4"/>
  <c r="V54" i="4"/>
  <c r="S55" i="4"/>
  <c r="T55" i="4"/>
  <c r="U55" i="4"/>
  <c r="V55" i="4"/>
  <c r="S56" i="4"/>
  <c r="T56" i="4"/>
  <c r="U56" i="4"/>
  <c r="V56" i="4"/>
  <c r="V57" i="4"/>
  <c r="R58" i="4"/>
  <c r="S58" i="4"/>
  <c r="T58" i="4"/>
  <c r="U58" i="4"/>
  <c r="V58" i="4"/>
  <c r="S59" i="4"/>
  <c r="T59" i="4"/>
  <c r="U59" i="4"/>
  <c r="V59" i="4"/>
  <c r="V60" i="4"/>
  <c r="R61" i="4"/>
  <c r="T61" i="4"/>
  <c r="U61" i="4"/>
  <c r="V61" i="4"/>
  <c r="R62" i="4"/>
  <c r="S62" i="4"/>
  <c r="T62" i="4"/>
  <c r="U62" i="4"/>
  <c r="V62" i="4"/>
  <c r="R73" i="4"/>
  <c r="S73" i="4"/>
  <c r="T73" i="4"/>
  <c r="U73" i="4"/>
  <c r="V73" i="4"/>
  <c r="R84" i="4"/>
  <c r="S84" i="4"/>
  <c r="T84" i="4"/>
  <c r="U84" i="4"/>
  <c r="V84" i="4"/>
  <c r="R95" i="4"/>
  <c r="S95" i="4"/>
  <c r="T95" i="4"/>
  <c r="U95" i="4"/>
  <c r="V95" i="4"/>
  <c r="R106" i="4"/>
  <c r="S106" i="4"/>
  <c r="T106" i="4"/>
  <c r="U106" i="4"/>
  <c r="V106" i="4"/>
  <c r="R117" i="4"/>
  <c r="S117" i="4"/>
  <c r="T117" i="4"/>
  <c r="U117" i="4"/>
  <c r="V117" i="4"/>
  <c r="R118" i="4"/>
  <c r="S118" i="4"/>
  <c r="T118" i="4"/>
  <c r="U118" i="4"/>
  <c r="V118" i="4"/>
  <c r="R119" i="4"/>
  <c r="S119" i="4"/>
  <c r="T119" i="4"/>
  <c r="U119" i="4"/>
  <c r="V119" i="4"/>
  <c r="R120" i="4"/>
  <c r="S120" i="4"/>
  <c r="T120" i="4"/>
  <c r="U120" i="4"/>
  <c r="V120" i="4"/>
  <c r="R121" i="4"/>
  <c r="S121" i="4"/>
  <c r="T121" i="4"/>
  <c r="U121" i="4"/>
  <c r="V121" i="4"/>
  <c r="R122" i="4"/>
  <c r="S122" i="4"/>
  <c r="T122" i="4"/>
  <c r="U122" i="4"/>
  <c r="V122" i="4"/>
  <c r="R123" i="4"/>
  <c r="S123" i="4"/>
  <c r="T123" i="4"/>
  <c r="U123" i="4"/>
  <c r="V123" i="4"/>
  <c r="R124" i="4"/>
  <c r="S124" i="4"/>
  <c r="T124" i="4"/>
  <c r="U124" i="4"/>
  <c r="V124" i="4"/>
  <c r="R125" i="4"/>
  <c r="S125" i="4"/>
  <c r="U125" i="4"/>
  <c r="V125" i="4"/>
  <c r="R126" i="4"/>
  <c r="S126" i="4"/>
  <c r="T126" i="4"/>
  <c r="U126" i="4"/>
  <c r="V126" i="4"/>
  <c r="R127" i="4"/>
  <c r="S127" i="4"/>
  <c r="T127" i="4"/>
  <c r="U127" i="4"/>
  <c r="V127" i="4"/>
  <c r="R128" i="4"/>
  <c r="S128" i="4"/>
  <c r="U128" i="4"/>
  <c r="V128" i="4"/>
  <c r="R129" i="4"/>
  <c r="U129" i="4"/>
  <c r="V129" i="4"/>
  <c r="N126" i="4"/>
  <c r="M126" i="4"/>
  <c r="K126" i="4"/>
  <c r="J126" i="4"/>
  <c r="F126" i="4"/>
  <c r="E126" i="4"/>
  <c r="D126" i="4"/>
  <c r="M125" i="4"/>
  <c r="J125" i="4"/>
  <c r="D125" i="4"/>
  <c r="M124" i="4"/>
  <c r="D124" i="4"/>
  <c r="M123" i="4"/>
  <c r="L123" i="4"/>
  <c r="K123" i="4"/>
  <c r="J123" i="4"/>
  <c r="D123" i="4"/>
  <c r="M122" i="4"/>
  <c r="K122" i="4"/>
  <c r="J122" i="4"/>
  <c r="F122" i="4"/>
  <c r="E122" i="4"/>
  <c r="D122" i="4"/>
  <c r="M120" i="4"/>
  <c r="J120" i="4"/>
  <c r="F120" i="4"/>
  <c r="E120" i="4"/>
  <c r="D120" i="4"/>
  <c r="M118" i="4"/>
  <c r="K118" i="4"/>
  <c r="J118" i="4"/>
  <c r="D118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M62" i="4"/>
  <c r="E62" i="4"/>
  <c r="D62" i="4"/>
  <c r="P51" i="4"/>
  <c r="F48" i="4"/>
  <c r="F125" i="4" s="1"/>
  <c r="E48" i="4"/>
  <c r="E125" i="4" s="1"/>
  <c r="F46" i="4"/>
  <c r="F123" i="4" s="1"/>
  <c r="E46" i="4"/>
  <c r="E123" i="4" s="1"/>
  <c r="Q28" i="4"/>
  <c r="O28" i="4"/>
  <c r="N28" i="4"/>
  <c r="L28" i="4"/>
  <c r="I28" i="4"/>
  <c r="H28" i="4"/>
  <c r="G28" i="4"/>
  <c r="Q27" i="4"/>
  <c r="I27" i="4"/>
  <c r="Q26" i="4"/>
  <c r="O26" i="4"/>
  <c r="L26" i="4"/>
  <c r="L125" i="4" s="1"/>
  <c r="I26" i="4"/>
  <c r="H26" i="4"/>
  <c r="Q25" i="4"/>
  <c r="O25" i="4"/>
  <c r="L25" i="4"/>
  <c r="I25" i="4"/>
  <c r="H25" i="4"/>
  <c r="Q24" i="4"/>
  <c r="I24" i="4"/>
  <c r="Q23" i="4"/>
  <c r="P23" i="4"/>
  <c r="O23" i="4"/>
  <c r="I23" i="4"/>
  <c r="H23" i="4"/>
  <c r="G23" i="4"/>
  <c r="Q22" i="4"/>
  <c r="P22" i="4"/>
  <c r="O22" i="4"/>
  <c r="N22" i="4"/>
  <c r="N29" i="4" s="1"/>
  <c r="M22" i="4"/>
  <c r="M121" i="4" s="1"/>
  <c r="L22" i="4"/>
  <c r="L29" i="4" s="1"/>
  <c r="K22" i="4"/>
  <c r="K29" i="4" s="1"/>
  <c r="J22" i="4"/>
  <c r="J121" i="4" s="1"/>
  <c r="I22" i="4"/>
  <c r="H22" i="4"/>
  <c r="G22" i="4"/>
  <c r="G29" i="4" s="1"/>
  <c r="F22" i="4"/>
  <c r="F121" i="4" s="1"/>
  <c r="E22" i="4"/>
  <c r="E121" i="4" s="1"/>
  <c r="D22" i="4"/>
  <c r="D121" i="4" s="1"/>
  <c r="Q21" i="4"/>
  <c r="O21" i="4"/>
  <c r="I21" i="4"/>
  <c r="H21" i="4"/>
  <c r="Q20" i="4"/>
  <c r="O20" i="4"/>
  <c r="I20" i="4"/>
  <c r="H20" i="4"/>
  <c r="Q19" i="4"/>
  <c r="O19" i="4"/>
  <c r="I19" i="4"/>
  <c r="H19" i="4"/>
  <c r="P18" i="4"/>
  <c r="M18" i="4"/>
  <c r="D18" i="4"/>
  <c r="Q17" i="4"/>
  <c r="H16" i="4"/>
  <c r="G16" i="4"/>
  <c r="Q15" i="4"/>
  <c r="H15" i="4"/>
  <c r="Q14" i="4"/>
  <c r="J14" i="4"/>
  <c r="J124" i="4" s="1"/>
  <c r="H14" i="4"/>
  <c r="G14" i="4"/>
  <c r="E14" i="4"/>
  <c r="E124" i="4" s="1"/>
  <c r="H13" i="4"/>
  <c r="G13" i="4"/>
  <c r="G123" i="4" s="1"/>
  <c r="Q12" i="4"/>
  <c r="Q11" i="4"/>
  <c r="O11" i="4"/>
  <c r="N11" i="4"/>
  <c r="N121" i="4" s="1"/>
  <c r="L11" i="4"/>
  <c r="K11" i="4"/>
  <c r="H11" i="4"/>
  <c r="G11" i="4"/>
  <c r="Q10" i="4"/>
  <c r="O10" i="4"/>
  <c r="H10" i="4"/>
  <c r="Q9" i="4"/>
  <c r="H9" i="4"/>
  <c r="Q8" i="4"/>
  <c r="G8" i="4"/>
  <c r="F8" i="4"/>
  <c r="F118" i="4" s="1"/>
  <c r="E8" i="4"/>
  <c r="E118" i="4" s="1"/>
  <c r="T29" i="4" l="1"/>
  <c r="T129" i="4" s="1"/>
  <c r="T125" i="4"/>
  <c r="T128" i="4" s="1"/>
  <c r="K121" i="4"/>
  <c r="I29" i="4"/>
  <c r="N18" i="4"/>
  <c r="G18" i="4"/>
  <c r="O18" i="4"/>
  <c r="F18" i="4"/>
  <c r="J18" i="4"/>
  <c r="Q29" i="4"/>
  <c r="N61" i="4"/>
  <c r="H61" i="4"/>
  <c r="L60" i="4"/>
  <c r="L126" i="4" s="1"/>
  <c r="P58" i="4"/>
  <c r="K58" i="4"/>
  <c r="K124" i="4" s="1"/>
  <c r="N56" i="4"/>
  <c r="O55" i="4"/>
  <c r="N54" i="4"/>
  <c r="G54" i="4"/>
  <c r="O53" i="4"/>
  <c r="H53" i="4"/>
  <c r="G52" i="4"/>
  <c r="Q50" i="4"/>
  <c r="L50" i="4"/>
  <c r="L51" i="4" s="1"/>
  <c r="H50" i="4"/>
  <c r="D50" i="4"/>
  <c r="D51" i="4" s="1"/>
  <c r="H49" i="4"/>
  <c r="Q48" i="4"/>
  <c r="H48" i="4"/>
  <c r="O47" i="4"/>
  <c r="P61" i="4"/>
  <c r="J61" i="4"/>
  <c r="J62" i="4" s="1"/>
  <c r="N58" i="4"/>
  <c r="G58" i="4"/>
  <c r="P56" i="4"/>
  <c r="Q55" i="4"/>
  <c r="H55" i="4"/>
  <c r="P54" i="4"/>
  <c r="K54" i="4"/>
  <c r="K120" i="4" s="1"/>
  <c r="Q53" i="4"/>
  <c r="L53" i="4"/>
  <c r="L52" i="4"/>
  <c r="Q61" i="4"/>
  <c r="G61" i="4"/>
  <c r="K59" i="4"/>
  <c r="K125" i="4" s="1"/>
  <c r="O58" i="4"/>
  <c r="L56" i="4"/>
  <c r="L122" i="4" s="1"/>
  <c r="L55" i="4"/>
  <c r="Q54" i="4"/>
  <c r="N53" i="4"/>
  <c r="N52" i="4"/>
  <c r="O50" i="4"/>
  <c r="J50" i="4"/>
  <c r="J51" i="4" s="1"/>
  <c r="E50" i="4"/>
  <c r="E51" i="4" s="1"/>
  <c r="Q49" i="4"/>
  <c r="I48" i="4"/>
  <c r="I47" i="4"/>
  <c r="I46" i="4"/>
  <c r="O45" i="4"/>
  <c r="G45" i="4"/>
  <c r="O44" i="4"/>
  <c r="N43" i="4"/>
  <c r="O42" i="4"/>
  <c r="G42" i="4"/>
  <c r="Q39" i="4"/>
  <c r="Q127" i="4" s="1"/>
  <c r="M39" i="4"/>
  <c r="I39" i="4"/>
  <c r="E39" i="4"/>
  <c r="O38" i="4"/>
  <c r="P37" i="4"/>
  <c r="P125" i="4" s="1"/>
  <c r="G37" i="4"/>
  <c r="N36" i="4"/>
  <c r="N35" i="4"/>
  <c r="H34" i="4"/>
  <c r="Q33" i="4"/>
  <c r="Q32" i="4"/>
  <c r="I32" i="4"/>
  <c r="Q31" i="4"/>
  <c r="M31" i="4"/>
  <c r="I31" i="4"/>
  <c r="E31" i="4"/>
  <c r="O30" i="4"/>
  <c r="G30" i="4"/>
  <c r="O61" i="4"/>
  <c r="Q60" i="4"/>
  <c r="L58" i="4"/>
  <c r="L61" i="4"/>
  <c r="H58" i="4"/>
  <c r="Q56" i="4"/>
  <c r="L54" i="4"/>
  <c r="L120" i="4" s="1"/>
  <c r="G53" i="4"/>
  <c r="M50" i="4"/>
  <c r="M51" i="4" s="1"/>
  <c r="G50" i="4"/>
  <c r="I49" i="4"/>
  <c r="O48" i="4"/>
  <c r="Q47" i="4"/>
  <c r="G47" i="4"/>
  <c r="O46" i="4"/>
  <c r="O123" i="4" s="1"/>
  <c r="I45" i="4"/>
  <c r="H44" i="4"/>
  <c r="Q43" i="4"/>
  <c r="H43" i="4"/>
  <c r="I42" i="4"/>
  <c r="I41" i="4"/>
  <c r="O39" i="4"/>
  <c r="K39" i="4"/>
  <c r="G39" i="4"/>
  <c r="Q38" i="4"/>
  <c r="H38" i="4"/>
  <c r="H126" i="4" s="1"/>
  <c r="I37" i="4"/>
  <c r="P36" i="4"/>
  <c r="H36" i="4"/>
  <c r="Q35" i="4"/>
  <c r="P34" i="4"/>
  <c r="P122" i="4" s="1"/>
  <c r="I33" i="4"/>
  <c r="O32" i="4"/>
  <c r="G32" i="4"/>
  <c r="O31" i="4"/>
  <c r="K31" i="4"/>
  <c r="G31" i="4"/>
  <c r="Q30" i="4"/>
  <c r="I30" i="4"/>
  <c r="I118" i="4" s="1"/>
  <c r="H31" i="4"/>
  <c r="I35" i="4"/>
  <c r="I123" i="4" s="1"/>
  <c r="P39" i="4"/>
  <c r="E18" i="4"/>
  <c r="I18" i="4"/>
  <c r="Q18" i="4"/>
  <c r="O29" i="4"/>
  <c r="G122" i="4"/>
  <c r="O127" i="4"/>
  <c r="F29" i="4"/>
  <c r="J29" i="4"/>
  <c r="P30" i="4"/>
  <c r="F31" i="4"/>
  <c r="N31" i="4"/>
  <c r="G36" i="4"/>
  <c r="Q37" i="4"/>
  <c r="P38" i="4"/>
  <c r="P126" i="4" s="1"/>
  <c r="F39" i="4"/>
  <c r="N39" i="4"/>
  <c r="Q42" i="4"/>
  <c r="O43" i="4"/>
  <c r="Q44" i="4"/>
  <c r="Q45" i="4"/>
  <c r="H46" i="4"/>
  <c r="H123" i="4" s="1"/>
  <c r="H47" i="4"/>
  <c r="H124" i="4" s="1"/>
  <c r="F50" i="4"/>
  <c r="H54" i="4"/>
  <c r="P55" i="4"/>
  <c r="F58" i="4"/>
  <c r="O121" i="4"/>
  <c r="Q126" i="4"/>
  <c r="P29" i="4"/>
  <c r="P31" i="4"/>
  <c r="I36" i="4"/>
  <c r="I124" i="4" s="1"/>
  <c r="H39" i="4"/>
  <c r="H127" i="4" s="1"/>
  <c r="N47" i="4"/>
  <c r="O49" i="4"/>
  <c r="O54" i="4"/>
  <c r="Q58" i="4"/>
  <c r="Q121" i="4"/>
  <c r="K18" i="4"/>
  <c r="L124" i="4"/>
  <c r="D29" i="4"/>
  <c r="H29" i="4"/>
  <c r="H30" i="4"/>
  <c r="J31" i="4"/>
  <c r="N32" i="4"/>
  <c r="H33" i="4"/>
  <c r="H121" i="4" s="1"/>
  <c r="I34" i="4"/>
  <c r="I122" i="4" s="1"/>
  <c r="P35" i="4"/>
  <c r="P123" i="4" s="1"/>
  <c r="O36" i="4"/>
  <c r="H37" i="4"/>
  <c r="H125" i="4" s="1"/>
  <c r="G38" i="4"/>
  <c r="J39" i="4"/>
  <c r="J127" i="4" s="1"/>
  <c r="H41" i="4"/>
  <c r="H42" i="4"/>
  <c r="H119" i="4" s="1"/>
  <c r="G43" i="4"/>
  <c r="G44" i="4"/>
  <c r="H45" i="4"/>
  <c r="Q46" i="4"/>
  <c r="N48" i="4"/>
  <c r="N125" i="4" s="1"/>
  <c r="K50" i="4"/>
  <c r="K51" i="4" s="1"/>
  <c r="P53" i="4"/>
  <c r="O56" i="4"/>
  <c r="O122" i="4" s="1"/>
  <c r="H32" i="4"/>
  <c r="H120" i="4" s="1"/>
  <c r="F42" i="4"/>
  <c r="N46" i="4"/>
  <c r="G48" i="4"/>
  <c r="I50" i="4"/>
  <c r="K53" i="4"/>
  <c r="K62" i="4" s="1"/>
  <c r="G118" i="4"/>
  <c r="L121" i="4"/>
  <c r="I125" i="4"/>
  <c r="G126" i="4"/>
  <c r="H18" i="4"/>
  <c r="L18" i="4"/>
  <c r="O124" i="4"/>
  <c r="G127" i="4"/>
  <c r="E29" i="4"/>
  <c r="M29" i="4"/>
  <c r="N30" i="4"/>
  <c r="D31" i="4"/>
  <c r="L31" i="4"/>
  <c r="P32" i="4"/>
  <c r="P120" i="4" s="1"/>
  <c r="P33" i="4"/>
  <c r="P121" i="4" s="1"/>
  <c r="Q34" i="4"/>
  <c r="Q36" i="4"/>
  <c r="Q124" i="4" s="1"/>
  <c r="O37" i="4"/>
  <c r="O125" i="4" s="1"/>
  <c r="I38" i="4"/>
  <c r="I126" i="4" s="1"/>
  <c r="D39" i="4"/>
  <c r="D127" i="4" s="1"/>
  <c r="L39" i="4"/>
  <c r="L127" i="4" s="1"/>
  <c r="Q41" i="4"/>
  <c r="N42" i="4"/>
  <c r="I43" i="4"/>
  <c r="I120" i="4" s="1"/>
  <c r="I44" i="4"/>
  <c r="N45" i="4"/>
  <c r="N122" i="4" s="1"/>
  <c r="N50" i="4"/>
  <c r="N127" i="4" s="1"/>
  <c r="H52" i="4"/>
  <c r="H62" i="4" s="1"/>
  <c r="G55" i="4"/>
  <c r="G121" i="4" s="1"/>
  <c r="I61" i="4"/>
  <c r="I62" i="4" s="1"/>
  <c r="I119" i="4" l="1"/>
  <c r="O120" i="4"/>
  <c r="F51" i="4"/>
  <c r="N120" i="4"/>
  <c r="Q125" i="4"/>
  <c r="P124" i="4"/>
  <c r="Q120" i="4"/>
  <c r="M127" i="4"/>
  <c r="I121" i="4"/>
  <c r="Q123" i="4"/>
  <c r="P62" i="4"/>
  <c r="Q122" i="4"/>
  <c r="Q119" i="4"/>
  <c r="F127" i="4"/>
  <c r="G124" i="4"/>
  <c r="P127" i="4"/>
  <c r="O119" i="4"/>
  <c r="H122" i="4"/>
  <c r="N118" i="4"/>
  <c r="N40" i="4"/>
  <c r="D119" i="4"/>
  <c r="D128" i="4" s="1"/>
  <c r="D40" i="4"/>
  <c r="D129" i="4" s="1"/>
  <c r="H40" i="4"/>
  <c r="P118" i="4"/>
  <c r="P40" i="4"/>
  <c r="Q40" i="4"/>
  <c r="G40" i="4"/>
  <c r="N124" i="4"/>
  <c r="N62" i="4"/>
  <c r="G62" i="4"/>
  <c r="F124" i="4"/>
  <c r="F62" i="4"/>
  <c r="O40" i="4"/>
  <c r="M119" i="4"/>
  <c r="M128" i="4" s="1"/>
  <c r="M40" i="4"/>
  <c r="M129" i="4" s="1"/>
  <c r="O126" i="4"/>
  <c r="G51" i="4"/>
  <c r="N51" i="4"/>
  <c r="I127" i="4"/>
  <c r="H51" i="4"/>
  <c r="H129" i="4" s="1"/>
  <c r="J40" i="4"/>
  <c r="J129" i="4" s="1"/>
  <c r="J119" i="4"/>
  <c r="J128" i="4" s="1"/>
  <c r="H118" i="4"/>
  <c r="H128" i="4" s="1"/>
  <c r="N119" i="4"/>
  <c r="G119" i="4"/>
  <c r="G120" i="4"/>
  <c r="I51" i="4"/>
  <c r="N123" i="4"/>
  <c r="G125" i="4"/>
  <c r="O51" i="4"/>
  <c r="Q62" i="4"/>
  <c r="Q118" i="4"/>
  <c r="Q128" i="4" s="1"/>
  <c r="Q51" i="4"/>
  <c r="L119" i="4"/>
  <c r="L40" i="4"/>
  <c r="P119" i="4"/>
  <c r="F40" i="4"/>
  <c r="F119" i="4"/>
  <c r="F128" i="4" s="1"/>
  <c r="O118" i="4"/>
  <c r="O128" i="4" s="1"/>
  <c r="I40" i="4"/>
  <c r="K119" i="4"/>
  <c r="K40" i="4"/>
  <c r="K129" i="4" s="1"/>
  <c r="K127" i="4"/>
  <c r="E119" i="4"/>
  <c r="E40" i="4"/>
  <c r="E129" i="4" s="1"/>
  <c r="E127" i="4"/>
  <c r="L62" i="4"/>
  <c r="L129" i="4" s="1"/>
  <c r="L118" i="4"/>
  <c r="O62" i="4"/>
  <c r="I128" i="4" l="1"/>
  <c r="O129" i="4"/>
  <c r="G128" i="4"/>
  <c r="P129" i="4"/>
  <c r="L128" i="4"/>
  <c r="E128" i="4"/>
  <c r="G129" i="4"/>
  <c r="N129" i="4"/>
  <c r="K128" i="4"/>
  <c r="I129" i="4"/>
  <c r="F129" i="4"/>
  <c r="P128" i="4"/>
  <c r="N128" i="4"/>
  <c r="Q129" i="4"/>
</calcChain>
</file>

<file path=xl/sharedStrings.xml><?xml version="1.0" encoding="utf-8"?>
<sst xmlns="http://schemas.openxmlformats.org/spreadsheetml/2006/main" count="935" uniqueCount="74">
  <si>
    <t>Kab / Kota</t>
  </si>
  <si>
    <t>Jumlah Perusahaan</t>
  </si>
  <si>
    <t>Jumlah Tenaga Kerja</t>
  </si>
  <si>
    <t>Kategori Perusahaan</t>
  </si>
  <si>
    <t>Status  Perusahaan</t>
  </si>
  <si>
    <t>WNI</t>
  </si>
  <si>
    <t>WNA</t>
  </si>
  <si>
    <t>Mikro</t>
  </si>
  <si>
    <t>kecil</t>
  </si>
  <si>
    <t>Sedang</t>
  </si>
  <si>
    <t>Besar</t>
  </si>
  <si>
    <t>Swasta</t>
  </si>
  <si>
    <t>PMDN</t>
  </si>
  <si>
    <t>PMA</t>
  </si>
  <si>
    <t>SN</t>
  </si>
  <si>
    <t>JOINT Vent</t>
  </si>
  <si>
    <t>L</t>
  </si>
  <si>
    <t>W</t>
  </si>
  <si>
    <t>BALAI PENGAWASAN</t>
  </si>
  <si>
    <t>PULAU LOMBOK</t>
  </si>
  <si>
    <t>Kota Mataram</t>
  </si>
  <si>
    <t>Pertanian</t>
  </si>
  <si>
    <t>-</t>
  </si>
  <si>
    <t>Pertambangan</t>
  </si>
  <si>
    <t>Industri</t>
  </si>
  <si>
    <t>Listrik, Gas, Air</t>
  </si>
  <si>
    <t xml:space="preserve">Bangunan </t>
  </si>
  <si>
    <t>Perdagangan</t>
  </si>
  <si>
    <t>Pengangkutan</t>
  </si>
  <si>
    <t>Keuangan</t>
  </si>
  <si>
    <t>Jasa</t>
  </si>
  <si>
    <t>Dan Lain-Lain</t>
  </si>
  <si>
    <t>Kab. Lombok Barat</t>
  </si>
  <si>
    <t>Kab. Lombok Tengah</t>
  </si>
  <si>
    <t>Kab. Lombok Timur</t>
  </si>
  <si>
    <t>Kab. Lombok Utara</t>
  </si>
  <si>
    <t>BALAI PENGAWSAN</t>
  </si>
  <si>
    <t>PULAU SUMBAWA</t>
  </si>
  <si>
    <t>Kab. Sumbawa Barat</t>
  </si>
  <si>
    <t xml:space="preserve">Kab. Sumbawa </t>
  </si>
  <si>
    <t>Kab. Dompu</t>
  </si>
  <si>
    <t>Kota Bima</t>
  </si>
  <si>
    <t>Kab. Bima</t>
  </si>
  <si>
    <t>Jumlah Komulatif</t>
  </si>
  <si>
    <t>se-Provinsi NTB</t>
  </si>
  <si>
    <t>Data Obyek Pengawasan Tahun 2019</t>
  </si>
  <si>
    <t>No</t>
  </si>
  <si>
    <t>Kabupaten/Kota</t>
  </si>
  <si>
    <t>Sektor/ Klui</t>
  </si>
  <si>
    <t>Status Perusahaan</t>
  </si>
  <si>
    <t>Penghargaan K3 yg dimiliki Perusahaan</t>
  </si>
  <si>
    <t>Kecil</t>
  </si>
  <si>
    <t>Joint Venture</t>
  </si>
  <si>
    <t>PP</t>
  </si>
  <si>
    <t>PKB</t>
  </si>
  <si>
    <t>SP</t>
  </si>
  <si>
    <t>LKS Bipartit</t>
  </si>
  <si>
    <t>P</t>
  </si>
  <si>
    <t>Jumlah</t>
  </si>
  <si>
    <t>Kab. Sumbawa</t>
  </si>
  <si>
    <t>Jumlah Total</t>
  </si>
  <si>
    <t>*) Ket :</t>
  </si>
  <si>
    <t>Lain-Lain</t>
  </si>
  <si>
    <t>PMDN :</t>
  </si>
  <si>
    <t>Penanaman Modal Dalam Negeri</t>
  </si>
  <si>
    <t>PMA :</t>
  </si>
  <si>
    <t>Penanaman Modal Asing</t>
  </si>
  <si>
    <t>Perangkat Hubungan Industrial</t>
  </si>
  <si>
    <t>SN :</t>
  </si>
  <si>
    <t>Saham Nasional</t>
  </si>
  <si>
    <t>Joint Venture :</t>
  </si>
  <si>
    <t>sebuah kesatuan perusahaan atau korporasi yang dibentuk antara 2 pihak atau lebih dengan tujuan menyatukan sumber daya untuk menjalankan aktivitas ekonomi atau proyek tertentu secara bersama-sama.</t>
  </si>
  <si>
    <t>Sektor usaha :</t>
  </si>
  <si>
    <t>DATA OBYEK PENGAWASAN 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</si>
</sst>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(* #,##0_);_(* \(#,##0\);_(* &quot;-&quot;_);_(@_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0" fillId="0" borderId="0"/>
    <xf numFmtId="0" fontId="5" fillId="0" borderId="0"/>
    <xf numFmtId="41" fontId="6" fillId="0" borderId="0" applyFont="0" applyFill="0" applyBorder="0" applyAlignment="0" applyProtection="0"/>
  </cellStyleXfs>
  <cellXfs count="84">
    <xf numFmtId="0" fontId="0" fillId="0" borderId="0" xfId="0"/>
    <xf numFmtId="0" fontId="1" fillId="0" borderId="6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vertical="top"/>
    </xf>
    <xf numFmtId="0" fontId="4" fillId="0" borderId="0" xfId="0" applyFont="1"/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11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2" xfId="1" applyFont="1" applyBorder="1" applyAlignment="1">
      <alignment horizontal="left" vertical="center"/>
    </xf>
    <xf numFmtId="0" fontId="11" fillId="0" borderId="12" xfId="2" applyFont="1" applyBorder="1" applyAlignment="1">
      <alignment horizontal="center" vertical="center"/>
    </xf>
    <xf numFmtId="41" fontId="8" fillId="0" borderId="12" xfId="1" applyNumberFormat="1" applyFont="1" applyBorder="1" applyAlignment="1">
      <alignment horizontal="center" vertical="center"/>
    </xf>
    <xf numFmtId="41" fontId="11" fillId="0" borderId="12" xfId="2" applyNumberFormat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1" fontId="9" fillId="0" borderId="11" xfId="1" applyNumberFormat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3" xfId="1" applyFont="1" applyBorder="1" applyAlignment="1">
      <alignment horizontal="left" vertical="center"/>
    </xf>
    <xf numFmtId="0" fontId="11" fillId="0" borderId="12" xfId="1" applyFont="1" applyBorder="1" applyAlignment="1">
      <alignment horizontal="center" vertical="center"/>
    </xf>
    <xf numFmtId="41" fontId="11" fillId="0" borderId="12" xfId="1" applyNumberFormat="1" applyFont="1" applyBorder="1" applyAlignment="1">
      <alignment horizontal="center" vertical="center"/>
    </xf>
    <xf numFmtId="41" fontId="8" fillId="0" borderId="13" xfId="1" applyNumberFormat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37" fontId="11" fillId="0" borderId="12" xfId="1" applyNumberFormat="1" applyFont="1" applyBorder="1" applyAlignment="1">
      <alignment horizontal="center" vertical="center"/>
    </xf>
    <xf numFmtId="0" fontId="11" fillId="0" borderId="13" xfId="3" applyFont="1" applyBorder="1" applyAlignment="1">
      <alignment horizontal="center" vertical="center"/>
    </xf>
    <xf numFmtId="164" fontId="11" fillId="0" borderId="13" xfId="3" applyNumberFormat="1" applyFont="1" applyBorder="1" applyAlignment="1">
      <alignment horizontal="center" vertical="center"/>
    </xf>
    <xf numFmtId="0" fontId="8" fillId="0" borderId="13" xfId="3" applyFont="1" applyBorder="1" applyAlignment="1">
      <alignment horizontal="center" vertical="center"/>
    </xf>
    <xf numFmtId="41" fontId="8" fillId="0" borderId="13" xfId="3" quotePrefix="1" applyNumberFormat="1" applyFont="1" applyBorder="1" applyAlignment="1">
      <alignment horizontal="center" vertical="center"/>
    </xf>
    <xf numFmtId="0" fontId="11" fillId="0" borderId="12" xfId="3" applyFont="1" applyBorder="1" applyAlignment="1">
      <alignment horizontal="center" vertical="center"/>
    </xf>
    <xf numFmtId="164" fontId="11" fillId="0" borderId="12" xfId="3" applyNumberFormat="1" applyFont="1" applyBorder="1" applyAlignment="1">
      <alignment horizontal="center" vertical="center"/>
    </xf>
    <xf numFmtId="0" fontId="8" fillId="0" borderId="12" xfId="3" applyFont="1" applyBorder="1" applyAlignment="1">
      <alignment horizontal="center" vertical="center"/>
    </xf>
    <xf numFmtId="41" fontId="8" fillId="0" borderId="12" xfId="3" applyNumberFormat="1" applyFont="1" applyBorder="1" applyAlignment="1">
      <alignment horizontal="center" vertical="center"/>
    </xf>
    <xf numFmtId="41" fontId="8" fillId="0" borderId="12" xfId="3" quotePrefix="1" applyNumberFormat="1" applyFont="1" applyBorder="1" applyAlignment="1">
      <alignment horizontal="center" vertical="center"/>
    </xf>
    <xf numFmtId="0" fontId="8" fillId="0" borderId="12" xfId="3" quotePrefix="1" applyFont="1" applyBorder="1" applyAlignment="1">
      <alignment horizontal="center" vertical="center"/>
    </xf>
    <xf numFmtId="41" fontId="11" fillId="0" borderId="12" xfId="3" applyNumberFormat="1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164" fontId="11" fillId="0" borderId="14" xfId="3" applyNumberFormat="1" applyFont="1" applyBorder="1" applyAlignment="1">
      <alignment horizontal="center" vertical="center"/>
    </xf>
    <xf numFmtId="41" fontId="8" fillId="0" borderId="14" xfId="3" applyNumberFormat="1" applyFont="1" applyBorder="1" applyAlignment="1">
      <alignment horizontal="center" vertical="center"/>
    </xf>
    <xf numFmtId="0" fontId="8" fillId="0" borderId="14" xfId="3" applyFont="1" applyBorder="1" applyAlignment="1">
      <alignment horizontal="center" vertical="center"/>
    </xf>
    <xf numFmtId="41" fontId="8" fillId="0" borderId="14" xfId="3" quotePrefix="1" applyNumberFormat="1" applyFont="1" applyBorder="1" applyAlignment="1">
      <alignment horizontal="center" vertical="center"/>
    </xf>
    <xf numFmtId="41" fontId="8" fillId="0" borderId="13" xfId="4" applyFont="1" applyBorder="1" applyAlignment="1">
      <alignment horizontal="center" vertical="center"/>
    </xf>
    <xf numFmtId="41" fontId="8" fillId="0" borderId="12" xfId="4" applyFont="1" applyBorder="1" applyAlignment="1">
      <alignment horizontal="center" vertical="center"/>
    </xf>
    <xf numFmtId="41" fontId="8" fillId="0" borderId="11" xfId="4" applyFont="1" applyBorder="1" applyAlignment="1">
      <alignment horizontal="center" vertical="center"/>
    </xf>
    <xf numFmtId="41" fontId="8" fillId="0" borderId="14" xfId="4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41" fontId="9" fillId="0" borderId="11" xfId="4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2" fillId="0" borderId="0" xfId="1" applyFont="1" applyAlignment="1">
      <alignment horizontal="center"/>
    </xf>
    <xf numFmtId="0" fontId="8" fillId="0" borderId="0" xfId="1" applyFont="1" applyAlignment="1">
      <alignment horizontal="right" vertical="center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0" xfId="1" applyFont="1" applyAlignment="1">
      <alignment horizontal="left" vertical="top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 wrapText="1"/>
    </xf>
  </cellXfs>
  <cellStyles count="5">
    <cellStyle name="Comma [0] 2" xfId="4"/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6"/>
  <sheetViews>
    <sheetView tabSelected="1" view="pageBreakPreview" topLeftCell="A118" zoomScaleNormal="100" zoomScaleSheetLayoutView="100" workbookViewId="0">
      <selection activeCell="L137" sqref="L137"/>
    </sheetView>
  </sheetViews>
  <sheetFormatPr defaultRowHeight="15" x14ac:dyDescent="0.25"/>
  <cols>
    <col min="1" max="1" width="9.140625" style="28"/>
    <col min="2" max="2" width="20.5703125" style="28" bestFit="1" customWidth="1"/>
    <col min="3" max="3" width="9.140625" style="28"/>
    <col min="4" max="4" width="10.7109375" style="28" customWidth="1"/>
    <col min="5" max="6" width="8.7109375" style="28" bestFit="1" customWidth="1"/>
    <col min="7" max="9" width="7.140625" style="28" customWidth="1"/>
    <col min="10" max="10" width="7.5703125" style="28" bestFit="1" customWidth="1"/>
    <col min="11" max="12" width="7.140625" style="28" customWidth="1"/>
    <col min="13" max="13" width="7.5703125" style="28" bestFit="1" customWidth="1"/>
    <col min="14" max="16" width="7.140625" style="28" customWidth="1"/>
    <col min="17" max="17" width="7.5703125" style="28" customWidth="1"/>
    <col min="18" max="18" width="7.5703125" style="28" hidden="1" customWidth="1"/>
    <col min="19" max="21" width="7.140625" style="28" hidden="1" customWidth="1"/>
    <col min="22" max="22" width="12.140625" style="28" hidden="1" customWidth="1"/>
    <col min="23" max="16384" width="9.140625" style="28"/>
  </cols>
  <sheetData>
    <row r="1" spans="1:22" ht="18.75" x14ac:dyDescent="0.25">
      <c r="A1" s="27" t="s">
        <v>73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3" spans="1:22" x14ac:dyDescent="0.25">
      <c r="A3" s="29"/>
      <c r="B3" s="29"/>
    </row>
    <row r="4" spans="1:22" ht="15" customHeight="1" x14ac:dyDescent="0.25">
      <c r="A4" s="30" t="s">
        <v>46</v>
      </c>
      <c r="B4" s="30" t="s">
        <v>47</v>
      </c>
      <c r="C4" s="31" t="s">
        <v>48</v>
      </c>
      <c r="D4" s="31" t="s">
        <v>1</v>
      </c>
      <c r="E4" s="30" t="s">
        <v>2</v>
      </c>
      <c r="F4" s="30"/>
      <c r="G4" s="30"/>
      <c r="H4" s="30"/>
      <c r="I4" s="30" t="s">
        <v>3</v>
      </c>
      <c r="J4" s="30"/>
      <c r="K4" s="30"/>
      <c r="L4" s="30"/>
      <c r="M4" s="30" t="s">
        <v>49</v>
      </c>
      <c r="N4" s="30"/>
      <c r="O4" s="30"/>
      <c r="P4" s="30"/>
      <c r="Q4" s="30"/>
      <c r="R4" s="75" t="s">
        <v>67</v>
      </c>
      <c r="S4" s="76"/>
      <c r="T4" s="76"/>
      <c r="U4" s="77"/>
      <c r="V4" s="79" t="s">
        <v>50</v>
      </c>
    </row>
    <row r="5" spans="1:22" ht="15" customHeight="1" x14ac:dyDescent="0.25">
      <c r="A5" s="30"/>
      <c r="B5" s="30"/>
      <c r="C5" s="31"/>
      <c r="D5" s="31"/>
      <c r="E5" s="30" t="s">
        <v>5</v>
      </c>
      <c r="F5" s="30"/>
      <c r="G5" s="30" t="s">
        <v>6</v>
      </c>
      <c r="H5" s="30"/>
      <c r="I5" s="30" t="s">
        <v>7</v>
      </c>
      <c r="J5" s="30" t="s">
        <v>51</v>
      </c>
      <c r="K5" s="30" t="s">
        <v>9</v>
      </c>
      <c r="L5" s="30" t="s">
        <v>10</v>
      </c>
      <c r="M5" s="30" t="s">
        <v>11</v>
      </c>
      <c r="N5" s="30" t="s">
        <v>12</v>
      </c>
      <c r="O5" s="30" t="s">
        <v>13</v>
      </c>
      <c r="P5" s="30" t="s">
        <v>14</v>
      </c>
      <c r="Q5" s="31" t="s">
        <v>52</v>
      </c>
      <c r="R5" s="81" t="s">
        <v>53</v>
      </c>
      <c r="S5" s="81" t="s">
        <v>54</v>
      </c>
      <c r="T5" s="81" t="s">
        <v>55</v>
      </c>
      <c r="U5" s="79" t="s">
        <v>56</v>
      </c>
      <c r="V5" s="83"/>
    </row>
    <row r="6" spans="1:22" x14ac:dyDescent="0.25">
      <c r="A6" s="30"/>
      <c r="B6" s="30"/>
      <c r="C6" s="31"/>
      <c r="D6" s="31"/>
      <c r="E6" s="32" t="s">
        <v>16</v>
      </c>
      <c r="F6" s="32" t="s">
        <v>57</v>
      </c>
      <c r="G6" s="32" t="s">
        <v>16</v>
      </c>
      <c r="H6" s="32" t="s">
        <v>57</v>
      </c>
      <c r="I6" s="30"/>
      <c r="J6" s="30"/>
      <c r="K6" s="30"/>
      <c r="L6" s="30"/>
      <c r="M6" s="30"/>
      <c r="N6" s="30"/>
      <c r="O6" s="30"/>
      <c r="P6" s="30"/>
      <c r="Q6" s="31"/>
      <c r="R6" s="82"/>
      <c r="S6" s="82"/>
      <c r="T6" s="82"/>
      <c r="U6" s="80"/>
      <c r="V6" s="80"/>
    </row>
    <row r="7" spans="1:22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  <c r="N7" s="32">
        <v>14</v>
      </c>
      <c r="O7" s="32">
        <v>15</v>
      </c>
      <c r="P7" s="32">
        <v>16</v>
      </c>
      <c r="Q7" s="32">
        <v>17</v>
      </c>
      <c r="R7" s="32">
        <v>18</v>
      </c>
      <c r="S7" s="32">
        <v>19</v>
      </c>
      <c r="T7" s="32">
        <v>20</v>
      </c>
      <c r="U7" s="32">
        <v>21</v>
      </c>
      <c r="V7" s="32">
        <v>22</v>
      </c>
    </row>
    <row r="8" spans="1:22" x14ac:dyDescent="0.25">
      <c r="A8" s="33">
        <v>1</v>
      </c>
      <c r="B8" s="34" t="s">
        <v>20</v>
      </c>
      <c r="C8" s="33">
        <v>1</v>
      </c>
      <c r="D8" s="35">
        <v>11</v>
      </c>
      <c r="E8" s="35">
        <f>336+62</f>
        <v>398</v>
      </c>
      <c r="F8" s="35">
        <f>149+15</f>
        <v>164</v>
      </c>
      <c r="G8" s="35">
        <f>4+7</f>
        <v>11</v>
      </c>
      <c r="H8" s="35">
        <v>1</v>
      </c>
      <c r="I8" s="36">
        <v>0</v>
      </c>
      <c r="J8" s="35">
        <v>5</v>
      </c>
      <c r="K8" s="35">
        <v>2</v>
      </c>
      <c r="L8" s="35">
        <v>4</v>
      </c>
      <c r="M8" s="35">
        <v>7</v>
      </c>
      <c r="N8" s="35">
        <v>2</v>
      </c>
      <c r="O8" s="35">
        <v>1</v>
      </c>
      <c r="P8" s="35">
        <v>1</v>
      </c>
      <c r="Q8" s="37">
        <f t="shared" ref="Q8:S12" si="0">$H$63</f>
        <v>0</v>
      </c>
      <c r="R8" s="35">
        <v>2</v>
      </c>
      <c r="S8" s="35">
        <v>1</v>
      </c>
      <c r="T8" s="37">
        <f t="shared" ref="T8:V17" si="1">$H$63</f>
        <v>0</v>
      </c>
      <c r="U8" s="37">
        <f t="shared" si="1"/>
        <v>0</v>
      </c>
      <c r="V8" s="36">
        <f t="shared" si="1"/>
        <v>0</v>
      </c>
    </row>
    <row r="9" spans="1:22" x14ac:dyDescent="0.25">
      <c r="A9" s="33"/>
      <c r="B9" s="33"/>
      <c r="C9" s="33">
        <v>2</v>
      </c>
      <c r="D9" s="35">
        <v>7</v>
      </c>
      <c r="E9" s="35">
        <v>241</v>
      </c>
      <c r="F9" s="35">
        <v>138</v>
      </c>
      <c r="G9" s="35">
        <v>4</v>
      </c>
      <c r="H9" s="37">
        <f t="shared" ref="H9:H11" si="2">$H$63</f>
        <v>0</v>
      </c>
      <c r="I9" s="36">
        <v>0</v>
      </c>
      <c r="J9" s="35">
        <v>5</v>
      </c>
      <c r="K9" s="35">
        <v>1</v>
      </c>
      <c r="L9" s="35">
        <v>1</v>
      </c>
      <c r="M9" s="35">
        <v>4</v>
      </c>
      <c r="N9" s="35"/>
      <c r="O9" s="35">
        <v>1</v>
      </c>
      <c r="P9" s="35">
        <v>2</v>
      </c>
      <c r="Q9" s="37">
        <f t="shared" si="0"/>
        <v>0</v>
      </c>
      <c r="R9" s="37">
        <f t="shared" si="0"/>
        <v>0</v>
      </c>
      <c r="S9" s="37">
        <f t="shared" si="0"/>
        <v>0</v>
      </c>
      <c r="T9" s="37">
        <f t="shared" si="1"/>
        <v>0</v>
      </c>
      <c r="U9" s="37">
        <f t="shared" si="1"/>
        <v>0</v>
      </c>
      <c r="V9" s="36">
        <f t="shared" si="1"/>
        <v>0</v>
      </c>
    </row>
    <row r="10" spans="1:22" x14ac:dyDescent="0.25">
      <c r="A10" s="33"/>
      <c r="B10" s="33"/>
      <c r="C10" s="33">
        <v>3</v>
      </c>
      <c r="D10" s="35">
        <v>81</v>
      </c>
      <c r="E10" s="35">
        <v>822</v>
      </c>
      <c r="F10" s="35">
        <v>855</v>
      </c>
      <c r="G10" s="35">
        <v>4</v>
      </c>
      <c r="H10" s="37">
        <f t="shared" si="2"/>
        <v>0</v>
      </c>
      <c r="I10" s="36">
        <v>0</v>
      </c>
      <c r="J10" s="35">
        <v>74</v>
      </c>
      <c r="K10" s="35">
        <v>6</v>
      </c>
      <c r="L10" s="35">
        <v>1</v>
      </c>
      <c r="M10" s="35">
        <v>49</v>
      </c>
      <c r="N10" s="35">
        <v>28</v>
      </c>
      <c r="O10" s="37">
        <f>$H$63</f>
        <v>0</v>
      </c>
      <c r="P10" s="35">
        <v>4</v>
      </c>
      <c r="Q10" s="37">
        <f t="shared" si="0"/>
        <v>0</v>
      </c>
      <c r="R10" s="35">
        <v>9</v>
      </c>
      <c r="S10" s="35">
        <v>6</v>
      </c>
      <c r="T10" s="35">
        <v>6</v>
      </c>
      <c r="U10" s="37">
        <f t="shared" si="1"/>
        <v>0</v>
      </c>
      <c r="V10" s="36">
        <f t="shared" si="1"/>
        <v>0</v>
      </c>
    </row>
    <row r="11" spans="1:22" x14ac:dyDescent="0.25">
      <c r="A11" s="33"/>
      <c r="B11" s="33"/>
      <c r="C11" s="33">
        <v>4</v>
      </c>
      <c r="D11" s="35">
        <v>2</v>
      </c>
      <c r="E11" s="35">
        <v>13</v>
      </c>
      <c r="F11" s="35">
        <v>2</v>
      </c>
      <c r="G11" s="37">
        <f>$H$63</f>
        <v>0</v>
      </c>
      <c r="H11" s="37">
        <f t="shared" si="2"/>
        <v>0</v>
      </c>
      <c r="I11" s="36">
        <v>0</v>
      </c>
      <c r="J11" s="35">
        <v>2</v>
      </c>
      <c r="K11" s="37">
        <f t="shared" ref="K11:L11" si="3">$H$63</f>
        <v>0</v>
      </c>
      <c r="L11" s="37">
        <f t="shared" si="3"/>
        <v>0</v>
      </c>
      <c r="M11" s="35">
        <v>1</v>
      </c>
      <c r="N11" s="37">
        <f t="shared" ref="N11:O11" si="4">$H$63</f>
        <v>0</v>
      </c>
      <c r="O11" s="37">
        <f t="shared" si="4"/>
        <v>0</v>
      </c>
      <c r="P11" s="35">
        <v>1</v>
      </c>
      <c r="Q11" s="37">
        <f t="shared" si="0"/>
        <v>0</v>
      </c>
      <c r="R11" s="35">
        <v>1</v>
      </c>
      <c r="S11" s="37">
        <f t="shared" ref="S11:T11" si="5">$H$63</f>
        <v>0</v>
      </c>
      <c r="T11" s="37">
        <f t="shared" si="5"/>
        <v>0</v>
      </c>
      <c r="U11" s="37">
        <f t="shared" si="1"/>
        <v>0</v>
      </c>
      <c r="V11" s="36">
        <f t="shared" si="1"/>
        <v>0</v>
      </c>
    </row>
    <row r="12" spans="1:22" x14ac:dyDescent="0.25">
      <c r="A12" s="33"/>
      <c r="B12" s="33"/>
      <c r="C12" s="33">
        <v>5</v>
      </c>
      <c r="D12" s="35">
        <v>24</v>
      </c>
      <c r="E12" s="35">
        <v>738</v>
      </c>
      <c r="F12" s="35">
        <v>255</v>
      </c>
      <c r="G12" s="35">
        <v>5</v>
      </c>
      <c r="H12" s="35">
        <v>1</v>
      </c>
      <c r="I12" s="36">
        <v>0</v>
      </c>
      <c r="J12" s="35">
        <v>20</v>
      </c>
      <c r="K12" s="35">
        <v>2</v>
      </c>
      <c r="L12" s="35">
        <v>4</v>
      </c>
      <c r="M12" s="35">
        <v>13</v>
      </c>
      <c r="N12" s="35">
        <v>2</v>
      </c>
      <c r="O12" s="35">
        <v>3</v>
      </c>
      <c r="P12" s="35">
        <v>8</v>
      </c>
      <c r="Q12" s="37">
        <f t="shared" si="0"/>
        <v>0</v>
      </c>
      <c r="R12" s="35">
        <v>4</v>
      </c>
      <c r="S12" s="35">
        <v>3</v>
      </c>
      <c r="T12" s="35">
        <v>2</v>
      </c>
      <c r="U12" s="35">
        <v>2</v>
      </c>
      <c r="V12" s="36">
        <f t="shared" si="1"/>
        <v>0</v>
      </c>
    </row>
    <row r="13" spans="1:22" x14ac:dyDescent="0.25">
      <c r="A13" s="33"/>
      <c r="B13" s="33"/>
      <c r="C13" s="33">
        <v>6</v>
      </c>
      <c r="D13" s="35">
        <v>416</v>
      </c>
      <c r="E13" s="35">
        <v>7299</v>
      </c>
      <c r="F13" s="35">
        <v>3986</v>
      </c>
      <c r="G13" s="35">
        <f>9+0</f>
        <v>9</v>
      </c>
      <c r="H13" s="35">
        <f>2+0</f>
        <v>2</v>
      </c>
      <c r="I13" s="36">
        <v>0</v>
      </c>
      <c r="J13" s="35">
        <v>347</v>
      </c>
      <c r="K13" s="35">
        <v>40</v>
      </c>
      <c r="L13" s="35">
        <v>27</v>
      </c>
      <c r="M13" s="35">
        <v>221</v>
      </c>
      <c r="N13" s="35">
        <v>63</v>
      </c>
      <c r="O13" s="35">
        <v>7</v>
      </c>
      <c r="P13" s="35">
        <v>114</v>
      </c>
      <c r="Q13" s="35">
        <v>9</v>
      </c>
      <c r="R13" s="35">
        <v>47</v>
      </c>
      <c r="S13" s="35">
        <v>14</v>
      </c>
      <c r="T13" s="35">
        <v>10</v>
      </c>
      <c r="U13" s="35">
        <v>4</v>
      </c>
      <c r="V13" s="36">
        <f t="shared" si="1"/>
        <v>0</v>
      </c>
    </row>
    <row r="14" spans="1:22" x14ac:dyDescent="0.25">
      <c r="A14" s="33"/>
      <c r="B14" s="33"/>
      <c r="C14" s="33">
        <v>7</v>
      </c>
      <c r="D14" s="35">
        <v>57</v>
      </c>
      <c r="E14" s="35">
        <f>974+17+31+10</f>
        <v>1032</v>
      </c>
      <c r="F14" s="35">
        <v>345</v>
      </c>
      <c r="G14" s="35">
        <f>3+0</f>
        <v>3</v>
      </c>
      <c r="H14" s="37">
        <f t="shared" ref="H14:H15" si="6">$H$63</f>
        <v>0</v>
      </c>
      <c r="I14" s="36">
        <v>0</v>
      </c>
      <c r="J14" s="35">
        <f>46+1+2+1</f>
        <v>50</v>
      </c>
      <c r="K14" s="35">
        <v>6</v>
      </c>
      <c r="L14" s="35">
        <v>1</v>
      </c>
      <c r="M14" s="35">
        <v>36</v>
      </c>
      <c r="N14" s="35">
        <v>9</v>
      </c>
      <c r="O14" s="35"/>
      <c r="P14" s="35">
        <v>11</v>
      </c>
      <c r="Q14" s="37">
        <f t="shared" ref="Q14:Q15" si="7">$H$63</f>
        <v>0</v>
      </c>
      <c r="R14" s="35">
        <v>12</v>
      </c>
      <c r="S14" s="35">
        <v>3</v>
      </c>
      <c r="T14" s="35">
        <v>3</v>
      </c>
      <c r="U14" s="37">
        <f t="shared" ref="U14:U15" si="8">$H$63</f>
        <v>0</v>
      </c>
      <c r="V14" s="36">
        <f t="shared" si="1"/>
        <v>0</v>
      </c>
    </row>
    <row r="15" spans="1:22" x14ac:dyDescent="0.25">
      <c r="A15" s="33"/>
      <c r="B15" s="33"/>
      <c r="C15" s="33">
        <v>8</v>
      </c>
      <c r="D15" s="35">
        <v>128</v>
      </c>
      <c r="E15" s="35">
        <v>3408</v>
      </c>
      <c r="F15" s="35">
        <v>1775</v>
      </c>
      <c r="G15" s="35">
        <v>4</v>
      </c>
      <c r="H15" s="37">
        <f t="shared" si="6"/>
        <v>0</v>
      </c>
      <c r="I15" s="36">
        <v>0</v>
      </c>
      <c r="J15" s="35">
        <v>98</v>
      </c>
      <c r="K15" s="35">
        <v>19</v>
      </c>
      <c r="L15" s="35">
        <v>11</v>
      </c>
      <c r="M15" s="35">
        <v>80</v>
      </c>
      <c r="N15" s="35">
        <v>17</v>
      </c>
      <c r="O15" s="35">
        <v>2</v>
      </c>
      <c r="P15" s="35">
        <v>29</v>
      </c>
      <c r="Q15" s="37">
        <f t="shared" si="7"/>
        <v>0</v>
      </c>
      <c r="R15" s="35">
        <v>19</v>
      </c>
      <c r="S15" s="35">
        <v>7</v>
      </c>
      <c r="T15" s="35">
        <v>7</v>
      </c>
      <c r="U15" s="37">
        <f t="shared" si="8"/>
        <v>0</v>
      </c>
      <c r="V15" s="36">
        <f t="shared" si="1"/>
        <v>0</v>
      </c>
    </row>
    <row r="16" spans="1:22" x14ac:dyDescent="0.25">
      <c r="A16" s="33"/>
      <c r="B16" s="33"/>
      <c r="C16" s="33">
        <v>9</v>
      </c>
      <c r="D16" s="35">
        <v>133</v>
      </c>
      <c r="E16" s="35">
        <v>3212</v>
      </c>
      <c r="F16" s="35">
        <v>1338</v>
      </c>
      <c r="G16" s="35">
        <f>10+6</f>
        <v>16</v>
      </c>
      <c r="H16" s="35">
        <f>6+5</f>
        <v>11</v>
      </c>
      <c r="I16" s="36">
        <v>0</v>
      </c>
      <c r="J16" s="35">
        <v>118</v>
      </c>
      <c r="K16" s="35">
        <v>6</v>
      </c>
      <c r="L16" s="35">
        <v>13</v>
      </c>
      <c r="M16" s="35">
        <v>74</v>
      </c>
      <c r="N16" s="35">
        <v>6</v>
      </c>
      <c r="O16" s="35">
        <v>4</v>
      </c>
      <c r="P16" s="35">
        <v>42</v>
      </c>
      <c r="Q16" s="35">
        <v>2</v>
      </c>
      <c r="R16" s="35">
        <v>15</v>
      </c>
      <c r="S16" s="35">
        <v>14</v>
      </c>
      <c r="T16" s="35">
        <v>6</v>
      </c>
      <c r="U16" s="35">
        <v>4</v>
      </c>
      <c r="V16" s="36">
        <f t="shared" si="1"/>
        <v>0</v>
      </c>
    </row>
    <row r="17" spans="1:22" x14ac:dyDescent="0.25">
      <c r="A17" s="33"/>
      <c r="B17" s="33"/>
      <c r="C17" s="33">
        <v>0</v>
      </c>
      <c r="D17" s="35">
        <v>174</v>
      </c>
      <c r="E17" s="35">
        <v>3446</v>
      </c>
      <c r="F17" s="35">
        <v>746</v>
      </c>
      <c r="G17" s="35">
        <v>2</v>
      </c>
      <c r="H17" s="35">
        <v>1</v>
      </c>
      <c r="I17" s="36">
        <v>0</v>
      </c>
      <c r="J17" s="35">
        <v>156</v>
      </c>
      <c r="K17" s="35">
        <v>6</v>
      </c>
      <c r="L17" s="35">
        <v>12</v>
      </c>
      <c r="M17" s="35">
        <v>98</v>
      </c>
      <c r="N17" s="35">
        <v>41</v>
      </c>
      <c r="O17" s="35">
        <v>2</v>
      </c>
      <c r="P17" s="35">
        <v>35</v>
      </c>
      <c r="Q17" s="37">
        <f>$H$63</f>
        <v>0</v>
      </c>
      <c r="R17" s="35">
        <v>9</v>
      </c>
      <c r="S17" s="35">
        <v>2</v>
      </c>
      <c r="T17" s="35">
        <v>2</v>
      </c>
      <c r="U17" s="37">
        <f>$H$63</f>
        <v>0</v>
      </c>
      <c r="V17" s="36">
        <f t="shared" si="1"/>
        <v>0</v>
      </c>
    </row>
    <row r="18" spans="1:22" x14ac:dyDescent="0.25">
      <c r="A18" s="32"/>
      <c r="B18" s="32"/>
      <c r="C18" s="38" t="s">
        <v>58</v>
      </c>
      <c r="D18" s="39">
        <f>SUM(D8:D17)</f>
        <v>1033</v>
      </c>
      <c r="E18" s="38">
        <f t="shared" ref="E18:V18" si="9">SUM(E8:E17)</f>
        <v>20609</v>
      </c>
      <c r="F18" s="38">
        <f t="shared" si="9"/>
        <v>9604</v>
      </c>
      <c r="G18" s="38">
        <f t="shared" si="9"/>
        <v>58</v>
      </c>
      <c r="H18" s="38">
        <f t="shared" si="9"/>
        <v>16</v>
      </c>
      <c r="I18" s="38">
        <f t="shared" si="9"/>
        <v>0</v>
      </c>
      <c r="J18" s="38">
        <f t="shared" si="9"/>
        <v>875</v>
      </c>
      <c r="K18" s="38">
        <f t="shared" si="9"/>
        <v>88</v>
      </c>
      <c r="L18" s="38">
        <f t="shared" si="9"/>
        <v>74</v>
      </c>
      <c r="M18" s="38">
        <f t="shared" si="9"/>
        <v>583</v>
      </c>
      <c r="N18" s="38">
        <f t="shared" si="9"/>
        <v>168</v>
      </c>
      <c r="O18" s="38">
        <f t="shared" si="9"/>
        <v>20</v>
      </c>
      <c r="P18" s="38">
        <f t="shared" si="9"/>
        <v>247</v>
      </c>
      <c r="Q18" s="38">
        <f t="shared" si="9"/>
        <v>11</v>
      </c>
      <c r="R18" s="38">
        <f t="shared" si="9"/>
        <v>118</v>
      </c>
      <c r="S18" s="38">
        <f t="shared" si="9"/>
        <v>50</v>
      </c>
      <c r="T18" s="38">
        <f t="shared" si="9"/>
        <v>36</v>
      </c>
      <c r="U18" s="38">
        <f t="shared" si="9"/>
        <v>10</v>
      </c>
      <c r="V18" s="38">
        <f t="shared" si="9"/>
        <v>0</v>
      </c>
    </row>
    <row r="19" spans="1:22" x14ac:dyDescent="0.25">
      <c r="A19" s="40">
        <v>2</v>
      </c>
      <c r="B19" s="41" t="s">
        <v>32</v>
      </c>
      <c r="C19" s="40">
        <v>1</v>
      </c>
      <c r="D19" s="42">
        <v>22</v>
      </c>
      <c r="E19" s="42">
        <v>226</v>
      </c>
      <c r="F19" s="42">
        <v>117</v>
      </c>
      <c r="G19" s="42">
        <v>20</v>
      </c>
      <c r="H19" s="43">
        <f t="shared" ref="H19:I28" si="10">$H$63</f>
        <v>0</v>
      </c>
      <c r="I19" s="44">
        <f t="shared" si="10"/>
        <v>0</v>
      </c>
      <c r="J19" s="42">
        <v>15</v>
      </c>
      <c r="K19" s="42">
        <v>4</v>
      </c>
      <c r="L19" s="42">
        <v>3</v>
      </c>
      <c r="M19" s="42">
        <v>14</v>
      </c>
      <c r="N19" s="42">
        <v>8</v>
      </c>
      <c r="O19" s="43">
        <f t="shared" ref="O19:O23" si="11">$H$63</f>
        <v>0</v>
      </c>
      <c r="P19" s="42"/>
      <c r="Q19" s="43">
        <f t="shared" ref="Q19:Q28" si="12">$H$63</f>
        <v>0</v>
      </c>
      <c r="R19" s="42">
        <v>20</v>
      </c>
      <c r="S19" s="42">
        <v>1</v>
      </c>
      <c r="T19" s="42"/>
      <c r="U19" s="42">
        <v>3</v>
      </c>
      <c r="V19" s="44">
        <f t="shared" ref="V19:V28" si="13">$H$63</f>
        <v>0</v>
      </c>
    </row>
    <row r="20" spans="1:22" x14ac:dyDescent="0.25">
      <c r="A20" s="33"/>
      <c r="B20" s="33"/>
      <c r="C20" s="33">
        <v>2</v>
      </c>
      <c r="D20" s="42">
        <v>23</v>
      </c>
      <c r="E20" s="42">
        <v>842</v>
      </c>
      <c r="F20" s="42">
        <v>42</v>
      </c>
      <c r="G20" s="42"/>
      <c r="H20" s="43">
        <f t="shared" si="10"/>
        <v>0</v>
      </c>
      <c r="I20" s="36">
        <f t="shared" si="10"/>
        <v>0</v>
      </c>
      <c r="J20" s="42">
        <v>12</v>
      </c>
      <c r="K20" s="42">
        <v>7</v>
      </c>
      <c r="L20" s="42">
        <v>4</v>
      </c>
      <c r="M20" s="42">
        <v>17</v>
      </c>
      <c r="N20" s="42">
        <v>6</v>
      </c>
      <c r="O20" s="43">
        <f t="shared" si="11"/>
        <v>0</v>
      </c>
      <c r="P20" s="42"/>
      <c r="Q20" s="43">
        <f t="shared" si="12"/>
        <v>0</v>
      </c>
      <c r="R20" s="42">
        <v>20</v>
      </c>
      <c r="S20" s="42">
        <v>3</v>
      </c>
      <c r="T20" s="42"/>
      <c r="U20" s="42"/>
      <c r="V20" s="36">
        <f t="shared" si="13"/>
        <v>0</v>
      </c>
    </row>
    <row r="21" spans="1:22" x14ac:dyDescent="0.25">
      <c r="A21" s="33"/>
      <c r="B21" s="33"/>
      <c r="C21" s="33">
        <v>3</v>
      </c>
      <c r="D21" s="42">
        <v>200</v>
      </c>
      <c r="E21" s="42">
        <v>1583</v>
      </c>
      <c r="F21" s="42">
        <v>344</v>
      </c>
      <c r="G21" s="42">
        <v>8</v>
      </c>
      <c r="H21" s="43">
        <f t="shared" si="10"/>
        <v>0</v>
      </c>
      <c r="I21" s="36">
        <f t="shared" si="10"/>
        <v>0</v>
      </c>
      <c r="J21" s="42">
        <v>187</v>
      </c>
      <c r="K21" s="42">
        <v>12</v>
      </c>
      <c r="L21" s="42">
        <v>1</v>
      </c>
      <c r="M21" s="42">
        <v>197</v>
      </c>
      <c r="N21" s="42">
        <v>2</v>
      </c>
      <c r="O21" s="43">
        <f t="shared" si="11"/>
        <v>0</v>
      </c>
      <c r="P21" s="42">
        <v>1</v>
      </c>
      <c r="Q21" s="43">
        <f t="shared" si="12"/>
        <v>0</v>
      </c>
      <c r="R21" s="42">
        <v>192</v>
      </c>
      <c r="S21" s="42">
        <v>4</v>
      </c>
      <c r="T21" s="42">
        <v>4</v>
      </c>
      <c r="U21" s="42">
        <v>2</v>
      </c>
      <c r="V21" s="36">
        <f t="shared" si="13"/>
        <v>0</v>
      </c>
    </row>
    <row r="22" spans="1:22" x14ac:dyDescent="0.25">
      <c r="A22" s="33"/>
      <c r="B22" s="33"/>
      <c r="C22" s="33">
        <v>4</v>
      </c>
      <c r="D22" s="43">
        <f t="shared" ref="D22:U23" si="14">$H$63</f>
        <v>0</v>
      </c>
      <c r="E22" s="43">
        <f t="shared" si="14"/>
        <v>0</v>
      </c>
      <c r="F22" s="43">
        <f t="shared" si="14"/>
        <v>0</v>
      </c>
      <c r="G22" s="43">
        <f t="shared" si="14"/>
        <v>0</v>
      </c>
      <c r="H22" s="43">
        <f t="shared" si="14"/>
        <v>0</v>
      </c>
      <c r="I22" s="36">
        <f t="shared" si="14"/>
        <v>0</v>
      </c>
      <c r="J22" s="43">
        <f t="shared" si="14"/>
        <v>0</v>
      </c>
      <c r="K22" s="43">
        <f t="shared" si="14"/>
        <v>0</v>
      </c>
      <c r="L22" s="43">
        <f t="shared" si="14"/>
        <v>0</v>
      </c>
      <c r="M22" s="43">
        <f t="shared" si="14"/>
        <v>0</v>
      </c>
      <c r="N22" s="43">
        <f t="shared" si="14"/>
        <v>0</v>
      </c>
      <c r="O22" s="43">
        <f t="shared" si="11"/>
        <v>0</v>
      </c>
      <c r="P22" s="43">
        <f t="shared" si="14"/>
        <v>0</v>
      </c>
      <c r="Q22" s="43">
        <f t="shared" si="12"/>
        <v>0</v>
      </c>
      <c r="R22" s="43">
        <f t="shared" si="14"/>
        <v>0</v>
      </c>
      <c r="S22" s="43">
        <f t="shared" si="14"/>
        <v>0</v>
      </c>
      <c r="T22" s="43">
        <f t="shared" si="14"/>
        <v>0</v>
      </c>
      <c r="U22" s="43">
        <f t="shared" si="14"/>
        <v>0</v>
      </c>
      <c r="V22" s="36">
        <f t="shared" si="13"/>
        <v>0</v>
      </c>
    </row>
    <row r="23" spans="1:22" x14ac:dyDescent="0.25">
      <c r="A23" s="33"/>
      <c r="B23" s="33"/>
      <c r="C23" s="33">
        <v>5</v>
      </c>
      <c r="D23" s="42">
        <v>38</v>
      </c>
      <c r="E23" s="42">
        <v>418</v>
      </c>
      <c r="F23" s="42">
        <v>4</v>
      </c>
      <c r="G23" s="43">
        <f>$H$63</f>
        <v>0</v>
      </c>
      <c r="H23" s="43">
        <f t="shared" si="10"/>
        <v>0</v>
      </c>
      <c r="I23" s="36">
        <f t="shared" si="10"/>
        <v>0</v>
      </c>
      <c r="J23" s="42">
        <v>36</v>
      </c>
      <c r="K23" s="42"/>
      <c r="L23" s="42">
        <v>2</v>
      </c>
      <c r="M23" s="42">
        <v>36</v>
      </c>
      <c r="N23" s="42">
        <v>2</v>
      </c>
      <c r="O23" s="43">
        <f t="shared" si="11"/>
        <v>0</v>
      </c>
      <c r="P23" s="43">
        <f>$H$63</f>
        <v>0</v>
      </c>
      <c r="Q23" s="43">
        <f t="shared" si="12"/>
        <v>0</v>
      </c>
      <c r="R23" s="42">
        <v>38</v>
      </c>
      <c r="S23" s="42">
        <v>1</v>
      </c>
      <c r="T23" s="43">
        <f t="shared" si="14"/>
        <v>0</v>
      </c>
      <c r="U23" s="43">
        <f t="shared" si="14"/>
        <v>0</v>
      </c>
      <c r="V23" s="36">
        <f t="shared" si="13"/>
        <v>0</v>
      </c>
    </row>
    <row r="24" spans="1:22" x14ac:dyDescent="0.25">
      <c r="A24" s="33"/>
      <c r="B24" s="33"/>
      <c r="C24" s="33">
        <v>6</v>
      </c>
      <c r="D24" s="42">
        <v>159</v>
      </c>
      <c r="E24" s="42">
        <v>2975</v>
      </c>
      <c r="F24" s="42">
        <v>816</v>
      </c>
      <c r="G24" s="42">
        <v>90</v>
      </c>
      <c r="H24" s="42">
        <v>20</v>
      </c>
      <c r="I24" s="36">
        <f t="shared" si="10"/>
        <v>0</v>
      </c>
      <c r="J24" s="42">
        <v>125</v>
      </c>
      <c r="K24" s="42">
        <v>26</v>
      </c>
      <c r="L24" s="42">
        <v>7</v>
      </c>
      <c r="M24" s="42">
        <v>118</v>
      </c>
      <c r="N24" s="42">
        <v>25</v>
      </c>
      <c r="O24" s="42">
        <v>9</v>
      </c>
      <c r="P24" s="42">
        <v>7</v>
      </c>
      <c r="Q24" s="43">
        <f t="shared" si="12"/>
        <v>0</v>
      </c>
      <c r="R24" s="42">
        <v>110</v>
      </c>
      <c r="S24" s="42">
        <v>15</v>
      </c>
      <c r="T24" s="42">
        <v>20</v>
      </c>
      <c r="U24" s="42">
        <v>12</v>
      </c>
      <c r="V24" s="36">
        <f t="shared" si="13"/>
        <v>0</v>
      </c>
    </row>
    <row r="25" spans="1:22" x14ac:dyDescent="0.25">
      <c r="A25" s="33"/>
      <c r="B25" s="33"/>
      <c r="C25" s="33">
        <v>7</v>
      </c>
      <c r="D25" s="42">
        <v>30</v>
      </c>
      <c r="E25" s="42">
        <v>133</v>
      </c>
      <c r="F25" s="42">
        <v>27</v>
      </c>
      <c r="G25" s="42">
        <v>8</v>
      </c>
      <c r="H25" s="43">
        <f t="shared" ref="H25:H26" si="15">$H$63</f>
        <v>0</v>
      </c>
      <c r="I25" s="36">
        <f t="shared" si="10"/>
        <v>0</v>
      </c>
      <c r="J25" s="42">
        <v>27</v>
      </c>
      <c r="K25" s="42">
        <v>3</v>
      </c>
      <c r="L25" s="43">
        <f t="shared" ref="L25:L26" si="16">$H$63</f>
        <v>0</v>
      </c>
      <c r="M25" s="42">
        <v>29</v>
      </c>
      <c r="N25" s="42">
        <v>1</v>
      </c>
      <c r="O25" s="43">
        <f t="shared" ref="O25:O26" si="17">$H$63</f>
        <v>0</v>
      </c>
      <c r="P25" s="42"/>
      <c r="Q25" s="43">
        <f t="shared" si="12"/>
        <v>0</v>
      </c>
      <c r="R25" s="42">
        <v>30</v>
      </c>
      <c r="S25" s="43">
        <f t="shared" ref="S25:S26" si="18">$H$63</f>
        <v>0</v>
      </c>
      <c r="T25" s="42">
        <v>2</v>
      </c>
      <c r="U25" s="42"/>
      <c r="V25" s="36">
        <f t="shared" si="13"/>
        <v>0</v>
      </c>
    </row>
    <row r="26" spans="1:22" x14ac:dyDescent="0.25">
      <c r="A26" s="33"/>
      <c r="B26" s="33"/>
      <c r="C26" s="33">
        <v>8</v>
      </c>
      <c r="D26" s="42">
        <v>32</v>
      </c>
      <c r="E26" s="42">
        <v>142</v>
      </c>
      <c r="F26" s="42">
        <v>36</v>
      </c>
      <c r="G26" s="42">
        <v>24</v>
      </c>
      <c r="H26" s="43">
        <f t="shared" si="15"/>
        <v>0</v>
      </c>
      <c r="I26" s="36">
        <f t="shared" si="10"/>
        <v>0</v>
      </c>
      <c r="J26" s="42">
        <v>28</v>
      </c>
      <c r="K26" s="42">
        <v>4</v>
      </c>
      <c r="L26" s="43">
        <f t="shared" si="16"/>
        <v>0</v>
      </c>
      <c r="M26" s="42">
        <v>30</v>
      </c>
      <c r="N26" s="42"/>
      <c r="O26" s="43">
        <f t="shared" si="17"/>
        <v>0</v>
      </c>
      <c r="P26" s="42">
        <v>2</v>
      </c>
      <c r="Q26" s="43">
        <f t="shared" si="12"/>
        <v>0</v>
      </c>
      <c r="R26" s="42">
        <v>32</v>
      </c>
      <c r="S26" s="43">
        <f t="shared" si="18"/>
        <v>0</v>
      </c>
      <c r="T26" s="43">
        <f>-U26</f>
        <v>0</v>
      </c>
      <c r="U26" s="43">
        <f t="shared" ref="U26" si="19">$H$63</f>
        <v>0</v>
      </c>
      <c r="V26" s="36">
        <f t="shared" si="13"/>
        <v>0</v>
      </c>
    </row>
    <row r="27" spans="1:22" x14ac:dyDescent="0.25">
      <c r="A27" s="33"/>
      <c r="B27" s="33"/>
      <c r="C27" s="33">
        <v>9</v>
      </c>
      <c r="D27" s="42">
        <v>56</v>
      </c>
      <c r="E27" s="42">
        <v>1178</v>
      </c>
      <c r="F27" s="42">
        <v>182</v>
      </c>
      <c r="G27" s="42">
        <v>26</v>
      </c>
      <c r="H27" s="42">
        <v>5</v>
      </c>
      <c r="I27" s="36">
        <f t="shared" si="10"/>
        <v>0</v>
      </c>
      <c r="J27" s="42">
        <v>47</v>
      </c>
      <c r="K27" s="42">
        <v>7</v>
      </c>
      <c r="L27" s="42">
        <v>2</v>
      </c>
      <c r="M27" s="42">
        <v>48</v>
      </c>
      <c r="N27" s="42">
        <v>2</v>
      </c>
      <c r="O27" s="42">
        <v>2</v>
      </c>
      <c r="P27" s="42">
        <v>4</v>
      </c>
      <c r="Q27" s="43">
        <f t="shared" si="12"/>
        <v>0</v>
      </c>
      <c r="R27" s="42">
        <v>46</v>
      </c>
      <c r="S27" s="42">
        <v>3</v>
      </c>
      <c r="T27" s="42">
        <v>4</v>
      </c>
      <c r="U27" s="42">
        <v>2</v>
      </c>
      <c r="V27" s="36">
        <f t="shared" si="13"/>
        <v>0</v>
      </c>
    </row>
    <row r="28" spans="1:22" x14ac:dyDescent="0.25">
      <c r="A28" s="33"/>
      <c r="B28" s="33"/>
      <c r="C28" s="33">
        <v>0</v>
      </c>
      <c r="D28" s="42">
        <v>39</v>
      </c>
      <c r="E28" s="42">
        <v>136</v>
      </c>
      <c r="F28" s="42">
        <v>49</v>
      </c>
      <c r="G28" s="43">
        <f t="shared" ref="G28:H28" si="20">$H$63</f>
        <v>0</v>
      </c>
      <c r="H28" s="43">
        <f t="shared" si="20"/>
        <v>0</v>
      </c>
      <c r="I28" s="36">
        <f t="shared" si="10"/>
        <v>0</v>
      </c>
      <c r="J28" s="42">
        <v>28</v>
      </c>
      <c r="K28" s="42">
        <v>12</v>
      </c>
      <c r="L28" s="43">
        <f>$H$63</f>
        <v>0</v>
      </c>
      <c r="M28" s="42">
        <v>35</v>
      </c>
      <c r="N28" s="43">
        <f t="shared" ref="N28:O28" si="21">$H$63</f>
        <v>0</v>
      </c>
      <c r="O28" s="43">
        <f t="shared" si="21"/>
        <v>0</v>
      </c>
      <c r="P28" s="42">
        <v>4</v>
      </c>
      <c r="Q28" s="43">
        <f t="shared" si="12"/>
        <v>0</v>
      </c>
      <c r="R28" s="42">
        <v>39</v>
      </c>
      <c r="S28" s="43">
        <f t="shared" ref="S28:U28" si="22">$V$28</f>
        <v>0</v>
      </c>
      <c r="T28" s="43">
        <f t="shared" si="22"/>
        <v>0</v>
      </c>
      <c r="U28" s="43">
        <f t="shared" si="22"/>
        <v>0</v>
      </c>
      <c r="V28" s="36">
        <f t="shared" si="13"/>
        <v>0</v>
      </c>
    </row>
    <row r="29" spans="1:22" x14ac:dyDescent="0.25">
      <c r="A29" s="32"/>
      <c r="B29" s="32"/>
      <c r="C29" s="38" t="s">
        <v>58</v>
      </c>
      <c r="D29" s="38">
        <f>SUM(D19:D28)</f>
        <v>599</v>
      </c>
      <c r="E29" s="38">
        <f t="shared" ref="E29:V29" si="23">SUM(E19:E28)</f>
        <v>7633</v>
      </c>
      <c r="F29" s="38">
        <f t="shared" si="23"/>
        <v>1617</v>
      </c>
      <c r="G29" s="38">
        <f t="shared" si="23"/>
        <v>176</v>
      </c>
      <c r="H29" s="38">
        <f t="shared" si="23"/>
        <v>25</v>
      </c>
      <c r="I29" s="38">
        <f t="shared" si="23"/>
        <v>0</v>
      </c>
      <c r="J29" s="38">
        <f t="shared" si="23"/>
        <v>505</v>
      </c>
      <c r="K29" s="38">
        <f t="shared" si="23"/>
        <v>75</v>
      </c>
      <c r="L29" s="38">
        <f t="shared" si="23"/>
        <v>19</v>
      </c>
      <c r="M29" s="38">
        <f t="shared" si="23"/>
        <v>524</v>
      </c>
      <c r="N29" s="38">
        <f t="shared" si="23"/>
        <v>46</v>
      </c>
      <c r="O29" s="38">
        <f t="shared" si="23"/>
        <v>11</v>
      </c>
      <c r="P29" s="38">
        <f t="shared" si="23"/>
        <v>18</v>
      </c>
      <c r="Q29" s="38">
        <f t="shared" si="23"/>
        <v>0</v>
      </c>
      <c r="R29" s="38">
        <f t="shared" si="23"/>
        <v>527</v>
      </c>
      <c r="S29" s="38">
        <f t="shared" si="23"/>
        <v>27</v>
      </c>
      <c r="T29" s="38">
        <f t="shared" si="23"/>
        <v>30</v>
      </c>
      <c r="U29" s="38">
        <f t="shared" si="23"/>
        <v>19</v>
      </c>
      <c r="V29" s="38">
        <f t="shared" si="23"/>
        <v>0</v>
      </c>
    </row>
    <row r="30" spans="1:22" x14ac:dyDescent="0.25">
      <c r="A30" s="40">
        <v>3</v>
      </c>
      <c r="B30" s="41" t="s">
        <v>33</v>
      </c>
      <c r="C30" s="40">
        <v>1</v>
      </c>
      <c r="D30" s="33">
        <v>41</v>
      </c>
      <c r="E30" s="33">
        <v>71</v>
      </c>
      <c r="F30" s="33">
        <v>26</v>
      </c>
      <c r="G30" s="43">
        <f>$V$28</f>
        <v>0</v>
      </c>
      <c r="H30" s="44">
        <f>$V$28</f>
        <v>0</v>
      </c>
      <c r="I30" s="44">
        <f>$V$28</f>
        <v>0</v>
      </c>
      <c r="J30" s="33">
        <v>15</v>
      </c>
      <c r="K30" s="33">
        <v>1</v>
      </c>
      <c r="L30" s="42"/>
      <c r="M30" s="33">
        <v>16</v>
      </c>
      <c r="N30" s="43">
        <f>$V$28</f>
        <v>0</v>
      </c>
      <c r="O30" s="43">
        <f>$V$28</f>
        <v>0</v>
      </c>
      <c r="P30" s="44">
        <f>$V$28</f>
        <v>0</v>
      </c>
      <c r="Q30" s="44">
        <f>$V$28</f>
        <v>0</v>
      </c>
      <c r="R30" s="45">
        <v>16</v>
      </c>
      <c r="S30" s="43">
        <f t="shared" ref="S30:V38" si="24">$V$28</f>
        <v>0</v>
      </c>
      <c r="T30" s="43">
        <f t="shared" si="24"/>
        <v>0</v>
      </c>
      <c r="U30" s="44">
        <f t="shared" si="24"/>
        <v>0</v>
      </c>
      <c r="V30" s="44">
        <f t="shared" si="24"/>
        <v>0</v>
      </c>
    </row>
    <row r="31" spans="1:22" x14ac:dyDescent="0.25">
      <c r="A31" s="33"/>
      <c r="B31" s="33"/>
      <c r="C31" s="33">
        <v>2</v>
      </c>
      <c r="D31" s="36">
        <f>$V$28</f>
        <v>0</v>
      </c>
      <c r="E31" s="36">
        <f>$V$28</f>
        <v>0</v>
      </c>
      <c r="F31" s="36">
        <f>$V$28</f>
        <v>0</v>
      </c>
      <c r="G31" s="43">
        <f>$V$28</f>
        <v>0</v>
      </c>
      <c r="H31" s="36">
        <f>$V$28</f>
        <v>0</v>
      </c>
      <c r="I31" s="36">
        <f>$V$28</f>
        <v>0</v>
      </c>
      <c r="J31" s="36">
        <f>$V$28</f>
        <v>0</v>
      </c>
      <c r="K31" s="36">
        <f>$V$28</f>
        <v>0</v>
      </c>
      <c r="L31" s="43">
        <f>$V$28</f>
        <v>0</v>
      </c>
      <c r="M31" s="36">
        <f>$V$28</f>
        <v>0</v>
      </c>
      <c r="N31" s="43">
        <f>$V$28</f>
        <v>0</v>
      </c>
      <c r="O31" s="43">
        <f>$V$28</f>
        <v>0</v>
      </c>
      <c r="P31" s="36">
        <f>$V$28</f>
        <v>0</v>
      </c>
      <c r="Q31" s="36">
        <f>$V$28</f>
        <v>0</v>
      </c>
      <c r="R31" s="36">
        <f t="shared" ref="R31" si="25">$V$28</f>
        <v>0</v>
      </c>
      <c r="S31" s="43">
        <f t="shared" si="24"/>
        <v>0</v>
      </c>
      <c r="T31" s="43">
        <f t="shared" si="24"/>
        <v>0</v>
      </c>
      <c r="U31" s="36">
        <f t="shared" si="24"/>
        <v>0</v>
      </c>
      <c r="V31" s="36">
        <f t="shared" si="24"/>
        <v>0</v>
      </c>
    </row>
    <row r="32" spans="1:22" x14ac:dyDescent="0.25">
      <c r="A32" s="33"/>
      <c r="B32" s="33"/>
      <c r="C32" s="33">
        <v>3</v>
      </c>
      <c r="D32" s="33">
        <v>11</v>
      </c>
      <c r="E32" s="33">
        <v>87</v>
      </c>
      <c r="F32" s="33">
        <v>2</v>
      </c>
      <c r="G32" s="43">
        <f>$V$28</f>
        <v>0</v>
      </c>
      <c r="H32" s="36">
        <f>$V$28</f>
        <v>0</v>
      </c>
      <c r="I32" s="36">
        <f>$V$28</f>
        <v>0</v>
      </c>
      <c r="J32" s="33">
        <v>3</v>
      </c>
      <c r="K32" s="33">
        <v>1</v>
      </c>
      <c r="L32" s="42"/>
      <c r="M32" s="33">
        <v>4</v>
      </c>
      <c r="N32" s="43">
        <f>$V$28</f>
        <v>0</v>
      </c>
      <c r="O32" s="43">
        <f>$V$28</f>
        <v>0</v>
      </c>
      <c r="P32" s="36">
        <f>$V$28</f>
        <v>0</v>
      </c>
      <c r="Q32" s="36">
        <f>$V$28</f>
        <v>0</v>
      </c>
      <c r="R32" s="42">
        <v>4</v>
      </c>
      <c r="S32" s="43">
        <f t="shared" si="24"/>
        <v>0</v>
      </c>
      <c r="T32" s="43">
        <f t="shared" si="24"/>
        <v>0</v>
      </c>
      <c r="U32" s="36">
        <f t="shared" si="24"/>
        <v>0</v>
      </c>
      <c r="V32" s="36">
        <f t="shared" si="24"/>
        <v>0</v>
      </c>
    </row>
    <row r="33" spans="1:22" x14ac:dyDescent="0.25">
      <c r="A33" s="33"/>
      <c r="B33" s="33"/>
      <c r="C33" s="33">
        <v>4</v>
      </c>
      <c r="D33" s="33">
        <v>50</v>
      </c>
      <c r="E33" s="33">
        <v>516</v>
      </c>
      <c r="F33" s="33">
        <v>120</v>
      </c>
      <c r="G33" s="42">
        <v>10</v>
      </c>
      <c r="H33" s="36">
        <f>$V$28</f>
        <v>0</v>
      </c>
      <c r="I33" s="36">
        <f>$V$28</f>
        <v>0</v>
      </c>
      <c r="J33" s="33">
        <v>22</v>
      </c>
      <c r="K33" s="33">
        <v>4</v>
      </c>
      <c r="L33" s="42">
        <v>1</v>
      </c>
      <c r="M33" s="33">
        <v>26</v>
      </c>
      <c r="N33" s="42"/>
      <c r="O33" s="42">
        <v>1</v>
      </c>
      <c r="P33" s="36">
        <f>$V$28</f>
        <v>0</v>
      </c>
      <c r="Q33" s="36">
        <f>$V$28</f>
        <v>0</v>
      </c>
      <c r="R33" s="42">
        <v>26</v>
      </c>
      <c r="S33" s="42">
        <v>1</v>
      </c>
      <c r="T33" s="43">
        <f t="shared" si="24"/>
        <v>0</v>
      </c>
      <c r="U33" s="36">
        <f t="shared" si="24"/>
        <v>0</v>
      </c>
      <c r="V33" s="36">
        <f t="shared" si="24"/>
        <v>0</v>
      </c>
    </row>
    <row r="34" spans="1:22" x14ac:dyDescent="0.25">
      <c r="A34" s="33"/>
      <c r="B34" s="33"/>
      <c r="C34" s="33">
        <v>5</v>
      </c>
      <c r="D34" s="33">
        <v>17</v>
      </c>
      <c r="E34" s="33">
        <v>91</v>
      </c>
      <c r="F34" s="33">
        <v>13</v>
      </c>
      <c r="G34" s="42">
        <v>2</v>
      </c>
      <c r="H34" s="36">
        <f>$V$28</f>
        <v>0</v>
      </c>
      <c r="I34" s="36">
        <f>$V$28</f>
        <v>0</v>
      </c>
      <c r="J34" s="33">
        <v>5</v>
      </c>
      <c r="K34" s="33">
        <v>2</v>
      </c>
      <c r="L34" s="42"/>
      <c r="M34" s="33">
        <v>5</v>
      </c>
      <c r="N34" s="42">
        <v>1</v>
      </c>
      <c r="O34" s="42">
        <v>1</v>
      </c>
      <c r="P34" s="36">
        <f>$V$28</f>
        <v>0</v>
      </c>
      <c r="Q34" s="36">
        <f>$V$28</f>
        <v>0</v>
      </c>
      <c r="R34" s="42">
        <v>5</v>
      </c>
      <c r="S34" s="42">
        <v>2</v>
      </c>
      <c r="T34" s="43">
        <f t="shared" si="24"/>
        <v>0</v>
      </c>
      <c r="U34" s="36">
        <f t="shared" si="24"/>
        <v>0</v>
      </c>
      <c r="V34" s="36">
        <f t="shared" si="24"/>
        <v>0</v>
      </c>
    </row>
    <row r="35" spans="1:22" x14ac:dyDescent="0.25">
      <c r="A35" s="33"/>
      <c r="B35" s="33"/>
      <c r="C35" s="33">
        <v>6</v>
      </c>
      <c r="D35" s="33">
        <v>105</v>
      </c>
      <c r="E35" s="33">
        <v>523</v>
      </c>
      <c r="F35" s="33">
        <v>355</v>
      </c>
      <c r="G35" s="42">
        <v>9</v>
      </c>
      <c r="H35" s="33">
        <v>5</v>
      </c>
      <c r="I35" s="36">
        <f>$V$28</f>
        <v>0</v>
      </c>
      <c r="J35" s="33">
        <v>216</v>
      </c>
      <c r="K35" s="33">
        <v>56</v>
      </c>
      <c r="L35" s="42">
        <v>2</v>
      </c>
      <c r="M35" s="33">
        <v>265</v>
      </c>
      <c r="N35" s="43">
        <f>$V$28</f>
        <v>0</v>
      </c>
      <c r="O35" s="42">
        <v>9</v>
      </c>
      <c r="P35" s="36">
        <f>$V$28</f>
        <v>0</v>
      </c>
      <c r="Q35" s="36">
        <f>$V$28</f>
        <v>0</v>
      </c>
      <c r="R35" s="42">
        <v>248</v>
      </c>
      <c r="S35" s="42">
        <v>25</v>
      </c>
      <c r="T35" s="42">
        <v>1</v>
      </c>
      <c r="U35" s="36">
        <f t="shared" si="24"/>
        <v>0</v>
      </c>
      <c r="V35" s="36">
        <f t="shared" si="24"/>
        <v>0</v>
      </c>
    </row>
    <row r="36" spans="1:22" x14ac:dyDescent="0.25">
      <c r="A36" s="33"/>
      <c r="B36" s="33"/>
      <c r="C36" s="33">
        <v>7</v>
      </c>
      <c r="D36" s="33">
        <v>73</v>
      </c>
      <c r="E36" s="33">
        <v>95</v>
      </c>
      <c r="F36" s="33">
        <v>65</v>
      </c>
      <c r="G36" s="43">
        <f>$V$28</f>
        <v>0</v>
      </c>
      <c r="H36" s="36">
        <f>$V$28</f>
        <v>0</v>
      </c>
      <c r="I36" s="36">
        <f>$V$28</f>
        <v>0</v>
      </c>
      <c r="J36" s="33">
        <v>26</v>
      </c>
      <c r="K36" s="33">
        <v>2</v>
      </c>
      <c r="L36" s="42"/>
      <c r="M36" s="33">
        <v>28</v>
      </c>
      <c r="N36" s="43">
        <f>$V$28</f>
        <v>0</v>
      </c>
      <c r="O36" s="43">
        <f>$V$28</f>
        <v>0</v>
      </c>
      <c r="P36" s="36">
        <f>$V$28</f>
        <v>0</v>
      </c>
      <c r="Q36" s="36">
        <f>$V$28</f>
        <v>0</v>
      </c>
      <c r="R36" s="42">
        <v>28</v>
      </c>
      <c r="S36" s="43">
        <f t="shared" ref="S36:T38" si="26">$V$28</f>
        <v>0</v>
      </c>
      <c r="T36" s="43">
        <f t="shared" si="26"/>
        <v>0</v>
      </c>
      <c r="U36" s="36">
        <f t="shared" si="24"/>
        <v>0</v>
      </c>
      <c r="V36" s="36">
        <f t="shared" si="24"/>
        <v>0</v>
      </c>
    </row>
    <row r="37" spans="1:22" x14ac:dyDescent="0.25">
      <c r="A37" s="33"/>
      <c r="B37" s="33"/>
      <c r="C37" s="33">
        <v>8</v>
      </c>
      <c r="D37" s="33">
        <v>102</v>
      </c>
      <c r="E37" s="33">
        <v>175</v>
      </c>
      <c r="F37" s="33">
        <v>350</v>
      </c>
      <c r="G37" s="43">
        <f>$V$28</f>
        <v>0</v>
      </c>
      <c r="H37" s="36">
        <f>$V$28</f>
        <v>0</v>
      </c>
      <c r="I37" s="36">
        <f>$V$28</f>
        <v>0</v>
      </c>
      <c r="J37" s="33">
        <v>65</v>
      </c>
      <c r="K37" s="33">
        <v>26</v>
      </c>
      <c r="L37" s="42">
        <v>1</v>
      </c>
      <c r="M37" s="33">
        <v>91</v>
      </c>
      <c r="N37" s="42">
        <v>1</v>
      </c>
      <c r="O37" s="43">
        <f>$V$28</f>
        <v>0</v>
      </c>
      <c r="P37" s="36">
        <f>$V$28</f>
        <v>0</v>
      </c>
      <c r="Q37" s="36">
        <f>$V$28</f>
        <v>0</v>
      </c>
      <c r="R37" s="42">
        <v>91</v>
      </c>
      <c r="S37" s="42">
        <v>1</v>
      </c>
      <c r="T37" s="43">
        <f t="shared" si="26"/>
        <v>0</v>
      </c>
      <c r="U37" s="36">
        <f t="shared" si="24"/>
        <v>0</v>
      </c>
      <c r="V37" s="36">
        <f t="shared" si="24"/>
        <v>0</v>
      </c>
    </row>
    <row r="38" spans="1:22" x14ac:dyDescent="0.25">
      <c r="A38" s="33"/>
      <c r="B38" s="33"/>
      <c r="C38" s="33">
        <v>9</v>
      </c>
      <c r="D38" s="33">
        <v>105</v>
      </c>
      <c r="E38" s="33">
        <v>402</v>
      </c>
      <c r="F38" s="33">
        <v>159</v>
      </c>
      <c r="G38" s="43">
        <f>$V$28</f>
        <v>0</v>
      </c>
      <c r="H38" s="36">
        <f>$V$28</f>
        <v>0</v>
      </c>
      <c r="I38" s="36">
        <f>$V$28</f>
        <v>0</v>
      </c>
      <c r="J38" s="33">
        <v>43</v>
      </c>
      <c r="K38" s="33">
        <v>13</v>
      </c>
      <c r="L38" s="42"/>
      <c r="M38" s="33">
        <v>55</v>
      </c>
      <c r="N38" s="42">
        <v>1</v>
      </c>
      <c r="O38" s="43">
        <f>$V$28</f>
        <v>0</v>
      </c>
      <c r="P38" s="36">
        <f>$V$28</f>
        <v>0</v>
      </c>
      <c r="Q38" s="36">
        <f>$V$28</f>
        <v>0</v>
      </c>
      <c r="R38" s="42">
        <v>56</v>
      </c>
      <c r="S38" s="43">
        <f>$V$28</f>
        <v>0</v>
      </c>
      <c r="T38" s="43">
        <f t="shared" si="26"/>
        <v>0</v>
      </c>
      <c r="U38" s="36">
        <f t="shared" si="24"/>
        <v>0</v>
      </c>
      <c r="V38" s="36">
        <f t="shared" si="24"/>
        <v>0</v>
      </c>
    </row>
    <row r="39" spans="1:22" x14ac:dyDescent="0.25">
      <c r="A39" s="33"/>
      <c r="B39" s="33"/>
      <c r="C39" s="33">
        <v>0</v>
      </c>
      <c r="D39" s="36">
        <f>$V$28</f>
        <v>0</v>
      </c>
      <c r="E39" s="36">
        <f>$V$28</f>
        <v>0</v>
      </c>
      <c r="F39" s="36">
        <f>$V$28</f>
        <v>0</v>
      </c>
      <c r="G39" s="43">
        <f>$V$28</f>
        <v>0</v>
      </c>
      <c r="H39" s="36">
        <f>$V$28</f>
        <v>0</v>
      </c>
      <c r="I39" s="36">
        <f>$V$28</f>
        <v>0</v>
      </c>
      <c r="J39" s="36">
        <f>$V$28</f>
        <v>0</v>
      </c>
      <c r="K39" s="36">
        <f>$V$28</f>
        <v>0</v>
      </c>
      <c r="L39" s="43">
        <f>$V$28</f>
        <v>0</v>
      </c>
      <c r="M39" s="36">
        <f>$V$28</f>
        <v>0</v>
      </c>
      <c r="N39" s="43">
        <f>$V$28</f>
        <v>0</v>
      </c>
      <c r="O39" s="43">
        <f>$V$28</f>
        <v>0</v>
      </c>
      <c r="P39" s="36">
        <f>$V$28</f>
        <v>0</v>
      </c>
      <c r="Q39" s="36">
        <f>$V$28</f>
        <v>0</v>
      </c>
      <c r="R39" s="43">
        <f t="shared" ref="R39:V39" si="27">$V$28</f>
        <v>0</v>
      </c>
      <c r="S39" s="43">
        <f t="shared" si="27"/>
        <v>0</v>
      </c>
      <c r="T39" s="43">
        <f t="shared" si="27"/>
        <v>0</v>
      </c>
      <c r="U39" s="36">
        <f t="shared" si="27"/>
        <v>0</v>
      </c>
      <c r="V39" s="36">
        <f t="shared" si="27"/>
        <v>0</v>
      </c>
    </row>
    <row r="40" spans="1:22" x14ac:dyDescent="0.25">
      <c r="A40" s="32"/>
      <c r="B40" s="32"/>
      <c r="C40" s="38" t="s">
        <v>58</v>
      </c>
      <c r="D40" s="38">
        <f>SUM(D30:D39)</f>
        <v>504</v>
      </c>
      <c r="E40" s="38">
        <f t="shared" ref="E40:V40" si="28">SUM(E30:E39)</f>
        <v>1960</v>
      </c>
      <c r="F40" s="38">
        <f t="shared" si="28"/>
        <v>1090</v>
      </c>
      <c r="G40" s="38">
        <f t="shared" si="28"/>
        <v>21</v>
      </c>
      <c r="H40" s="38">
        <f t="shared" si="28"/>
        <v>5</v>
      </c>
      <c r="I40" s="38">
        <f t="shared" si="28"/>
        <v>0</v>
      </c>
      <c r="J40" s="38">
        <f t="shared" si="28"/>
        <v>395</v>
      </c>
      <c r="K40" s="38">
        <f t="shared" si="28"/>
        <v>105</v>
      </c>
      <c r="L40" s="38">
        <f t="shared" si="28"/>
        <v>4</v>
      </c>
      <c r="M40" s="38">
        <f t="shared" si="28"/>
        <v>490</v>
      </c>
      <c r="N40" s="38">
        <f t="shared" si="28"/>
        <v>3</v>
      </c>
      <c r="O40" s="38">
        <f t="shared" si="28"/>
        <v>11</v>
      </c>
      <c r="P40" s="38">
        <f t="shared" si="28"/>
        <v>0</v>
      </c>
      <c r="Q40" s="38">
        <f t="shared" si="28"/>
        <v>0</v>
      </c>
      <c r="R40" s="38">
        <f t="shared" si="28"/>
        <v>474</v>
      </c>
      <c r="S40" s="38">
        <f t="shared" si="28"/>
        <v>29</v>
      </c>
      <c r="T40" s="38">
        <f t="shared" si="28"/>
        <v>1</v>
      </c>
      <c r="U40" s="38">
        <f t="shared" si="28"/>
        <v>0</v>
      </c>
      <c r="V40" s="38">
        <f t="shared" si="28"/>
        <v>0</v>
      </c>
    </row>
    <row r="41" spans="1:22" x14ac:dyDescent="0.25">
      <c r="A41" s="40">
        <v>4</v>
      </c>
      <c r="B41" s="41" t="s">
        <v>34</v>
      </c>
      <c r="C41" s="40">
        <v>1</v>
      </c>
      <c r="D41" s="42">
        <v>78</v>
      </c>
      <c r="E41" s="46">
        <v>1561</v>
      </c>
      <c r="F41" s="42">
        <v>41</v>
      </c>
      <c r="G41" s="42">
        <v>8</v>
      </c>
      <c r="H41" s="43">
        <f>$V$28</f>
        <v>0</v>
      </c>
      <c r="I41" s="44">
        <f>$V$28</f>
        <v>0</v>
      </c>
      <c r="J41" s="42">
        <v>24</v>
      </c>
      <c r="K41" s="42">
        <v>27</v>
      </c>
      <c r="L41" s="42">
        <v>27</v>
      </c>
      <c r="M41" s="42">
        <v>75</v>
      </c>
      <c r="N41" s="42">
        <v>2</v>
      </c>
      <c r="O41" s="42">
        <v>1</v>
      </c>
      <c r="P41" s="42"/>
      <c r="Q41" s="43">
        <f>$V$28</f>
        <v>0</v>
      </c>
      <c r="R41" s="42">
        <v>30</v>
      </c>
      <c r="S41" s="43">
        <f t="shared" ref="S41:S42" si="29">$V$28</f>
        <v>0</v>
      </c>
      <c r="T41" s="42">
        <v>2</v>
      </c>
      <c r="U41" s="44">
        <f t="shared" ref="U41:V50" si="30">$V$28</f>
        <v>0</v>
      </c>
      <c r="V41" s="44">
        <f t="shared" si="30"/>
        <v>0</v>
      </c>
    </row>
    <row r="42" spans="1:22" x14ac:dyDescent="0.25">
      <c r="A42" s="33"/>
      <c r="B42" s="33"/>
      <c r="C42" s="33">
        <v>2</v>
      </c>
      <c r="D42" s="42">
        <v>39</v>
      </c>
      <c r="E42" s="42">
        <v>41</v>
      </c>
      <c r="F42" s="43">
        <f>$V$28</f>
        <v>0</v>
      </c>
      <c r="G42" s="43">
        <f>$V$28</f>
        <v>0</v>
      </c>
      <c r="H42" s="43">
        <f>$V$28</f>
        <v>0</v>
      </c>
      <c r="I42" s="36">
        <f>$V$28</f>
        <v>0</v>
      </c>
      <c r="J42" s="42">
        <v>16</v>
      </c>
      <c r="K42" s="42">
        <v>23</v>
      </c>
      <c r="L42" s="42"/>
      <c r="M42" s="42">
        <v>39</v>
      </c>
      <c r="N42" s="43">
        <f>$V$28</f>
        <v>0</v>
      </c>
      <c r="O42" s="43">
        <f>$V$28</f>
        <v>0</v>
      </c>
      <c r="P42" s="42"/>
      <c r="Q42" s="43">
        <f>$V$28</f>
        <v>0</v>
      </c>
      <c r="R42" s="42"/>
      <c r="S42" s="43">
        <f t="shared" si="29"/>
        <v>0</v>
      </c>
      <c r="T42" s="42"/>
      <c r="U42" s="36">
        <f t="shared" si="30"/>
        <v>0</v>
      </c>
      <c r="V42" s="36">
        <f t="shared" si="30"/>
        <v>0</v>
      </c>
    </row>
    <row r="43" spans="1:22" x14ac:dyDescent="0.25">
      <c r="A43" s="33"/>
      <c r="B43" s="33"/>
      <c r="C43" s="33">
        <v>3</v>
      </c>
      <c r="D43" s="42">
        <v>94</v>
      </c>
      <c r="E43" s="42">
        <v>422</v>
      </c>
      <c r="F43" s="42">
        <v>576</v>
      </c>
      <c r="G43" s="43">
        <f>$V$28</f>
        <v>0</v>
      </c>
      <c r="H43" s="43">
        <f>$V$28</f>
        <v>0</v>
      </c>
      <c r="I43" s="36">
        <f>$V$28</f>
        <v>0</v>
      </c>
      <c r="J43" s="42">
        <v>34</v>
      </c>
      <c r="K43" s="42">
        <v>29</v>
      </c>
      <c r="L43" s="42">
        <v>31</v>
      </c>
      <c r="M43" s="42">
        <v>86</v>
      </c>
      <c r="N43" s="43">
        <f>$V$28</f>
        <v>0</v>
      </c>
      <c r="O43" s="43">
        <f>$V$28</f>
        <v>0</v>
      </c>
      <c r="P43" s="42">
        <v>8</v>
      </c>
      <c r="Q43" s="43">
        <f>$V$28</f>
        <v>0</v>
      </c>
      <c r="R43" s="42">
        <v>15</v>
      </c>
      <c r="S43" s="42">
        <v>5</v>
      </c>
      <c r="T43" s="42">
        <v>3</v>
      </c>
      <c r="U43" s="36">
        <f t="shared" si="30"/>
        <v>0</v>
      </c>
      <c r="V43" s="36">
        <f t="shared" si="30"/>
        <v>0</v>
      </c>
    </row>
    <row r="44" spans="1:22" x14ac:dyDescent="0.25">
      <c r="A44" s="33"/>
      <c r="B44" s="33"/>
      <c r="C44" s="33">
        <v>4</v>
      </c>
      <c r="D44" s="42">
        <v>52</v>
      </c>
      <c r="E44" s="42">
        <v>401</v>
      </c>
      <c r="F44" s="42">
        <v>23</v>
      </c>
      <c r="G44" s="43">
        <f>$V$28</f>
        <v>0</v>
      </c>
      <c r="H44" s="43">
        <f>$V$28</f>
        <v>0</v>
      </c>
      <c r="I44" s="36">
        <f>$V$28</f>
        <v>0</v>
      </c>
      <c r="J44" s="42">
        <v>30</v>
      </c>
      <c r="K44" s="42">
        <v>17</v>
      </c>
      <c r="L44" s="42">
        <v>5</v>
      </c>
      <c r="M44" s="42">
        <v>51</v>
      </c>
      <c r="N44" s="42">
        <v>1</v>
      </c>
      <c r="O44" s="43">
        <f>$V$28</f>
        <v>0</v>
      </c>
      <c r="P44" s="42"/>
      <c r="Q44" s="43">
        <f>$V$28</f>
        <v>0</v>
      </c>
      <c r="R44" s="42">
        <v>1</v>
      </c>
      <c r="S44" s="42">
        <v>3</v>
      </c>
      <c r="T44" s="42">
        <v>1</v>
      </c>
      <c r="U44" s="36">
        <f t="shared" si="30"/>
        <v>0</v>
      </c>
      <c r="V44" s="36">
        <f t="shared" si="30"/>
        <v>0</v>
      </c>
    </row>
    <row r="45" spans="1:22" x14ac:dyDescent="0.25">
      <c r="A45" s="33"/>
      <c r="B45" s="33"/>
      <c r="C45" s="33">
        <v>5</v>
      </c>
      <c r="D45" s="42">
        <v>209</v>
      </c>
      <c r="E45" s="42">
        <v>879</v>
      </c>
      <c r="F45" s="42">
        <v>26</v>
      </c>
      <c r="G45" s="43">
        <f>$V$28</f>
        <v>0</v>
      </c>
      <c r="H45" s="43">
        <f>$V$28</f>
        <v>0</v>
      </c>
      <c r="I45" s="36">
        <f>$V$28</f>
        <v>0</v>
      </c>
      <c r="J45" s="42">
        <v>98</v>
      </c>
      <c r="K45" s="42">
        <v>79</v>
      </c>
      <c r="L45" s="42">
        <v>32</v>
      </c>
      <c r="M45" s="42">
        <v>202</v>
      </c>
      <c r="N45" s="43">
        <f>$V$28</f>
        <v>0</v>
      </c>
      <c r="O45" s="43">
        <f>$V$28</f>
        <v>0</v>
      </c>
      <c r="P45" s="42">
        <v>7</v>
      </c>
      <c r="Q45" s="43">
        <f>$V$28</f>
        <v>0</v>
      </c>
      <c r="R45" s="42">
        <v>23</v>
      </c>
      <c r="S45" s="43">
        <f>$V$28</f>
        <v>0</v>
      </c>
      <c r="T45" s="42">
        <v>1</v>
      </c>
      <c r="U45" s="36">
        <f t="shared" si="30"/>
        <v>0</v>
      </c>
      <c r="V45" s="36">
        <f t="shared" si="30"/>
        <v>0</v>
      </c>
    </row>
    <row r="46" spans="1:22" x14ac:dyDescent="0.25">
      <c r="A46" s="33"/>
      <c r="B46" s="33"/>
      <c r="C46" s="33">
        <v>6</v>
      </c>
      <c r="D46" s="42">
        <v>647</v>
      </c>
      <c r="E46" s="46">
        <f>3529+44</f>
        <v>3573</v>
      </c>
      <c r="F46" s="46">
        <f>954+2</f>
        <v>956</v>
      </c>
      <c r="G46" s="42">
        <v>8</v>
      </c>
      <c r="H46" s="43">
        <f>$V$28</f>
        <v>0</v>
      </c>
      <c r="I46" s="36">
        <f>$V$28</f>
        <v>0</v>
      </c>
      <c r="J46" s="42">
        <v>550</v>
      </c>
      <c r="K46" s="42">
        <v>47</v>
      </c>
      <c r="L46" s="42">
        <v>50</v>
      </c>
      <c r="M46" s="42">
        <v>646</v>
      </c>
      <c r="N46" s="43">
        <f>$V$28</f>
        <v>0</v>
      </c>
      <c r="O46" s="43">
        <f>$V$28</f>
        <v>0</v>
      </c>
      <c r="P46" s="42">
        <v>1</v>
      </c>
      <c r="Q46" s="43">
        <f>$V$28</f>
        <v>0</v>
      </c>
      <c r="R46" s="42">
        <v>134</v>
      </c>
      <c r="S46" s="42">
        <v>2</v>
      </c>
      <c r="T46" s="42">
        <v>1</v>
      </c>
      <c r="U46" s="36">
        <f t="shared" si="30"/>
        <v>0</v>
      </c>
      <c r="V46" s="36">
        <f t="shared" si="30"/>
        <v>0</v>
      </c>
    </row>
    <row r="47" spans="1:22" x14ac:dyDescent="0.25">
      <c r="A47" s="33"/>
      <c r="B47" s="33"/>
      <c r="C47" s="33">
        <v>7</v>
      </c>
      <c r="D47" s="42">
        <v>133</v>
      </c>
      <c r="E47" s="42">
        <v>114</v>
      </c>
      <c r="F47" s="42">
        <v>19</v>
      </c>
      <c r="G47" s="43">
        <f>$V$28</f>
        <v>0</v>
      </c>
      <c r="H47" s="43">
        <f>$V$28</f>
        <v>0</v>
      </c>
      <c r="I47" s="36">
        <f>$V$28</f>
        <v>0</v>
      </c>
      <c r="J47" s="42">
        <v>86</v>
      </c>
      <c r="K47" s="42">
        <v>15</v>
      </c>
      <c r="L47" s="42">
        <v>32</v>
      </c>
      <c r="M47" s="42">
        <v>133</v>
      </c>
      <c r="N47" s="43">
        <f>$V$28</f>
        <v>0</v>
      </c>
      <c r="O47" s="43">
        <f>$V$28</f>
        <v>0</v>
      </c>
      <c r="P47" s="42"/>
      <c r="Q47" s="43">
        <f>$V$28</f>
        <v>0</v>
      </c>
      <c r="R47" s="42">
        <v>36</v>
      </c>
      <c r="S47" s="43">
        <f t="shared" ref="S47:S48" si="31">$V$28</f>
        <v>0</v>
      </c>
      <c r="T47" s="42">
        <v>1</v>
      </c>
      <c r="U47" s="36">
        <f t="shared" si="30"/>
        <v>0</v>
      </c>
      <c r="V47" s="36">
        <f t="shared" si="30"/>
        <v>0</v>
      </c>
    </row>
    <row r="48" spans="1:22" x14ac:dyDescent="0.25">
      <c r="A48" s="33"/>
      <c r="B48" s="33"/>
      <c r="C48" s="33">
        <v>8</v>
      </c>
      <c r="D48" s="42">
        <v>133</v>
      </c>
      <c r="E48" s="42">
        <f>174+36+4</f>
        <v>214</v>
      </c>
      <c r="F48" s="42">
        <f>65+12</f>
        <v>77</v>
      </c>
      <c r="G48" s="43">
        <f>$V$28</f>
        <v>0</v>
      </c>
      <c r="H48" s="43">
        <f>$V$28</f>
        <v>0</v>
      </c>
      <c r="I48" s="36">
        <f>$V$28</f>
        <v>0</v>
      </c>
      <c r="J48" s="42">
        <v>68</v>
      </c>
      <c r="K48" s="42">
        <v>47</v>
      </c>
      <c r="L48" s="42">
        <v>18</v>
      </c>
      <c r="M48" s="42">
        <v>128</v>
      </c>
      <c r="N48" s="43">
        <f>$V$28</f>
        <v>0</v>
      </c>
      <c r="O48" s="43">
        <f>$V$28</f>
        <v>0</v>
      </c>
      <c r="P48" s="42">
        <v>5</v>
      </c>
      <c r="Q48" s="43">
        <f>$V$28</f>
        <v>0</v>
      </c>
      <c r="R48" s="42">
        <v>44</v>
      </c>
      <c r="S48" s="43">
        <f t="shared" si="31"/>
        <v>0</v>
      </c>
      <c r="T48" s="42"/>
      <c r="U48" s="36">
        <f t="shared" si="30"/>
        <v>0</v>
      </c>
      <c r="V48" s="36">
        <f t="shared" si="30"/>
        <v>0</v>
      </c>
    </row>
    <row r="49" spans="1:22" x14ac:dyDescent="0.25">
      <c r="A49" s="33"/>
      <c r="B49" s="33"/>
      <c r="C49" s="33">
        <v>9</v>
      </c>
      <c r="D49" s="42">
        <v>187</v>
      </c>
      <c r="E49" s="42">
        <v>189</v>
      </c>
      <c r="F49" s="42">
        <v>27</v>
      </c>
      <c r="G49" s="42">
        <v>1</v>
      </c>
      <c r="H49" s="43">
        <f>$V$28</f>
        <v>0</v>
      </c>
      <c r="I49" s="36">
        <f>$V$28</f>
        <v>0</v>
      </c>
      <c r="J49" s="42">
        <v>93</v>
      </c>
      <c r="K49" s="42">
        <v>36</v>
      </c>
      <c r="L49" s="42">
        <v>58</v>
      </c>
      <c r="M49" s="42">
        <v>28</v>
      </c>
      <c r="N49" s="42">
        <v>10</v>
      </c>
      <c r="O49" s="43">
        <f>$V$28</f>
        <v>0</v>
      </c>
      <c r="P49" s="42"/>
      <c r="Q49" s="43">
        <f>$V$28</f>
        <v>0</v>
      </c>
      <c r="R49" s="43">
        <f t="shared" ref="R49:S50" si="32">$V$28</f>
        <v>0</v>
      </c>
      <c r="S49" s="43">
        <f t="shared" si="32"/>
        <v>0</v>
      </c>
      <c r="T49" s="42">
        <v>3</v>
      </c>
      <c r="U49" s="36">
        <f t="shared" si="30"/>
        <v>0</v>
      </c>
      <c r="V49" s="36">
        <f t="shared" si="30"/>
        <v>0</v>
      </c>
    </row>
    <row r="50" spans="1:22" x14ac:dyDescent="0.25">
      <c r="A50" s="33"/>
      <c r="B50" s="33"/>
      <c r="C50" s="33">
        <v>0</v>
      </c>
      <c r="D50" s="43">
        <f>$V$28</f>
        <v>0</v>
      </c>
      <c r="E50" s="43">
        <f>$V$28</f>
        <v>0</v>
      </c>
      <c r="F50" s="43">
        <f>$V$28</f>
        <v>0</v>
      </c>
      <c r="G50" s="43">
        <f>$V$28</f>
        <v>0</v>
      </c>
      <c r="H50" s="43">
        <f>$V$28</f>
        <v>0</v>
      </c>
      <c r="I50" s="36">
        <f>$V$28</f>
        <v>0</v>
      </c>
      <c r="J50" s="43">
        <f>$V$28</f>
        <v>0</v>
      </c>
      <c r="K50" s="43">
        <f>$V$28</f>
        <v>0</v>
      </c>
      <c r="L50" s="43">
        <f>$V$28</f>
        <v>0</v>
      </c>
      <c r="M50" s="43">
        <f>$V$28</f>
        <v>0</v>
      </c>
      <c r="N50" s="43">
        <f>$V$28</f>
        <v>0</v>
      </c>
      <c r="O50" s="43">
        <f>$V$28</f>
        <v>0</v>
      </c>
      <c r="P50" s="42"/>
      <c r="Q50" s="43">
        <f>$V$28</f>
        <v>0</v>
      </c>
      <c r="R50" s="43">
        <f t="shared" si="32"/>
        <v>0</v>
      </c>
      <c r="S50" s="43">
        <f t="shared" si="32"/>
        <v>0</v>
      </c>
      <c r="T50" s="42"/>
      <c r="U50" s="36">
        <f t="shared" si="30"/>
        <v>0</v>
      </c>
      <c r="V50" s="36">
        <f t="shared" si="30"/>
        <v>0</v>
      </c>
    </row>
    <row r="51" spans="1:22" x14ac:dyDescent="0.25">
      <c r="A51" s="32"/>
      <c r="B51" s="32"/>
      <c r="C51" s="38" t="s">
        <v>58</v>
      </c>
      <c r="D51" s="38">
        <f>SUM(D41:D50)</f>
        <v>1572</v>
      </c>
      <c r="E51" s="38">
        <f t="shared" ref="E51:V51" si="33">SUM(E41:E50)</f>
        <v>7394</v>
      </c>
      <c r="F51" s="38">
        <f t="shared" si="33"/>
        <v>1745</v>
      </c>
      <c r="G51" s="38">
        <f t="shared" si="33"/>
        <v>17</v>
      </c>
      <c r="H51" s="38">
        <f t="shared" si="33"/>
        <v>0</v>
      </c>
      <c r="I51" s="38">
        <f t="shared" si="33"/>
        <v>0</v>
      </c>
      <c r="J51" s="38">
        <f t="shared" si="33"/>
        <v>999</v>
      </c>
      <c r="K51" s="38">
        <f t="shared" si="33"/>
        <v>320</v>
      </c>
      <c r="L51" s="38">
        <f t="shared" si="33"/>
        <v>253</v>
      </c>
      <c r="M51" s="38">
        <f t="shared" si="33"/>
        <v>1388</v>
      </c>
      <c r="N51" s="38">
        <f t="shared" si="33"/>
        <v>13</v>
      </c>
      <c r="O51" s="38">
        <f t="shared" si="33"/>
        <v>1</v>
      </c>
      <c r="P51" s="38">
        <f t="shared" si="33"/>
        <v>21</v>
      </c>
      <c r="Q51" s="38">
        <f t="shared" si="33"/>
        <v>0</v>
      </c>
      <c r="R51" s="38">
        <f t="shared" si="33"/>
        <v>283</v>
      </c>
      <c r="S51" s="38">
        <f t="shared" si="33"/>
        <v>10</v>
      </c>
      <c r="T51" s="38">
        <f t="shared" si="33"/>
        <v>12</v>
      </c>
      <c r="U51" s="38">
        <f t="shared" si="33"/>
        <v>0</v>
      </c>
      <c r="V51" s="38">
        <f t="shared" si="33"/>
        <v>0</v>
      </c>
    </row>
    <row r="52" spans="1:22" x14ac:dyDescent="0.25">
      <c r="A52" s="40">
        <v>5</v>
      </c>
      <c r="B52" s="41" t="s">
        <v>35</v>
      </c>
      <c r="C52" s="40">
        <v>1</v>
      </c>
      <c r="D52" s="47">
        <v>4</v>
      </c>
      <c r="E52" s="47">
        <v>297</v>
      </c>
      <c r="F52" s="47">
        <v>67</v>
      </c>
      <c r="G52" s="48">
        <f>$V$28</f>
        <v>0</v>
      </c>
      <c r="H52" s="48">
        <f>$V$28</f>
        <v>0</v>
      </c>
      <c r="I52" s="49">
        <v>15</v>
      </c>
      <c r="J52" s="49">
        <v>10</v>
      </c>
      <c r="K52" s="49">
        <v>4</v>
      </c>
      <c r="L52" s="50">
        <f>$V$28</f>
        <v>0</v>
      </c>
      <c r="M52" s="48">
        <v>20</v>
      </c>
      <c r="N52" s="48">
        <f>$V$28</f>
        <v>0</v>
      </c>
      <c r="O52" s="48">
        <v>5</v>
      </c>
      <c r="P52" s="48">
        <v>3</v>
      </c>
      <c r="Q52" s="48">
        <v>1</v>
      </c>
      <c r="R52" s="48">
        <v>3</v>
      </c>
      <c r="S52" s="48">
        <f t="shared" ref="S52:T56" si="34">$V$28</f>
        <v>0</v>
      </c>
      <c r="T52" s="48">
        <v>1</v>
      </c>
      <c r="U52" s="48">
        <f t="shared" ref="U52:V61" si="35">$V$28</f>
        <v>0</v>
      </c>
      <c r="V52" s="44">
        <f t="shared" si="35"/>
        <v>0</v>
      </c>
    </row>
    <row r="53" spans="1:22" x14ac:dyDescent="0.25">
      <c r="A53" s="33"/>
      <c r="B53" s="33"/>
      <c r="C53" s="33">
        <v>2</v>
      </c>
      <c r="D53" s="51">
        <v>2</v>
      </c>
      <c r="E53" s="51">
        <v>19</v>
      </c>
      <c r="F53" s="51">
        <v>10</v>
      </c>
      <c r="G53" s="52">
        <f>$V$28</f>
        <v>0</v>
      </c>
      <c r="H53" s="52">
        <f>$V$28</f>
        <v>0</v>
      </c>
      <c r="I53" s="53">
        <v>3</v>
      </c>
      <c r="J53" s="53">
        <v>2</v>
      </c>
      <c r="K53" s="54">
        <f>$V$28</f>
        <v>0</v>
      </c>
      <c r="L53" s="55">
        <f>$V$28</f>
        <v>0</v>
      </c>
      <c r="M53" s="52">
        <v>5</v>
      </c>
      <c r="N53" s="52">
        <f>$V$28</f>
        <v>0</v>
      </c>
      <c r="O53" s="52">
        <f>$V$28</f>
        <v>0</v>
      </c>
      <c r="P53" s="52">
        <f>$V$28</f>
        <v>0</v>
      </c>
      <c r="Q53" s="52">
        <f>$V$28</f>
        <v>0</v>
      </c>
      <c r="R53" s="52">
        <f t="shared" ref="R53:R54" si="36">$V$28</f>
        <v>0</v>
      </c>
      <c r="S53" s="52">
        <f t="shared" si="34"/>
        <v>0</v>
      </c>
      <c r="T53" s="52">
        <f t="shared" si="34"/>
        <v>0</v>
      </c>
      <c r="U53" s="52">
        <f t="shared" si="35"/>
        <v>0</v>
      </c>
      <c r="V53" s="36">
        <f t="shared" si="35"/>
        <v>0</v>
      </c>
    </row>
    <row r="54" spans="1:22" x14ac:dyDescent="0.25">
      <c r="A54" s="33"/>
      <c r="B54" s="33"/>
      <c r="C54" s="33">
        <v>3</v>
      </c>
      <c r="D54" s="51">
        <v>2</v>
      </c>
      <c r="E54" s="51">
        <v>61</v>
      </c>
      <c r="F54" s="51">
        <v>8</v>
      </c>
      <c r="G54" s="52">
        <f>$V$28</f>
        <v>0</v>
      </c>
      <c r="H54" s="52">
        <f>$V$28</f>
        <v>0</v>
      </c>
      <c r="I54" s="53">
        <v>4</v>
      </c>
      <c r="J54" s="53">
        <v>4</v>
      </c>
      <c r="K54" s="54">
        <f>$V$28</f>
        <v>0</v>
      </c>
      <c r="L54" s="55">
        <f>$V$28</f>
        <v>0</v>
      </c>
      <c r="M54" s="52">
        <v>8</v>
      </c>
      <c r="N54" s="52">
        <f>$V$28</f>
        <v>0</v>
      </c>
      <c r="O54" s="52">
        <f>$V$28</f>
        <v>0</v>
      </c>
      <c r="P54" s="52">
        <f>$V$28</f>
        <v>0</v>
      </c>
      <c r="Q54" s="52">
        <f>$V$28</f>
        <v>0</v>
      </c>
      <c r="R54" s="52">
        <f t="shared" si="36"/>
        <v>0</v>
      </c>
      <c r="S54" s="52">
        <f t="shared" si="34"/>
        <v>0</v>
      </c>
      <c r="T54" s="52">
        <f t="shared" si="34"/>
        <v>0</v>
      </c>
      <c r="U54" s="52">
        <f t="shared" si="35"/>
        <v>0</v>
      </c>
      <c r="V54" s="36">
        <f t="shared" si="35"/>
        <v>0</v>
      </c>
    </row>
    <row r="55" spans="1:22" x14ac:dyDescent="0.25">
      <c r="A55" s="33"/>
      <c r="B55" s="33"/>
      <c r="C55" s="33">
        <v>4</v>
      </c>
      <c r="D55" s="51">
        <v>4</v>
      </c>
      <c r="E55" s="51">
        <v>241</v>
      </c>
      <c r="F55" s="51">
        <v>11</v>
      </c>
      <c r="G55" s="52">
        <f>$V$28</f>
        <v>0</v>
      </c>
      <c r="H55" s="52">
        <f>$V$28</f>
        <v>0</v>
      </c>
      <c r="I55" s="53">
        <v>9</v>
      </c>
      <c r="J55" s="53">
        <v>2</v>
      </c>
      <c r="K55" s="53">
        <v>3</v>
      </c>
      <c r="L55" s="55">
        <f>$V$28</f>
        <v>0</v>
      </c>
      <c r="M55" s="52">
        <v>10</v>
      </c>
      <c r="N55" s="52">
        <v>4</v>
      </c>
      <c r="O55" s="52">
        <f>$V$28</f>
        <v>0</v>
      </c>
      <c r="P55" s="52">
        <f>$V$28</f>
        <v>0</v>
      </c>
      <c r="Q55" s="52">
        <f>$V$28</f>
        <v>0</v>
      </c>
      <c r="R55" s="52">
        <v>2</v>
      </c>
      <c r="S55" s="52">
        <f t="shared" si="34"/>
        <v>0</v>
      </c>
      <c r="T55" s="52">
        <f t="shared" si="34"/>
        <v>0</v>
      </c>
      <c r="U55" s="52">
        <f t="shared" si="35"/>
        <v>0</v>
      </c>
      <c r="V55" s="36">
        <f t="shared" si="35"/>
        <v>0</v>
      </c>
    </row>
    <row r="56" spans="1:22" x14ac:dyDescent="0.25">
      <c r="A56" s="33"/>
      <c r="B56" s="33"/>
      <c r="C56" s="33">
        <v>5</v>
      </c>
      <c r="D56" s="51">
        <v>2</v>
      </c>
      <c r="E56" s="51">
        <v>55</v>
      </c>
      <c r="F56" s="51">
        <v>12</v>
      </c>
      <c r="G56" s="52">
        <v>4</v>
      </c>
      <c r="H56" s="52">
        <v>1</v>
      </c>
      <c r="I56" s="53">
        <v>2</v>
      </c>
      <c r="J56" s="53">
        <v>4</v>
      </c>
      <c r="K56" s="53">
        <v>2</v>
      </c>
      <c r="L56" s="55">
        <f>$V$28</f>
        <v>0</v>
      </c>
      <c r="M56" s="52">
        <v>8</v>
      </c>
      <c r="N56" s="52">
        <f>$V$28</f>
        <v>0</v>
      </c>
      <c r="O56" s="52">
        <f>$V$28</f>
        <v>0</v>
      </c>
      <c r="P56" s="52">
        <f>$V$28</f>
        <v>0</v>
      </c>
      <c r="Q56" s="52">
        <f>$V$28</f>
        <v>0</v>
      </c>
      <c r="R56" s="52">
        <v>2</v>
      </c>
      <c r="S56" s="52">
        <f t="shared" si="34"/>
        <v>0</v>
      </c>
      <c r="T56" s="52">
        <f>$V$28</f>
        <v>0</v>
      </c>
      <c r="U56" s="52">
        <f t="shared" si="35"/>
        <v>0</v>
      </c>
      <c r="V56" s="36">
        <f t="shared" si="35"/>
        <v>0</v>
      </c>
    </row>
    <row r="57" spans="1:22" x14ac:dyDescent="0.25">
      <c r="A57" s="33"/>
      <c r="B57" s="33"/>
      <c r="C57" s="33">
        <v>6</v>
      </c>
      <c r="D57" s="51">
        <v>152</v>
      </c>
      <c r="E57" s="51">
        <v>6741</v>
      </c>
      <c r="F57" s="51">
        <v>2039</v>
      </c>
      <c r="G57" s="52">
        <v>60</v>
      </c>
      <c r="H57" s="52">
        <v>5</v>
      </c>
      <c r="I57" s="53">
        <v>203</v>
      </c>
      <c r="J57" s="53">
        <v>243</v>
      </c>
      <c r="K57" s="53">
        <v>25</v>
      </c>
      <c r="L57" s="56">
        <v>16</v>
      </c>
      <c r="M57" s="52">
        <v>303</v>
      </c>
      <c r="N57" s="52">
        <v>3</v>
      </c>
      <c r="O57" s="52">
        <v>177</v>
      </c>
      <c r="P57" s="52">
        <v>3</v>
      </c>
      <c r="Q57" s="52">
        <v>1</v>
      </c>
      <c r="R57" s="52">
        <v>35</v>
      </c>
      <c r="S57" s="52">
        <v>14</v>
      </c>
      <c r="T57" s="52">
        <v>13</v>
      </c>
      <c r="U57" s="52">
        <v>4</v>
      </c>
      <c r="V57" s="36">
        <f t="shared" si="35"/>
        <v>0</v>
      </c>
    </row>
    <row r="58" spans="1:22" x14ac:dyDescent="0.25">
      <c r="A58" s="33"/>
      <c r="B58" s="33"/>
      <c r="C58" s="33">
        <v>7</v>
      </c>
      <c r="D58" s="51">
        <v>2</v>
      </c>
      <c r="E58" s="51">
        <v>30</v>
      </c>
      <c r="F58" s="57">
        <f>$V$28</f>
        <v>0</v>
      </c>
      <c r="G58" s="52">
        <f>$V$28</f>
        <v>0</v>
      </c>
      <c r="H58" s="52">
        <f>$V$28</f>
        <v>0</v>
      </c>
      <c r="I58" s="53">
        <v>6</v>
      </c>
      <c r="J58" s="53">
        <v>2</v>
      </c>
      <c r="K58" s="54">
        <f>$V$28</f>
        <v>0</v>
      </c>
      <c r="L58" s="55">
        <f>$V$28</f>
        <v>0</v>
      </c>
      <c r="M58" s="52">
        <v>8</v>
      </c>
      <c r="N58" s="52">
        <f>$V$28</f>
        <v>0</v>
      </c>
      <c r="O58" s="52">
        <f>$V$28</f>
        <v>0</v>
      </c>
      <c r="P58" s="52">
        <f>$V$28</f>
        <v>0</v>
      </c>
      <c r="Q58" s="52">
        <f>$V$28</f>
        <v>0</v>
      </c>
      <c r="R58" s="52">
        <f t="shared" ref="R58:U59" si="37">$V$28</f>
        <v>0</v>
      </c>
      <c r="S58" s="52">
        <f t="shared" si="37"/>
        <v>0</v>
      </c>
      <c r="T58" s="52">
        <f t="shared" si="37"/>
        <v>0</v>
      </c>
      <c r="U58" s="52">
        <f t="shared" si="37"/>
        <v>0</v>
      </c>
      <c r="V58" s="36">
        <f t="shared" si="35"/>
        <v>0</v>
      </c>
    </row>
    <row r="59" spans="1:22" x14ac:dyDescent="0.25">
      <c r="A59" s="33"/>
      <c r="B59" s="33"/>
      <c r="C59" s="33">
        <v>8</v>
      </c>
      <c r="D59" s="51">
        <v>6</v>
      </c>
      <c r="E59" s="51">
        <v>660</v>
      </c>
      <c r="F59" s="51">
        <v>160</v>
      </c>
      <c r="G59" s="52">
        <v>1</v>
      </c>
      <c r="H59" s="52">
        <v>2</v>
      </c>
      <c r="I59" s="53">
        <v>8</v>
      </c>
      <c r="J59" s="53">
        <v>28</v>
      </c>
      <c r="K59" s="54">
        <f>$V$28</f>
        <v>0</v>
      </c>
      <c r="L59" s="56">
        <v>26</v>
      </c>
      <c r="M59" s="52">
        <v>40</v>
      </c>
      <c r="N59" s="52">
        <v>14</v>
      </c>
      <c r="O59" s="52">
        <v>3</v>
      </c>
      <c r="P59" s="52">
        <v>4</v>
      </c>
      <c r="Q59" s="52">
        <v>1</v>
      </c>
      <c r="R59" s="52">
        <v>10</v>
      </c>
      <c r="S59" s="52">
        <f>$V$28</f>
        <v>0</v>
      </c>
      <c r="T59" s="52">
        <f t="shared" si="37"/>
        <v>0</v>
      </c>
      <c r="U59" s="52">
        <f t="shared" si="37"/>
        <v>0</v>
      </c>
      <c r="V59" s="36">
        <f t="shared" si="35"/>
        <v>0</v>
      </c>
    </row>
    <row r="60" spans="1:22" x14ac:dyDescent="0.25">
      <c r="A60" s="33"/>
      <c r="B60" s="33"/>
      <c r="C60" s="33">
        <v>9</v>
      </c>
      <c r="D60" s="51">
        <v>50</v>
      </c>
      <c r="E60" s="51">
        <v>1679</v>
      </c>
      <c r="F60" s="51">
        <v>442</v>
      </c>
      <c r="G60" s="52">
        <v>45</v>
      </c>
      <c r="H60" s="52">
        <v>14</v>
      </c>
      <c r="I60" s="53">
        <v>61</v>
      </c>
      <c r="J60" s="53">
        <v>63</v>
      </c>
      <c r="K60" s="53">
        <v>12</v>
      </c>
      <c r="L60" s="55">
        <f>$V$28</f>
        <v>0</v>
      </c>
      <c r="M60" s="52">
        <v>81</v>
      </c>
      <c r="N60" s="52">
        <v>6</v>
      </c>
      <c r="O60" s="52">
        <v>48</v>
      </c>
      <c r="P60" s="52">
        <v>1</v>
      </c>
      <c r="Q60" s="52">
        <f>$V$28</f>
        <v>0</v>
      </c>
      <c r="R60" s="52">
        <v>7</v>
      </c>
      <c r="S60" s="52">
        <v>2</v>
      </c>
      <c r="T60" s="52">
        <v>7</v>
      </c>
      <c r="U60" s="52">
        <v>1</v>
      </c>
      <c r="V60" s="36">
        <f t="shared" si="35"/>
        <v>0</v>
      </c>
    </row>
    <row r="61" spans="1:22" x14ac:dyDescent="0.25">
      <c r="A61" s="33"/>
      <c r="B61" s="33"/>
      <c r="C61" s="33">
        <v>0</v>
      </c>
      <c r="D61" s="58">
        <v>0</v>
      </c>
      <c r="E61" s="58">
        <v>68</v>
      </c>
      <c r="F61" s="58">
        <v>8</v>
      </c>
      <c r="G61" s="59">
        <f>$V$28</f>
        <v>0</v>
      </c>
      <c r="H61" s="59">
        <f>$V$28</f>
        <v>0</v>
      </c>
      <c r="I61" s="60">
        <f>$V$28</f>
        <v>0</v>
      </c>
      <c r="J61" s="60">
        <f>$V$28</f>
        <v>0</v>
      </c>
      <c r="K61" s="61">
        <v>1</v>
      </c>
      <c r="L61" s="62">
        <f>$V$28</f>
        <v>0</v>
      </c>
      <c r="M61" s="59">
        <v>1</v>
      </c>
      <c r="N61" s="59">
        <f>$V$28</f>
        <v>0</v>
      </c>
      <c r="O61" s="59">
        <f>$V$28</f>
        <v>0</v>
      </c>
      <c r="P61" s="59">
        <f>$V$28</f>
        <v>0</v>
      </c>
      <c r="Q61" s="59">
        <f>$V$28</f>
        <v>0</v>
      </c>
      <c r="R61" s="59">
        <f t="shared" ref="R61" si="38">$V$28</f>
        <v>0</v>
      </c>
      <c r="S61" s="59">
        <v>1</v>
      </c>
      <c r="T61" s="59">
        <f t="shared" ref="T61:U61" si="39">$V$28</f>
        <v>0</v>
      </c>
      <c r="U61" s="59">
        <f t="shared" si="39"/>
        <v>0</v>
      </c>
      <c r="V61" s="36">
        <f t="shared" si="35"/>
        <v>0</v>
      </c>
    </row>
    <row r="62" spans="1:22" x14ac:dyDescent="0.25">
      <c r="A62" s="32"/>
      <c r="B62" s="32"/>
      <c r="C62" s="38" t="s">
        <v>58</v>
      </c>
      <c r="D62" s="38">
        <f>SUM(D52:D61)</f>
        <v>224</v>
      </c>
      <c r="E62" s="38">
        <f t="shared" ref="E62:V62" si="40">SUM(E52:E61)</f>
        <v>9851</v>
      </c>
      <c r="F62" s="38">
        <f t="shared" si="40"/>
        <v>2757</v>
      </c>
      <c r="G62" s="38">
        <f t="shared" si="40"/>
        <v>110</v>
      </c>
      <c r="H62" s="38">
        <f t="shared" si="40"/>
        <v>22</v>
      </c>
      <c r="I62" s="38">
        <f t="shared" si="40"/>
        <v>311</v>
      </c>
      <c r="J62" s="38">
        <f t="shared" si="40"/>
        <v>358</v>
      </c>
      <c r="K62" s="38">
        <f t="shared" si="40"/>
        <v>47</v>
      </c>
      <c r="L62" s="38">
        <f t="shared" si="40"/>
        <v>42</v>
      </c>
      <c r="M62" s="38">
        <f t="shared" si="40"/>
        <v>484</v>
      </c>
      <c r="N62" s="38">
        <f t="shared" si="40"/>
        <v>27</v>
      </c>
      <c r="O62" s="38">
        <f t="shared" si="40"/>
        <v>233</v>
      </c>
      <c r="P62" s="38">
        <f t="shared" si="40"/>
        <v>11</v>
      </c>
      <c r="Q62" s="38">
        <f t="shared" si="40"/>
        <v>3</v>
      </c>
      <c r="R62" s="38">
        <f t="shared" si="40"/>
        <v>59</v>
      </c>
      <c r="S62" s="38">
        <f t="shared" si="40"/>
        <v>17</v>
      </c>
      <c r="T62" s="38">
        <f t="shared" si="40"/>
        <v>21</v>
      </c>
      <c r="U62" s="38">
        <f t="shared" si="40"/>
        <v>5</v>
      </c>
      <c r="V62" s="38">
        <f t="shared" si="40"/>
        <v>0</v>
      </c>
    </row>
    <row r="63" spans="1:22" x14ac:dyDescent="0.25">
      <c r="A63" s="33">
        <v>6</v>
      </c>
      <c r="B63" s="34" t="s">
        <v>59</v>
      </c>
      <c r="C63" s="33">
        <v>1</v>
      </c>
      <c r="D63" s="63">
        <v>29</v>
      </c>
      <c r="E63" s="63">
        <v>537</v>
      </c>
      <c r="F63" s="63">
        <v>55</v>
      </c>
      <c r="G63" s="63">
        <v>2</v>
      </c>
      <c r="H63" s="63">
        <v>0</v>
      </c>
      <c r="I63" s="63">
        <v>0</v>
      </c>
      <c r="J63" s="63">
        <v>26</v>
      </c>
      <c r="K63" s="63">
        <v>0</v>
      </c>
      <c r="L63" s="63">
        <v>3</v>
      </c>
      <c r="M63" s="63">
        <v>26</v>
      </c>
      <c r="N63" s="63">
        <v>1</v>
      </c>
      <c r="O63" s="63">
        <v>2</v>
      </c>
      <c r="P63" s="63">
        <v>0</v>
      </c>
      <c r="Q63" s="63">
        <v>0</v>
      </c>
      <c r="R63" s="63">
        <v>7</v>
      </c>
      <c r="S63" s="63">
        <v>0</v>
      </c>
      <c r="T63" s="63">
        <v>9</v>
      </c>
      <c r="U63" s="63">
        <v>9</v>
      </c>
      <c r="V63" s="63">
        <v>0</v>
      </c>
    </row>
    <row r="64" spans="1:22" x14ac:dyDescent="0.25">
      <c r="A64" s="33"/>
      <c r="B64" s="33"/>
      <c r="C64" s="33">
        <v>2</v>
      </c>
      <c r="D64" s="64">
        <v>8</v>
      </c>
      <c r="E64" s="64">
        <v>430</v>
      </c>
      <c r="F64" s="64">
        <v>25</v>
      </c>
      <c r="G64" s="64">
        <v>0</v>
      </c>
      <c r="H64" s="64">
        <v>0</v>
      </c>
      <c r="I64" s="64">
        <v>0</v>
      </c>
      <c r="J64" s="64">
        <v>3</v>
      </c>
      <c r="K64" s="64">
        <v>2</v>
      </c>
      <c r="L64" s="64">
        <v>3</v>
      </c>
      <c r="M64" s="64">
        <v>7</v>
      </c>
      <c r="N64" s="64">
        <v>1</v>
      </c>
      <c r="O64" s="64">
        <v>0</v>
      </c>
      <c r="P64" s="64">
        <v>0</v>
      </c>
      <c r="Q64" s="64">
        <v>0</v>
      </c>
      <c r="R64" s="64">
        <v>2</v>
      </c>
      <c r="S64" s="64">
        <v>2</v>
      </c>
      <c r="T64" s="64">
        <v>0</v>
      </c>
      <c r="U64" s="64">
        <v>0</v>
      </c>
      <c r="V64" s="64">
        <v>0</v>
      </c>
    </row>
    <row r="65" spans="1:22" x14ac:dyDescent="0.25">
      <c r="A65" s="33"/>
      <c r="B65" s="33"/>
      <c r="C65" s="33">
        <v>3</v>
      </c>
      <c r="D65" s="64">
        <v>33</v>
      </c>
      <c r="E65" s="64">
        <v>494</v>
      </c>
      <c r="F65" s="64">
        <v>220</v>
      </c>
      <c r="G65" s="64">
        <v>2</v>
      </c>
      <c r="H65" s="64">
        <v>0</v>
      </c>
      <c r="I65" s="64">
        <v>0</v>
      </c>
      <c r="J65" s="64">
        <v>30</v>
      </c>
      <c r="K65" s="64">
        <v>3</v>
      </c>
      <c r="L65" s="64">
        <v>0</v>
      </c>
      <c r="M65" s="64">
        <v>32</v>
      </c>
      <c r="N65" s="64">
        <v>0</v>
      </c>
      <c r="O65" s="64">
        <v>1</v>
      </c>
      <c r="P65" s="64">
        <v>0</v>
      </c>
      <c r="Q65" s="64">
        <v>0</v>
      </c>
      <c r="R65" s="64">
        <v>0</v>
      </c>
      <c r="S65" s="64">
        <v>0</v>
      </c>
      <c r="T65" s="64">
        <v>1</v>
      </c>
      <c r="U65" s="64">
        <v>3</v>
      </c>
      <c r="V65" s="64">
        <v>0</v>
      </c>
    </row>
    <row r="66" spans="1:22" x14ac:dyDescent="0.25">
      <c r="A66" s="33"/>
      <c r="B66" s="33"/>
      <c r="C66" s="33">
        <v>4</v>
      </c>
      <c r="D66" s="64">
        <v>25</v>
      </c>
      <c r="E66" s="64">
        <v>198</v>
      </c>
      <c r="F66" s="64">
        <v>64</v>
      </c>
      <c r="G66" s="64">
        <v>0</v>
      </c>
      <c r="H66" s="64">
        <v>0</v>
      </c>
      <c r="I66" s="64">
        <v>0</v>
      </c>
      <c r="J66" s="64">
        <v>24</v>
      </c>
      <c r="K66" s="64">
        <v>0</v>
      </c>
      <c r="L66" s="64">
        <v>1</v>
      </c>
      <c r="M66" s="64">
        <v>24</v>
      </c>
      <c r="N66" s="64">
        <v>1</v>
      </c>
      <c r="O66" s="64">
        <v>0</v>
      </c>
      <c r="P66" s="64">
        <v>0</v>
      </c>
      <c r="Q66" s="64">
        <v>0</v>
      </c>
      <c r="R66" s="64">
        <v>3</v>
      </c>
      <c r="S66" s="64">
        <v>2</v>
      </c>
      <c r="T66" s="64">
        <v>0</v>
      </c>
      <c r="U66" s="64">
        <v>1</v>
      </c>
      <c r="V66" s="64">
        <v>0</v>
      </c>
    </row>
    <row r="67" spans="1:22" x14ac:dyDescent="0.25">
      <c r="A67" s="33"/>
      <c r="B67" s="33"/>
      <c r="C67" s="33">
        <v>5</v>
      </c>
      <c r="D67" s="64">
        <v>24</v>
      </c>
      <c r="E67" s="64">
        <v>409</v>
      </c>
      <c r="F67" s="64">
        <v>187</v>
      </c>
      <c r="G67" s="64">
        <v>0</v>
      </c>
      <c r="H67" s="64">
        <v>0</v>
      </c>
      <c r="I67" s="64">
        <v>0</v>
      </c>
      <c r="J67" s="64">
        <v>20</v>
      </c>
      <c r="K67" s="64">
        <v>4</v>
      </c>
      <c r="L67" s="64">
        <v>0</v>
      </c>
      <c r="M67" s="64">
        <v>24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1</v>
      </c>
      <c r="T67" s="64">
        <v>1</v>
      </c>
      <c r="U67" s="64">
        <v>0</v>
      </c>
      <c r="V67" s="64">
        <v>0</v>
      </c>
    </row>
    <row r="68" spans="1:22" x14ac:dyDescent="0.25">
      <c r="A68" s="33"/>
      <c r="B68" s="33"/>
      <c r="C68" s="33">
        <v>6</v>
      </c>
      <c r="D68" s="64">
        <v>564</v>
      </c>
      <c r="E68" s="64">
        <v>1436</v>
      </c>
      <c r="F68" s="64">
        <v>578</v>
      </c>
      <c r="G68" s="64">
        <v>0</v>
      </c>
      <c r="H68" s="64">
        <v>0</v>
      </c>
      <c r="I68" s="64">
        <v>0</v>
      </c>
      <c r="J68" s="64">
        <v>209</v>
      </c>
      <c r="K68" s="64">
        <v>20</v>
      </c>
      <c r="L68" s="64">
        <v>9</v>
      </c>
      <c r="M68" s="64">
        <v>238</v>
      </c>
      <c r="N68" s="64">
        <v>0</v>
      </c>
      <c r="O68" s="64">
        <v>0</v>
      </c>
      <c r="P68" s="64">
        <v>0</v>
      </c>
      <c r="Q68" s="64">
        <v>0</v>
      </c>
      <c r="R68" s="64">
        <v>45</v>
      </c>
      <c r="S68" s="64">
        <v>1</v>
      </c>
      <c r="T68" s="64">
        <v>30</v>
      </c>
      <c r="U68" s="64">
        <v>31</v>
      </c>
      <c r="V68" s="64">
        <v>0</v>
      </c>
    </row>
    <row r="69" spans="1:22" x14ac:dyDescent="0.25">
      <c r="A69" s="33"/>
      <c r="B69" s="33"/>
      <c r="C69" s="33">
        <v>7</v>
      </c>
      <c r="D69" s="64">
        <v>10</v>
      </c>
      <c r="E69" s="64">
        <v>664</v>
      </c>
      <c r="F69" s="64">
        <v>74</v>
      </c>
      <c r="G69" s="64">
        <v>0</v>
      </c>
      <c r="H69" s="64">
        <v>0</v>
      </c>
      <c r="I69" s="64">
        <v>0</v>
      </c>
      <c r="J69" s="64">
        <v>0</v>
      </c>
      <c r="K69" s="64">
        <v>9</v>
      </c>
      <c r="L69" s="64">
        <v>0</v>
      </c>
      <c r="M69" s="64">
        <v>9</v>
      </c>
      <c r="N69" s="64">
        <v>0</v>
      </c>
      <c r="O69" s="64">
        <v>0</v>
      </c>
      <c r="P69" s="64">
        <v>0</v>
      </c>
      <c r="Q69" s="64">
        <v>0</v>
      </c>
      <c r="R69" s="64">
        <v>5</v>
      </c>
      <c r="S69" s="64">
        <v>2</v>
      </c>
      <c r="T69" s="64">
        <v>20</v>
      </c>
      <c r="U69" s="64">
        <v>1</v>
      </c>
      <c r="V69" s="64">
        <v>0</v>
      </c>
    </row>
    <row r="70" spans="1:22" x14ac:dyDescent="0.25">
      <c r="A70" s="33"/>
      <c r="B70" s="33"/>
      <c r="C70" s="33">
        <v>8</v>
      </c>
      <c r="D70" s="64">
        <v>27</v>
      </c>
      <c r="E70" s="64">
        <v>564</v>
      </c>
      <c r="F70" s="64">
        <v>60</v>
      </c>
      <c r="G70" s="64">
        <v>0</v>
      </c>
      <c r="H70" s="64">
        <v>0</v>
      </c>
      <c r="I70" s="64">
        <v>0</v>
      </c>
      <c r="J70" s="64">
        <v>16</v>
      </c>
      <c r="K70" s="64">
        <v>7</v>
      </c>
      <c r="L70" s="64">
        <v>4</v>
      </c>
      <c r="M70" s="64">
        <v>22</v>
      </c>
      <c r="N70" s="64">
        <v>0</v>
      </c>
      <c r="O70" s="64">
        <v>0</v>
      </c>
      <c r="P70" s="64">
        <v>0</v>
      </c>
      <c r="Q70" s="64">
        <v>0</v>
      </c>
      <c r="R70" s="64">
        <v>8</v>
      </c>
      <c r="S70" s="64">
        <v>4</v>
      </c>
      <c r="T70" s="64">
        <v>14</v>
      </c>
      <c r="U70" s="64">
        <v>5</v>
      </c>
      <c r="V70" s="64">
        <v>0</v>
      </c>
    </row>
    <row r="71" spans="1:22" x14ac:dyDescent="0.25">
      <c r="A71" s="33"/>
      <c r="B71" s="33"/>
      <c r="C71" s="33">
        <v>9</v>
      </c>
      <c r="D71" s="64">
        <v>22</v>
      </c>
      <c r="E71" s="64">
        <v>335</v>
      </c>
      <c r="F71" s="64">
        <v>17</v>
      </c>
      <c r="G71" s="64">
        <v>2</v>
      </c>
      <c r="H71" s="64">
        <v>0</v>
      </c>
      <c r="I71" s="64">
        <v>0</v>
      </c>
      <c r="J71" s="64">
        <v>4</v>
      </c>
      <c r="K71" s="64">
        <v>14</v>
      </c>
      <c r="L71" s="64">
        <v>3</v>
      </c>
      <c r="M71" s="64">
        <v>18</v>
      </c>
      <c r="N71" s="64">
        <v>5</v>
      </c>
      <c r="O71" s="64">
        <v>0</v>
      </c>
      <c r="P71" s="64">
        <v>0</v>
      </c>
      <c r="Q71" s="64">
        <v>0</v>
      </c>
      <c r="R71" s="64">
        <v>1</v>
      </c>
      <c r="S71" s="64">
        <v>0</v>
      </c>
      <c r="T71" s="64">
        <v>15</v>
      </c>
      <c r="U71" s="64">
        <v>5</v>
      </c>
      <c r="V71" s="64">
        <v>0</v>
      </c>
    </row>
    <row r="72" spans="1:22" x14ac:dyDescent="0.25">
      <c r="A72" s="33"/>
      <c r="B72" s="33"/>
      <c r="C72" s="33">
        <v>0</v>
      </c>
      <c r="D72" s="64">
        <v>0</v>
      </c>
      <c r="E72" s="64">
        <v>0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2</v>
      </c>
      <c r="O72" s="64">
        <v>1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64">
        <v>0</v>
      </c>
      <c r="V72" s="64">
        <v>0</v>
      </c>
    </row>
    <row r="73" spans="1:22" x14ac:dyDescent="0.25">
      <c r="A73" s="32"/>
      <c r="B73" s="32"/>
      <c r="C73" s="38" t="s">
        <v>58</v>
      </c>
      <c r="D73" s="65">
        <f>SUM(D63:D72)</f>
        <v>742</v>
      </c>
      <c r="E73" s="65">
        <f t="shared" ref="E73:V73" si="41">SUM(E63:E72)</f>
        <v>5067</v>
      </c>
      <c r="F73" s="65">
        <f t="shared" si="41"/>
        <v>1280</v>
      </c>
      <c r="G73" s="65">
        <f t="shared" si="41"/>
        <v>6</v>
      </c>
      <c r="H73" s="65">
        <f t="shared" si="41"/>
        <v>0</v>
      </c>
      <c r="I73" s="65">
        <f t="shared" si="41"/>
        <v>0</v>
      </c>
      <c r="J73" s="65">
        <f t="shared" si="41"/>
        <v>332</v>
      </c>
      <c r="K73" s="65">
        <f t="shared" si="41"/>
        <v>59</v>
      </c>
      <c r="L73" s="65">
        <f t="shared" si="41"/>
        <v>23</v>
      </c>
      <c r="M73" s="65">
        <f t="shared" si="41"/>
        <v>400</v>
      </c>
      <c r="N73" s="65">
        <f t="shared" si="41"/>
        <v>10</v>
      </c>
      <c r="O73" s="65">
        <f t="shared" si="41"/>
        <v>4</v>
      </c>
      <c r="P73" s="65">
        <f t="shared" si="41"/>
        <v>0</v>
      </c>
      <c r="Q73" s="65">
        <f t="shared" si="41"/>
        <v>0</v>
      </c>
      <c r="R73" s="65">
        <f t="shared" si="41"/>
        <v>71</v>
      </c>
      <c r="S73" s="65">
        <f t="shared" si="41"/>
        <v>12</v>
      </c>
      <c r="T73" s="65">
        <f t="shared" si="41"/>
        <v>90</v>
      </c>
      <c r="U73" s="65">
        <f t="shared" si="41"/>
        <v>55</v>
      </c>
      <c r="V73" s="65">
        <f t="shared" si="41"/>
        <v>0</v>
      </c>
    </row>
    <row r="74" spans="1:22" x14ac:dyDescent="0.25">
      <c r="A74" s="40">
        <v>7</v>
      </c>
      <c r="B74" s="41" t="s">
        <v>38</v>
      </c>
      <c r="C74" s="40">
        <v>1</v>
      </c>
      <c r="D74" s="63">
        <v>4</v>
      </c>
      <c r="E74" s="63">
        <v>230</v>
      </c>
      <c r="F74" s="63">
        <v>0</v>
      </c>
      <c r="G74" s="63">
        <v>5</v>
      </c>
      <c r="H74" s="63">
        <v>0</v>
      </c>
      <c r="I74" s="63">
        <v>0</v>
      </c>
      <c r="J74" s="63">
        <v>3</v>
      </c>
      <c r="K74" s="63">
        <v>0</v>
      </c>
      <c r="L74" s="63">
        <v>1</v>
      </c>
      <c r="M74" s="63">
        <v>2</v>
      </c>
      <c r="N74" s="63">
        <v>1</v>
      </c>
      <c r="O74" s="63">
        <v>1</v>
      </c>
      <c r="P74" s="63">
        <v>0</v>
      </c>
      <c r="Q74" s="63">
        <v>0</v>
      </c>
      <c r="R74" s="63">
        <v>0</v>
      </c>
      <c r="S74" s="63">
        <v>0</v>
      </c>
      <c r="T74" s="63">
        <v>0</v>
      </c>
      <c r="U74" s="63">
        <v>0</v>
      </c>
      <c r="V74" s="63">
        <v>0</v>
      </c>
    </row>
    <row r="75" spans="1:22" x14ac:dyDescent="0.25">
      <c r="A75" s="33"/>
      <c r="B75" s="33"/>
      <c r="C75" s="33">
        <v>2</v>
      </c>
      <c r="D75" s="64">
        <v>9</v>
      </c>
      <c r="E75" s="64">
        <v>4080</v>
      </c>
      <c r="F75" s="64">
        <v>222</v>
      </c>
      <c r="G75" s="64">
        <v>35</v>
      </c>
      <c r="H75" s="64">
        <v>1</v>
      </c>
      <c r="I75" s="64">
        <v>0</v>
      </c>
      <c r="J75" s="64">
        <v>8</v>
      </c>
      <c r="K75" s="64">
        <v>0</v>
      </c>
      <c r="L75" s="64">
        <v>1</v>
      </c>
      <c r="M75" s="64">
        <v>0</v>
      </c>
      <c r="N75" s="64">
        <v>0</v>
      </c>
      <c r="O75" s="64">
        <v>1</v>
      </c>
      <c r="P75" s="64">
        <v>8</v>
      </c>
      <c r="Q75" s="64">
        <v>0</v>
      </c>
      <c r="R75" s="64">
        <v>9</v>
      </c>
      <c r="S75" s="64">
        <v>1</v>
      </c>
      <c r="T75" s="64">
        <v>6</v>
      </c>
      <c r="U75" s="64">
        <v>0</v>
      </c>
      <c r="V75" s="64">
        <v>2</v>
      </c>
    </row>
    <row r="76" spans="1:22" x14ac:dyDescent="0.25">
      <c r="A76" s="33"/>
      <c r="B76" s="33"/>
      <c r="C76" s="33">
        <v>3</v>
      </c>
      <c r="D76" s="64">
        <v>4</v>
      </c>
      <c r="E76" s="64">
        <v>1074</v>
      </c>
      <c r="F76" s="64">
        <v>0</v>
      </c>
      <c r="G76" s="64">
        <v>7</v>
      </c>
      <c r="H76" s="64">
        <v>0</v>
      </c>
      <c r="I76" s="64">
        <v>0</v>
      </c>
      <c r="J76" s="64">
        <v>3</v>
      </c>
      <c r="K76" s="64">
        <v>0</v>
      </c>
      <c r="L76" s="64">
        <v>1</v>
      </c>
      <c r="M76" s="64">
        <v>1</v>
      </c>
      <c r="N76" s="64">
        <v>0</v>
      </c>
      <c r="O76" s="64">
        <v>0</v>
      </c>
      <c r="P76" s="64">
        <v>3</v>
      </c>
      <c r="Q76" s="64">
        <v>0</v>
      </c>
      <c r="R76" s="64">
        <v>4</v>
      </c>
      <c r="S76" s="64">
        <v>0</v>
      </c>
      <c r="T76" s="64">
        <v>3</v>
      </c>
      <c r="U76" s="64">
        <v>0</v>
      </c>
      <c r="V76" s="64">
        <v>0</v>
      </c>
    </row>
    <row r="77" spans="1:22" x14ac:dyDescent="0.25">
      <c r="A77" s="33"/>
      <c r="B77" s="33"/>
      <c r="C77" s="33">
        <v>4</v>
      </c>
      <c r="D77" s="64">
        <v>0</v>
      </c>
      <c r="E77" s="64">
        <v>0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64">
        <v>0</v>
      </c>
      <c r="V77" s="64">
        <v>0</v>
      </c>
    </row>
    <row r="78" spans="1:22" x14ac:dyDescent="0.25">
      <c r="A78" s="33"/>
      <c r="B78" s="33"/>
      <c r="C78" s="33">
        <v>5</v>
      </c>
      <c r="D78" s="64">
        <v>19</v>
      </c>
      <c r="E78" s="64">
        <v>335</v>
      </c>
      <c r="F78" s="64">
        <v>15</v>
      </c>
      <c r="G78" s="64">
        <v>28</v>
      </c>
      <c r="H78" s="64">
        <v>0</v>
      </c>
      <c r="I78" s="64">
        <v>0</v>
      </c>
      <c r="J78" s="64">
        <v>5</v>
      </c>
      <c r="K78" s="64">
        <v>4</v>
      </c>
      <c r="L78" s="64">
        <v>1</v>
      </c>
      <c r="M78" s="64">
        <v>6</v>
      </c>
      <c r="N78" s="64">
        <v>0</v>
      </c>
      <c r="O78" s="64">
        <v>0</v>
      </c>
      <c r="P78" s="64">
        <v>4</v>
      </c>
      <c r="Q78" s="64">
        <v>0</v>
      </c>
      <c r="R78" s="64">
        <v>8</v>
      </c>
      <c r="S78" s="64">
        <v>0</v>
      </c>
      <c r="T78" s="64">
        <v>0</v>
      </c>
      <c r="U78" s="64">
        <v>0</v>
      </c>
      <c r="V78" s="64">
        <v>0</v>
      </c>
    </row>
    <row r="79" spans="1:22" x14ac:dyDescent="0.25">
      <c r="A79" s="33"/>
      <c r="B79" s="33"/>
      <c r="C79" s="33">
        <v>6</v>
      </c>
      <c r="D79" s="64">
        <v>9</v>
      </c>
      <c r="E79" s="64">
        <v>543</v>
      </c>
      <c r="F79" s="64">
        <v>0</v>
      </c>
      <c r="G79" s="64">
        <v>0</v>
      </c>
      <c r="H79" s="64">
        <v>0</v>
      </c>
      <c r="I79" s="64">
        <v>0</v>
      </c>
      <c r="J79" s="64">
        <v>1</v>
      </c>
      <c r="K79" s="64">
        <v>7</v>
      </c>
      <c r="L79" s="64">
        <v>1</v>
      </c>
      <c r="M79" s="64">
        <v>7</v>
      </c>
      <c r="N79" s="64">
        <v>0</v>
      </c>
      <c r="O79" s="64">
        <v>0</v>
      </c>
      <c r="P79" s="64">
        <v>2</v>
      </c>
      <c r="Q79" s="64">
        <v>0</v>
      </c>
      <c r="R79" s="64">
        <v>3</v>
      </c>
      <c r="S79" s="64">
        <v>0</v>
      </c>
      <c r="T79" s="64">
        <v>1</v>
      </c>
      <c r="U79" s="64">
        <v>0</v>
      </c>
      <c r="V79" s="64">
        <v>0</v>
      </c>
    </row>
    <row r="80" spans="1:22" x14ac:dyDescent="0.25">
      <c r="A80" s="33"/>
      <c r="B80" s="33"/>
      <c r="C80" s="33">
        <v>7</v>
      </c>
      <c r="D80" s="64">
        <v>10</v>
      </c>
      <c r="E80" s="64">
        <v>268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7</v>
      </c>
      <c r="L80" s="64">
        <v>3</v>
      </c>
      <c r="M80" s="64">
        <v>10</v>
      </c>
      <c r="N80" s="64">
        <v>0</v>
      </c>
      <c r="O80" s="64">
        <v>0</v>
      </c>
      <c r="P80" s="64">
        <v>24</v>
      </c>
      <c r="Q80" s="64">
        <v>0</v>
      </c>
      <c r="R80" s="64">
        <v>24</v>
      </c>
      <c r="S80" s="64">
        <v>20</v>
      </c>
      <c r="T80" s="64">
        <v>24</v>
      </c>
      <c r="U80" s="64">
        <v>0</v>
      </c>
      <c r="V80" s="64">
        <v>0</v>
      </c>
    </row>
    <row r="81" spans="1:22" x14ac:dyDescent="0.25">
      <c r="A81" s="33"/>
      <c r="B81" s="33"/>
      <c r="C81" s="33">
        <v>8</v>
      </c>
      <c r="D81" s="64">
        <v>174</v>
      </c>
      <c r="E81" s="64">
        <v>2048</v>
      </c>
      <c r="F81" s="64">
        <v>0</v>
      </c>
      <c r="G81" s="64">
        <v>20</v>
      </c>
      <c r="H81" s="64">
        <v>0</v>
      </c>
      <c r="I81" s="64">
        <v>0</v>
      </c>
      <c r="J81" s="64">
        <v>70</v>
      </c>
      <c r="K81" s="64">
        <v>29</v>
      </c>
      <c r="L81" s="64">
        <v>5</v>
      </c>
      <c r="M81" s="64">
        <v>74</v>
      </c>
      <c r="N81" s="64">
        <v>0</v>
      </c>
      <c r="O81" s="64">
        <v>0</v>
      </c>
      <c r="P81" s="64">
        <v>30</v>
      </c>
      <c r="Q81" s="64">
        <v>0</v>
      </c>
      <c r="R81" s="64">
        <v>23</v>
      </c>
      <c r="S81" s="64">
        <v>10</v>
      </c>
      <c r="T81" s="64">
        <v>10</v>
      </c>
      <c r="U81" s="64">
        <v>0</v>
      </c>
      <c r="V81" s="64">
        <v>0</v>
      </c>
    </row>
    <row r="82" spans="1:22" x14ac:dyDescent="0.25">
      <c r="A82" s="33"/>
      <c r="B82" s="33"/>
      <c r="C82" s="33">
        <v>9</v>
      </c>
      <c r="D82" s="64">
        <v>34</v>
      </c>
      <c r="E82" s="64">
        <v>78</v>
      </c>
      <c r="F82" s="64">
        <v>34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34</v>
      </c>
      <c r="M82" s="64">
        <v>0</v>
      </c>
      <c r="N82" s="64">
        <v>0</v>
      </c>
      <c r="O82" s="64">
        <v>0</v>
      </c>
      <c r="P82" s="64">
        <v>34</v>
      </c>
      <c r="Q82" s="64">
        <v>0</v>
      </c>
      <c r="R82" s="64">
        <v>34</v>
      </c>
      <c r="S82" s="64">
        <v>0</v>
      </c>
      <c r="T82" s="64">
        <v>0</v>
      </c>
      <c r="U82" s="64">
        <v>0</v>
      </c>
      <c r="V82" s="64">
        <v>0</v>
      </c>
    </row>
    <row r="83" spans="1:22" x14ac:dyDescent="0.25">
      <c r="A83" s="33"/>
      <c r="B83" s="33"/>
      <c r="C83" s="33">
        <v>0</v>
      </c>
      <c r="D83" s="64">
        <v>0</v>
      </c>
      <c r="E83" s="64">
        <v>0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64">
        <v>0</v>
      </c>
      <c r="V83" s="64">
        <v>0</v>
      </c>
    </row>
    <row r="84" spans="1:22" x14ac:dyDescent="0.25">
      <c r="A84" s="32"/>
      <c r="B84" s="32"/>
      <c r="C84" s="38" t="s">
        <v>58</v>
      </c>
      <c r="D84" s="65">
        <f>SUM(D74:D83)</f>
        <v>263</v>
      </c>
      <c r="E84" s="65">
        <f t="shared" ref="E84:V84" si="42">SUM(E74:E83)</f>
        <v>8656</v>
      </c>
      <c r="F84" s="65">
        <f t="shared" si="42"/>
        <v>271</v>
      </c>
      <c r="G84" s="65">
        <f t="shared" si="42"/>
        <v>95</v>
      </c>
      <c r="H84" s="65">
        <f t="shared" si="42"/>
        <v>1</v>
      </c>
      <c r="I84" s="65">
        <f t="shared" si="42"/>
        <v>0</v>
      </c>
      <c r="J84" s="65">
        <f t="shared" si="42"/>
        <v>90</v>
      </c>
      <c r="K84" s="65">
        <f t="shared" si="42"/>
        <v>47</v>
      </c>
      <c r="L84" s="65">
        <f t="shared" si="42"/>
        <v>47</v>
      </c>
      <c r="M84" s="65">
        <f t="shared" si="42"/>
        <v>100</v>
      </c>
      <c r="N84" s="65">
        <f t="shared" si="42"/>
        <v>1</v>
      </c>
      <c r="O84" s="65">
        <f t="shared" si="42"/>
        <v>2</v>
      </c>
      <c r="P84" s="65">
        <f t="shared" si="42"/>
        <v>105</v>
      </c>
      <c r="Q84" s="65">
        <f t="shared" si="42"/>
        <v>0</v>
      </c>
      <c r="R84" s="65">
        <f t="shared" si="42"/>
        <v>105</v>
      </c>
      <c r="S84" s="65">
        <f t="shared" si="42"/>
        <v>31</v>
      </c>
      <c r="T84" s="65">
        <f t="shared" si="42"/>
        <v>44</v>
      </c>
      <c r="U84" s="65">
        <f t="shared" si="42"/>
        <v>0</v>
      </c>
      <c r="V84" s="65">
        <f t="shared" si="42"/>
        <v>2</v>
      </c>
    </row>
    <row r="85" spans="1:22" x14ac:dyDescent="0.25">
      <c r="A85" s="40">
        <v>8</v>
      </c>
      <c r="B85" s="41" t="s">
        <v>40</v>
      </c>
      <c r="C85" s="40">
        <v>1</v>
      </c>
      <c r="D85" s="63">
        <v>2</v>
      </c>
      <c r="E85" s="63">
        <v>50</v>
      </c>
      <c r="F85" s="63">
        <v>30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3">
        <v>0</v>
      </c>
      <c r="O85" s="63">
        <v>0</v>
      </c>
      <c r="P85" s="63">
        <v>0</v>
      </c>
      <c r="Q85" s="63">
        <v>0</v>
      </c>
      <c r="R85" s="63">
        <v>0</v>
      </c>
      <c r="S85" s="63">
        <v>0</v>
      </c>
      <c r="T85" s="63">
        <v>0</v>
      </c>
      <c r="U85" s="63">
        <v>0</v>
      </c>
      <c r="V85" s="63">
        <v>0</v>
      </c>
    </row>
    <row r="86" spans="1:22" x14ac:dyDescent="0.25">
      <c r="A86" s="33"/>
      <c r="B86" s="33"/>
      <c r="C86" s="33">
        <v>2</v>
      </c>
      <c r="D86" s="64">
        <v>4</v>
      </c>
      <c r="E86" s="64">
        <v>0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64">
        <v>0</v>
      </c>
      <c r="V86" s="64">
        <v>0</v>
      </c>
    </row>
    <row r="87" spans="1:22" x14ac:dyDescent="0.25">
      <c r="A87" s="33"/>
      <c r="B87" s="33"/>
      <c r="C87" s="33">
        <v>3</v>
      </c>
      <c r="D87" s="64">
        <v>10</v>
      </c>
      <c r="E87" s="64">
        <v>90</v>
      </c>
      <c r="F87" s="64">
        <v>61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64">
        <v>0</v>
      </c>
      <c r="V87" s="64">
        <v>0</v>
      </c>
    </row>
    <row r="88" spans="1:22" x14ac:dyDescent="0.25">
      <c r="A88" s="33"/>
      <c r="B88" s="33"/>
      <c r="C88" s="33">
        <v>4</v>
      </c>
      <c r="D88" s="64">
        <v>20</v>
      </c>
      <c r="E88" s="64">
        <v>250</v>
      </c>
      <c r="F88" s="64">
        <v>180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64">
        <v>0</v>
      </c>
      <c r="V88" s="64">
        <v>0</v>
      </c>
    </row>
    <row r="89" spans="1:22" x14ac:dyDescent="0.25">
      <c r="A89" s="33"/>
      <c r="B89" s="33"/>
      <c r="C89" s="33">
        <v>5</v>
      </c>
      <c r="D89" s="64">
        <v>2</v>
      </c>
      <c r="E89" s="64">
        <v>34</v>
      </c>
      <c r="F89" s="64">
        <v>8</v>
      </c>
      <c r="G89" s="64">
        <v>0</v>
      </c>
      <c r="H89" s="64">
        <v>0</v>
      </c>
      <c r="I89" s="64">
        <v>0</v>
      </c>
      <c r="J89" s="64">
        <v>0</v>
      </c>
      <c r="K89" s="64">
        <v>2</v>
      </c>
      <c r="L89" s="64">
        <v>0</v>
      </c>
      <c r="M89" s="64">
        <v>2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0</v>
      </c>
      <c r="U89" s="64">
        <v>0</v>
      </c>
      <c r="V89" s="64">
        <v>0</v>
      </c>
    </row>
    <row r="90" spans="1:22" x14ac:dyDescent="0.25">
      <c r="A90" s="33"/>
      <c r="B90" s="33"/>
      <c r="C90" s="33">
        <v>6</v>
      </c>
      <c r="D90" s="64">
        <v>137</v>
      </c>
      <c r="E90" s="64">
        <v>1390</v>
      </c>
      <c r="F90" s="64">
        <v>881</v>
      </c>
      <c r="G90" s="64">
        <v>0</v>
      </c>
      <c r="H90" s="64">
        <v>0</v>
      </c>
      <c r="I90" s="64">
        <v>0</v>
      </c>
      <c r="J90" s="64">
        <v>0</v>
      </c>
      <c r="K90" s="64">
        <v>2</v>
      </c>
      <c r="L90" s="64">
        <v>0</v>
      </c>
      <c r="M90" s="64">
        <v>2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64">
        <v>0</v>
      </c>
      <c r="V90" s="64">
        <v>0</v>
      </c>
    </row>
    <row r="91" spans="1:22" x14ac:dyDescent="0.25">
      <c r="A91" s="33"/>
      <c r="B91" s="33"/>
      <c r="C91" s="33">
        <v>7</v>
      </c>
      <c r="D91" s="64">
        <v>13</v>
      </c>
      <c r="E91" s="64">
        <v>120</v>
      </c>
      <c r="F91" s="64">
        <v>60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64">
        <v>0</v>
      </c>
      <c r="V91" s="64">
        <v>0</v>
      </c>
    </row>
    <row r="92" spans="1:22" x14ac:dyDescent="0.25">
      <c r="A92" s="33"/>
      <c r="B92" s="33"/>
      <c r="C92" s="33">
        <v>8</v>
      </c>
      <c r="D92" s="64">
        <v>10</v>
      </c>
      <c r="E92" s="64">
        <v>112</v>
      </c>
      <c r="F92" s="64">
        <v>77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64">
        <v>0</v>
      </c>
      <c r="V92" s="64">
        <v>0</v>
      </c>
    </row>
    <row r="93" spans="1:22" x14ac:dyDescent="0.25">
      <c r="A93" s="33"/>
      <c r="B93" s="33"/>
      <c r="C93" s="33">
        <v>9</v>
      </c>
      <c r="D93" s="64">
        <v>1</v>
      </c>
      <c r="E93" s="64">
        <v>10</v>
      </c>
      <c r="F93" s="64">
        <v>4</v>
      </c>
      <c r="G93" s="64">
        <v>0</v>
      </c>
      <c r="H93" s="64">
        <v>0</v>
      </c>
      <c r="I93" s="64">
        <v>0</v>
      </c>
      <c r="J93" s="64">
        <v>0</v>
      </c>
      <c r="K93" s="64">
        <v>1</v>
      </c>
      <c r="L93" s="64">
        <v>0</v>
      </c>
      <c r="M93" s="64">
        <v>1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64">
        <v>0</v>
      </c>
      <c r="V93" s="64">
        <v>0</v>
      </c>
    </row>
    <row r="94" spans="1:22" x14ac:dyDescent="0.25">
      <c r="A94" s="33"/>
      <c r="B94" s="33"/>
      <c r="C94" s="33">
        <v>0</v>
      </c>
      <c r="D94" s="64">
        <v>0</v>
      </c>
      <c r="E94" s="64">
        <v>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64">
        <v>0</v>
      </c>
      <c r="V94" s="64">
        <v>0</v>
      </c>
    </row>
    <row r="95" spans="1:22" x14ac:dyDescent="0.25">
      <c r="A95" s="32"/>
      <c r="B95" s="32"/>
      <c r="C95" s="38" t="s">
        <v>58</v>
      </c>
      <c r="D95" s="65">
        <f>SUM(D85:D94)</f>
        <v>199</v>
      </c>
      <c r="E95" s="65">
        <f t="shared" ref="E95:V95" si="43">SUM(E85:E94)</f>
        <v>2056</v>
      </c>
      <c r="F95" s="65">
        <f t="shared" si="43"/>
        <v>1301</v>
      </c>
      <c r="G95" s="65">
        <f t="shared" si="43"/>
        <v>0</v>
      </c>
      <c r="H95" s="65">
        <f t="shared" si="43"/>
        <v>0</v>
      </c>
      <c r="I95" s="65">
        <f t="shared" si="43"/>
        <v>0</v>
      </c>
      <c r="J95" s="65">
        <f t="shared" si="43"/>
        <v>0</v>
      </c>
      <c r="K95" s="65">
        <f t="shared" si="43"/>
        <v>5</v>
      </c>
      <c r="L95" s="65">
        <f t="shared" si="43"/>
        <v>0</v>
      </c>
      <c r="M95" s="65">
        <f t="shared" si="43"/>
        <v>5</v>
      </c>
      <c r="N95" s="65">
        <f t="shared" si="43"/>
        <v>0</v>
      </c>
      <c r="O95" s="65">
        <f t="shared" si="43"/>
        <v>0</v>
      </c>
      <c r="P95" s="65">
        <f t="shared" si="43"/>
        <v>0</v>
      </c>
      <c r="Q95" s="65">
        <f t="shared" si="43"/>
        <v>0</v>
      </c>
      <c r="R95" s="65">
        <f t="shared" si="43"/>
        <v>0</v>
      </c>
      <c r="S95" s="65">
        <f t="shared" si="43"/>
        <v>0</v>
      </c>
      <c r="T95" s="65">
        <f t="shared" si="43"/>
        <v>0</v>
      </c>
      <c r="U95" s="65">
        <f t="shared" si="43"/>
        <v>0</v>
      </c>
      <c r="V95" s="65">
        <f t="shared" si="43"/>
        <v>0</v>
      </c>
    </row>
    <row r="96" spans="1:22" x14ac:dyDescent="0.25">
      <c r="A96" s="40">
        <v>9</v>
      </c>
      <c r="B96" s="41" t="s">
        <v>41</v>
      </c>
      <c r="C96" s="40">
        <v>1</v>
      </c>
      <c r="D96" s="63">
        <v>8</v>
      </c>
      <c r="E96" s="63">
        <v>62</v>
      </c>
      <c r="F96" s="63">
        <v>35</v>
      </c>
      <c r="G96" s="63">
        <v>0</v>
      </c>
      <c r="H96" s="63">
        <v>0</v>
      </c>
      <c r="I96" s="63">
        <v>0</v>
      </c>
      <c r="J96" s="63">
        <v>5</v>
      </c>
      <c r="K96" s="63">
        <v>3</v>
      </c>
      <c r="L96" s="63">
        <v>0</v>
      </c>
      <c r="M96" s="63">
        <v>8</v>
      </c>
      <c r="N96" s="63">
        <v>0</v>
      </c>
      <c r="O96" s="63">
        <v>0</v>
      </c>
      <c r="P96" s="63">
        <v>0</v>
      </c>
      <c r="Q96" s="63">
        <v>0</v>
      </c>
      <c r="R96" s="63">
        <v>0</v>
      </c>
      <c r="S96" s="63">
        <v>0</v>
      </c>
      <c r="T96" s="63">
        <v>0</v>
      </c>
      <c r="U96" s="63">
        <v>0</v>
      </c>
      <c r="V96" s="63">
        <v>0</v>
      </c>
    </row>
    <row r="97" spans="1:22" x14ac:dyDescent="0.25">
      <c r="A97" s="33"/>
      <c r="B97" s="33"/>
      <c r="C97" s="33">
        <v>2</v>
      </c>
      <c r="D97" s="64">
        <v>0</v>
      </c>
      <c r="E97" s="64">
        <v>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64">
        <v>0</v>
      </c>
      <c r="V97" s="64">
        <v>0</v>
      </c>
    </row>
    <row r="98" spans="1:22" x14ac:dyDescent="0.25">
      <c r="A98" s="33"/>
      <c r="B98" s="33"/>
      <c r="C98" s="33">
        <v>3</v>
      </c>
      <c r="D98" s="64">
        <v>16</v>
      </c>
      <c r="E98" s="64">
        <v>128</v>
      </c>
      <c r="F98" s="64">
        <v>79</v>
      </c>
      <c r="G98" s="64">
        <v>0</v>
      </c>
      <c r="H98" s="64">
        <v>0</v>
      </c>
      <c r="I98" s="64">
        <v>0</v>
      </c>
      <c r="J98" s="64">
        <v>12</v>
      </c>
      <c r="K98" s="64">
        <v>3</v>
      </c>
      <c r="L98" s="64">
        <v>0</v>
      </c>
      <c r="M98" s="64">
        <v>16</v>
      </c>
      <c r="N98" s="64">
        <v>0</v>
      </c>
      <c r="O98" s="64">
        <v>0</v>
      </c>
      <c r="P98" s="64">
        <v>0</v>
      </c>
      <c r="Q98" s="64">
        <v>0</v>
      </c>
      <c r="R98" s="64">
        <v>6</v>
      </c>
      <c r="S98" s="64">
        <v>2</v>
      </c>
      <c r="T98" s="64">
        <v>1</v>
      </c>
      <c r="U98" s="64">
        <v>0</v>
      </c>
      <c r="V98" s="64">
        <v>0</v>
      </c>
    </row>
    <row r="99" spans="1:22" x14ac:dyDescent="0.25">
      <c r="A99" s="33"/>
      <c r="B99" s="33"/>
      <c r="C99" s="33">
        <v>4</v>
      </c>
      <c r="D99" s="64">
        <v>16</v>
      </c>
      <c r="E99" s="64">
        <v>303</v>
      </c>
      <c r="F99" s="64">
        <v>63</v>
      </c>
      <c r="G99" s="64">
        <v>0</v>
      </c>
      <c r="H99" s="64">
        <v>0</v>
      </c>
      <c r="I99" s="64">
        <v>0</v>
      </c>
      <c r="J99" s="64">
        <v>5</v>
      </c>
      <c r="K99" s="64">
        <v>8</v>
      </c>
      <c r="L99" s="64">
        <v>2</v>
      </c>
      <c r="M99" s="64">
        <v>14</v>
      </c>
      <c r="N99" s="64">
        <v>2</v>
      </c>
      <c r="O99" s="64">
        <v>0</v>
      </c>
      <c r="P99" s="64">
        <v>0</v>
      </c>
      <c r="Q99" s="64">
        <v>0</v>
      </c>
      <c r="R99" s="64">
        <v>14</v>
      </c>
      <c r="S99" s="64">
        <v>2</v>
      </c>
      <c r="T99" s="64">
        <v>2</v>
      </c>
      <c r="U99" s="64">
        <v>0</v>
      </c>
      <c r="V99" s="64">
        <v>0</v>
      </c>
    </row>
    <row r="100" spans="1:22" x14ac:dyDescent="0.25">
      <c r="A100" s="33"/>
      <c r="B100" s="33"/>
      <c r="C100" s="33">
        <v>5</v>
      </c>
      <c r="D100" s="64">
        <v>75</v>
      </c>
      <c r="E100" s="64">
        <v>414</v>
      </c>
      <c r="F100" s="64">
        <v>36</v>
      </c>
      <c r="G100" s="64">
        <v>0</v>
      </c>
      <c r="H100" s="64">
        <v>0</v>
      </c>
      <c r="I100" s="64">
        <v>0</v>
      </c>
      <c r="J100" s="64">
        <v>63</v>
      </c>
      <c r="K100" s="64">
        <v>7</v>
      </c>
      <c r="L100" s="64">
        <v>5</v>
      </c>
      <c r="M100" s="64">
        <v>72</v>
      </c>
      <c r="N100" s="64">
        <v>3</v>
      </c>
      <c r="O100" s="64">
        <v>0</v>
      </c>
      <c r="P100" s="64">
        <v>0</v>
      </c>
      <c r="Q100" s="64">
        <v>0</v>
      </c>
      <c r="R100" s="64">
        <v>63</v>
      </c>
      <c r="S100" s="64">
        <v>3</v>
      </c>
      <c r="T100" s="64">
        <v>0</v>
      </c>
      <c r="U100" s="64">
        <v>0</v>
      </c>
      <c r="V100" s="64">
        <v>0</v>
      </c>
    </row>
    <row r="101" spans="1:22" x14ac:dyDescent="0.25">
      <c r="A101" s="33"/>
      <c r="B101" s="33"/>
      <c r="C101" s="33">
        <v>6</v>
      </c>
      <c r="D101" s="64">
        <v>190</v>
      </c>
      <c r="E101" s="64">
        <v>1430</v>
      </c>
      <c r="F101" s="64">
        <v>1258</v>
      </c>
      <c r="G101" s="64">
        <v>0</v>
      </c>
      <c r="H101" s="64">
        <v>0</v>
      </c>
      <c r="I101" s="64">
        <v>0</v>
      </c>
      <c r="J101" s="64">
        <v>119</v>
      </c>
      <c r="K101" s="64">
        <v>64</v>
      </c>
      <c r="L101" s="64">
        <v>7</v>
      </c>
      <c r="M101" s="64">
        <v>190</v>
      </c>
      <c r="N101" s="64">
        <v>0</v>
      </c>
      <c r="O101" s="64">
        <v>0</v>
      </c>
      <c r="P101" s="64">
        <v>0</v>
      </c>
      <c r="Q101" s="64">
        <v>0</v>
      </c>
      <c r="R101" s="64">
        <v>178</v>
      </c>
      <c r="S101" s="64">
        <v>0</v>
      </c>
      <c r="T101" s="64">
        <v>0</v>
      </c>
      <c r="U101" s="64">
        <v>0</v>
      </c>
      <c r="V101" s="64">
        <v>0</v>
      </c>
    </row>
    <row r="102" spans="1:22" x14ac:dyDescent="0.25">
      <c r="A102" s="33"/>
      <c r="B102" s="33"/>
      <c r="C102" s="33">
        <v>7</v>
      </c>
      <c r="D102" s="64">
        <v>11</v>
      </c>
      <c r="E102" s="64">
        <v>57</v>
      </c>
      <c r="F102" s="64">
        <v>33</v>
      </c>
      <c r="G102" s="64">
        <v>0</v>
      </c>
      <c r="H102" s="64">
        <v>0</v>
      </c>
      <c r="I102" s="64">
        <v>0</v>
      </c>
      <c r="J102" s="64">
        <v>3</v>
      </c>
      <c r="K102" s="64">
        <v>8</v>
      </c>
      <c r="L102" s="64">
        <v>0</v>
      </c>
      <c r="M102" s="64">
        <v>11</v>
      </c>
      <c r="N102" s="64">
        <v>0</v>
      </c>
      <c r="O102" s="64">
        <v>0</v>
      </c>
      <c r="P102" s="64">
        <v>0</v>
      </c>
      <c r="Q102" s="64">
        <v>0</v>
      </c>
      <c r="R102" s="64">
        <v>11</v>
      </c>
      <c r="S102" s="64">
        <v>0</v>
      </c>
      <c r="T102" s="64">
        <v>0</v>
      </c>
      <c r="U102" s="64">
        <v>0</v>
      </c>
      <c r="V102" s="64">
        <v>0</v>
      </c>
    </row>
    <row r="103" spans="1:22" x14ac:dyDescent="0.25">
      <c r="A103" s="33"/>
      <c r="B103" s="33"/>
      <c r="C103" s="33">
        <v>8</v>
      </c>
      <c r="D103" s="64">
        <v>46</v>
      </c>
      <c r="E103" s="64">
        <v>644</v>
      </c>
      <c r="F103" s="64">
        <v>373</v>
      </c>
      <c r="G103" s="64">
        <v>0</v>
      </c>
      <c r="H103" s="64">
        <v>0</v>
      </c>
      <c r="I103" s="64">
        <v>0</v>
      </c>
      <c r="J103" s="64">
        <v>0</v>
      </c>
      <c r="K103" s="64">
        <v>40</v>
      </c>
      <c r="L103" s="64">
        <v>8</v>
      </c>
      <c r="M103" s="64">
        <v>40</v>
      </c>
      <c r="N103" s="64">
        <v>6</v>
      </c>
      <c r="O103" s="64">
        <v>0</v>
      </c>
      <c r="P103" s="64">
        <v>0</v>
      </c>
      <c r="Q103" s="64">
        <v>0</v>
      </c>
      <c r="R103" s="64">
        <v>37</v>
      </c>
      <c r="S103" s="64">
        <v>4</v>
      </c>
      <c r="T103" s="64">
        <v>3</v>
      </c>
      <c r="U103" s="64">
        <v>0</v>
      </c>
      <c r="V103" s="64">
        <v>0</v>
      </c>
    </row>
    <row r="104" spans="1:22" x14ac:dyDescent="0.25">
      <c r="A104" s="33"/>
      <c r="B104" s="33"/>
      <c r="C104" s="33">
        <v>9</v>
      </c>
      <c r="D104" s="64">
        <v>39</v>
      </c>
      <c r="E104" s="64">
        <v>471</v>
      </c>
      <c r="F104" s="64">
        <v>150</v>
      </c>
      <c r="G104" s="64">
        <v>0</v>
      </c>
      <c r="H104" s="64">
        <v>0</v>
      </c>
      <c r="I104" s="64">
        <v>0</v>
      </c>
      <c r="J104" s="64">
        <v>20</v>
      </c>
      <c r="K104" s="64">
        <v>13</v>
      </c>
      <c r="L104" s="64">
        <v>6</v>
      </c>
      <c r="M104" s="64">
        <v>34</v>
      </c>
      <c r="N104" s="64">
        <v>5</v>
      </c>
      <c r="O104" s="64">
        <v>0</v>
      </c>
      <c r="P104" s="64">
        <v>0</v>
      </c>
      <c r="Q104" s="64">
        <v>0</v>
      </c>
      <c r="R104" s="64">
        <v>31</v>
      </c>
      <c r="S104" s="64">
        <v>5</v>
      </c>
      <c r="T104" s="64">
        <v>0</v>
      </c>
      <c r="U104" s="64">
        <v>0</v>
      </c>
      <c r="V104" s="64">
        <v>0</v>
      </c>
    </row>
    <row r="105" spans="1:22" x14ac:dyDescent="0.25">
      <c r="A105" s="33"/>
      <c r="B105" s="33"/>
      <c r="C105" s="33">
        <v>0</v>
      </c>
      <c r="D105" s="64">
        <v>0</v>
      </c>
      <c r="E105" s="64">
        <v>0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64">
        <v>0</v>
      </c>
      <c r="V105" s="64">
        <v>0</v>
      </c>
    </row>
    <row r="106" spans="1:22" x14ac:dyDescent="0.25">
      <c r="A106" s="32"/>
      <c r="B106" s="32"/>
      <c r="C106" s="38" t="s">
        <v>58</v>
      </c>
      <c r="D106" s="65">
        <f>SUM(D96:D105)</f>
        <v>401</v>
      </c>
      <c r="E106" s="65">
        <f t="shared" ref="E106:V106" si="44">SUM(E96:E105)</f>
        <v>3509</v>
      </c>
      <c r="F106" s="65">
        <f t="shared" si="44"/>
        <v>2027</v>
      </c>
      <c r="G106" s="65">
        <f t="shared" si="44"/>
        <v>0</v>
      </c>
      <c r="H106" s="65">
        <f t="shared" si="44"/>
        <v>0</v>
      </c>
      <c r="I106" s="65">
        <f t="shared" si="44"/>
        <v>0</v>
      </c>
      <c r="J106" s="65">
        <f t="shared" si="44"/>
        <v>227</v>
      </c>
      <c r="K106" s="65">
        <f t="shared" si="44"/>
        <v>146</v>
      </c>
      <c r="L106" s="65">
        <f t="shared" si="44"/>
        <v>28</v>
      </c>
      <c r="M106" s="65">
        <f t="shared" si="44"/>
        <v>385</v>
      </c>
      <c r="N106" s="65">
        <f t="shared" si="44"/>
        <v>16</v>
      </c>
      <c r="O106" s="65">
        <f t="shared" si="44"/>
        <v>0</v>
      </c>
      <c r="P106" s="65">
        <f t="shared" si="44"/>
        <v>0</v>
      </c>
      <c r="Q106" s="65">
        <f t="shared" si="44"/>
        <v>0</v>
      </c>
      <c r="R106" s="65">
        <f t="shared" si="44"/>
        <v>340</v>
      </c>
      <c r="S106" s="65">
        <f t="shared" si="44"/>
        <v>16</v>
      </c>
      <c r="T106" s="65">
        <f t="shared" si="44"/>
        <v>6</v>
      </c>
      <c r="U106" s="65">
        <f t="shared" si="44"/>
        <v>0</v>
      </c>
      <c r="V106" s="65">
        <f t="shared" si="44"/>
        <v>0</v>
      </c>
    </row>
    <row r="107" spans="1:22" x14ac:dyDescent="0.25">
      <c r="A107" s="40">
        <v>10</v>
      </c>
      <c r="B107" s="41" t="s">
        <v>42</v>
      </c>
      <c r="C107" s="40">
        <v>1</v>
      </c>
      <c r="D107" s="63">
        <v>5</v>
      </c>
      <c r="E107" s="63">
        <v>20</v>
      </c>
      <c r="F107" s="63">
        <v>0</v>
      </c>
      <c r="G107" s="63">
        <v>0</v>
      </c>
      <c r="H107" s="63">
        <v>0</v>
      </c>
      <c r="I107" s="63">
        <v>0</v>
      </c>
      <c r="J107" s="63">
        <v>5</v>
      </c>
      <c r="K107" s="63">
        <v>0</v>
      </c>
      <c r="L107" s="63">
        <v>0</v>
      </c>
      <c r="M107" s="63">
        <v>5</v>
      </c>
      <c r="N107" s="63">
        <v>0</v>
      </c>
      <c r="O107" s="63">
        <v>0</v>
      </c>
      <c r="P107" s="63">
        <v>0</v>
      </c>
      <c r="Q107" s="63">
        <v>0</v>
      </c>
      <c r="R107" s="63">
        <v>0</v>
      </c>
      <c r="S107" s="63">
        <v>0</v>
      </c>
      <c r="T107" s="63">
        <v>0</v>
      </c>
      <c r="U107" s="63">
        <v>0</v>
      </c>
      <c r="V107" s="63">
        <v>0</v>
      </c>
    </row>
    <row r="108" spans="1:22" x14ac:dyDescent="0.25">
      <c r="A108" s="33"/>
      <c r="B108" s="33"/>
      <c r="C108" s="33">
        <v>2</v>
      </c>
      <c r="D108" s="64">
        <v>2</v>
      </c>
      <c r="E108" s="64">
        <v>26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2</v>
      </c>
      <c r="L108" s="64">
        <v>0</v>
      </c>
      <c r="M108" s="64">
        <v>2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64">
        <v>0</v>
      </c>
      <c r="V108" s="64">
        <v>0</v>
      </c>
    </row>
    <row r="109" spans="1:22" x14ac:dyDescent="0.25">
      <c r="A109" s="33"/>
      <c r="B109" s="33"/>
      <c r="C109" s="33">
        <v>3</v>
      </c>
      <c r="D109" s="64">
        <v>150</v>
      </c>
      <c r="E109" s="64">
        <v>805</v>
      </c>
      <c r="F109" s="64">
        <v>50</v>
      </c>
      <c r="G109" s="64">
        <v>3</v>
      </c>
      <c r="H109" s="64">
        <v>0</v>
      </c>
      <c r="I109" s="64">
        <v>0</v>
      </c>
      <c r="J109" s="64">
        <v>125</v>
      </c>
      <c r="K109" s="64">
        <v>20</v>
      </c>
      <c r="L109" s="64">
        <v>5</v>
      </c>
      <c r="M109" s="64">
        <v>150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64">
        <v>1</v>
      </c>
      <c r="V109" s="64">
        <v>0</v>
      </c>
    </row>
    <row r="110" spans="1:22" x14ac:dyDescent="0.25">
      <c r="A110" s="33"/>
      <c r="B110" s="33"/>
      <c r="C110" s="33">
        <v>4</v>
      </c>
      <c r="D110" s="64">
        <v>0</v>
      </c>
      <c r="E110" s="64">
        <v>0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64">
        <v>0</v>
      </c>
      <c r="V110" s="64">
        <v>0</v>
      </c>
    </row>
    <row r="111" spans="1:22" x14ac:dyDescent="0.25">
      <c r="A111" s="33"/>
      <c r="B111" s="33"/>
      <c r="C111" s="33">
        <v>5</v>
      </c>
      <c r="D111" s="64">
        <v>0</v>
      </c>
      <c r="E111" s="64">
        <v>0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64">
        <v>0</v>
      </c>
      <c r="V111" s="64">
        <v>0</v>
      </c>
    </row>
    <row r="112" spans="1:22" x14ac:dyDescent="0.25">
      <c r="A112" s="33"/>
      <c r="B112" s="33"/>
      <c r="C112" s="33">
        <v>6</v>
      </c>
      <c r="D112" s="64">
        <v>231</v>
      </c>
      <c r="E112" s="64">
        <v>2300</v>
      </c>
      <c r="F112" s="64">
        <v>140</v>
      </c>
      <c r="G112" s="64">
        <v>0</v>
      </c>
      <c r="H112" s="64">
        <v>0</v>
      </c>
      <c r="I112" s="64">
        <v>0</v>
      </c>
      <c r="J112" s="64">
        <v>195</v>
      </c>
      <c r="K112" s="64">
        <v>5</v>
      </c>
      <c r="L112" s="64">
        <v>0</v>
      </c>
      <c r="M112" s="64">
        <v>200</v>
      </c>
      <c r="N112" s="64">
        <v>0</v>
      </c>
      <c r="O112" s="64">
        <v>0</v>
      </c>
      <c r="P112" s="64">
        <v>0</v>
      </c>
      <c r="Q112" s="64">
        <v>0</v>
      </c>
      <c r="R112" s="64">
        <v>4</v>
      </c>
      <c r="S112" s="64">
        <v>0</v>
      </c>
      <c r="T112" s="64">
        <v>0</v>
      </c>
      <c r="U112" s="64">
        <v>0</v>
      </c>
      <c r="V112" s="64">
        <v>0</v>
      </c>
    </row>
    <row r="113" spans="1:22" x14ac:dyDescent="0.25">
      <c r="A113" s="33"/>
      <c r="B113" s="33"/>
      <c r="C113" s="33">
        <v>7</v>
      </c>
      <c r="D113" s="64">
        <v>25</v>
      </c>
      <c r="E113" s="64">
        <v>190</v>
      </c>
      <c r="F113" s="64">
        <v>25</v>
      </c>
      <c r="G113" s="64">
        <v>0</v>
      </c>
      <c r="H113" s="64">
        <v>0</v>
      </c>
      <c r="I113" s="64">
        <v>0</v>
      </c>
      <c r="J113" s="64">
        <v>25</v>
      </c>
      <c r="K113" s="64">
        <v>0</v>
      </c>
      <c r="L113" s="64">
        <v>0</v>
      </c>
      <c r="M113" s="64">
        <v>25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64">
        <v>0</v>
      </c>
      <c r="V113" s="64">
        <v>0</v>
      </c>
    </row>
    <row r="114" spans="1:22" x14ac:dyDescent="0.25">
      <c r="A114" s="33"/>
      <c r="B114" s="33"/>
      <c r="C114" s="33">
        <v>8</v>
      </c>
      <c r="D114" s="64">
        <v>30</v>
      </c>
      <c r="E114" s="64">
        <v>350</v>
      </c>
      <c r="F114" s="64">
        <v>150</v>
      </c>
      <c r="G114" s="64">
        <v>0</v>
      </c>
      <c r="H114" s="64">
        <v>0</v>
      </c>
      <c r="I114" s="64">
        <v>0</v>
      </c>
      <c r="J114" s="64">
        <v>23</v>
      </c>
      <c r="K114" s="64">
        <v>5</v>
      </c>
      <c r="L114" s="64">
        <v>0</v>
      </c>
      <c r="M114" s="64">
        <v>23</v>
      </c>
      <c r="N114" s="64">
        <v>7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64">
        <v>0</v>
      </c>
      <c r="V114" s="64">
        <v>0</v>
      </c>
    </row>
    <row r="115" spans="1:22" x14ac:dyDescent="0.25">
      <c r="A115" s="33"/>
      <c r="B115" s="33"/>
      <c r="C115" s="33">
        <v>9</v>
      </c>
      <c r="D115" s="64">
        <v>60</v>
      </c>
      <c r="E115" s="64">
        <v>450</v>
      </c>
      <c r="F115" s="64">
        <v>70</v>
      </c>
      <c r="G115" s="64">
        <v>0</v>
      </c>
      <c r="H115" s="64">
        <v>0</v>
      </c>
      <c r="I115" s="64">
        <v>0</v>
      </c>
      <c r="J115" s="64">
        <v>58</v>
      </c>
      <c r="K115" s="64">
        <v>2</v>
      </c>
      <c r="L115" s="64">
        <v>2</v>
      </c>
      <c r="M115" s="64">
        <v>60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64">
        <v>0</v>
      </c>
      <c r="V115" s="64">
        <v>0</v>
      </c>
    </row>
    <row r="116" spans="1:22" x14ac:dyDescent="0.25">
      <c r="A116" s="33"/>
      <c r="B116" s="33"/>
      <c r="C116" s="33">
        <v>0</v>
      </c>
      <c r="D116" s="64">
        <v>0</v>
      </c>
      <c r="E116" s="64">
        <v>0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64">
        <v>0</v>
      </c>
      <c r="V116" s="64">
        <v>0</v>
      </c>
    </row>
    <row r="117" spans="1:22" x14ac:dyDescent="0.25">
      <c r="A117" s="32"/>
      <c r="B117" s="32"/>
      <c r="C117" s="38" t="s">
        <v>58</v>
      </c>
      <c r="D117" s="65">
        <f>SUM(D107:D116)</f>
        <v>503</v>
      </c>
      <c r="E117" s="65">
        <f t="shared" ref="E117:V117" si="45">SUM(E107:E116)</f>
        <v>4141</v>
      </c>
      <c r="F117" s="65">
        <f t="shared" si="45"/>
        <v>435</v>
      </c>
      <c r="G117" s="65">
        <f t="shared" si="45"/>
        <v>3</v>
      </c>
      <c r="H117" s="65">
        <f t="shared" si="45"/>
        <v>0</v>
      </c>
      <c r="I117" s="65">
        <f t="shared" si="45"/>
        <v>0</v>
      </c>
      <c r="J117" s="65">
        <f t="shared" si="45"/>
        <v>431</v>
      </c>
      <c r="K117" s="65">
        <f t="shared" si="45"/>
        <v>34</v>
      </c>
      <c r="L117" s="65">
        <f t="shared" si="45"/>
        <v>7</v>
      </c>
      <c r="M117" s="65">
        <f t="shared" si="45"/>
        <v>465</v>
      </c>
      <c r="N117" s="65">
        <f t="shared" si="45"/>
        <v>7</v>
      </c>
      <c r="O117" s="65">
        <f t="shared" si="45"/>
        <v>0</v>
      </c>
      <c r="P117" s="65">
        <f t="shared" si="45"/>
        <v>0</v>
      </c>
      <c r="Q117" s="65">
        <f t="shared" si="45"/>
        <v>0</v>
      </c>
      <c r="R117" s="65">
        <f t="shared" si="45"/>
        <v>4</v>
      </c>
      <c r="S117" s="65">
        <f t="shared" si="45"/>
        <v>0</v>
      </c>
      <c r="T117" s="65">
        <f t="shared" si="45"/>
        <v>0</v>
      </c>
      <c r="U117" s="65">
        <f t="shared" si="45"/>
        <v>1</v>
      </c>
      <c r="V117" s="65">
        <f t="shared" si="45"/>
        <v>0</v>
      </c>
    </row>
    <row r="118" spans="1:22" x14ac:dyDescent="0.25">
      <c r="A118" s="40"/>
      <c r="B118" s="41" t="s">
        <v>43</v>
      </c>
      <c r="C118" s="40">
        <v>1</v>
      </c>
      <c r="D118" s="63">
        <f>D8+D19+D30+D41+D52+D63+D74+D85+D96+D107</f>
        <v>204</v>
      </c>
      <c r="E118" s="63">
        <f>E8+E19+E30+E41+E52+E63+E74+E85+E96+E107</f>
        <v>3452</v>
      </c>
      <c r="F118" s="63">
        <f>F8+F19+F30+F41+F52+F63+F74+F85+F96+F107</f>
        <v>535</v>
      </c>
      <c r="G118" s="63">
        <f>G8+G19+G30+G41+G52+G63+G74+G85+G96+G107</f>
        <v>46</v>
      </c>
      <c r="H118" s="63">
        <f>H8+H19+H30+H41+H52+H63+H74+H85+H96+H107</f>
        <v>1</v>
      </c>
      <c r="I118" s="63">
        <f>I8+I19+I30+I41+I52+I63+I74+I85+I96+I107</f>
        <v>15</v>
      </c>
      <c r="J118" s="63">
        <f>J8+J19+J30+J41+J52+J63+J74+J85+J96+J107</f>
        <v>108</v>
      </c>
      <c r="K118" s="63">
        <f>K8+K19+K30+K41+K52+K63+K74+K85+K96+K107</f>
        <v>41</v>
      </c>
      <c r="L118" s="63">
        <f>L8+L19+L30+L41+L52+L63+L74+L85+L96+L107</f>
        <v>38</v>
      </c>
      <c r="M118" s="63">
        <f>M8+M19+M30+M41+M52+M63+M74+M85+M96+M107</f>
        <v>173</v>
      </c>
      <c r="N118" s="63">
        <f>N8+N19+N30+N41+N52+N63+N74+N85+N96+N107</f>
        <v>14</v>
      </c>
      <c r="O118" s="63">
        <f>O8+O19+O30+O41+O52+O63+O74+O85+O96+O107</f>
        <v>10</v>
      </c>
      <c r="P118" s="63">
        <f>P8+P19+P30+P41+P52+P63+P74+P85+P96+P107</f>
        <v>4</v>
      </c>
      <c r="Q118" s="63">
        <f>Q8+Q19+Q30+Q41+Q52+Q63+Q74+Q85+Q96+Q107</f>
        <v>1</v>
      </c>
      <c r="R118" s="63">
        <f>R8+R19+R30+R41+R52+R63+R74+R85+R96+R107</f>
        <v>78</v>
      </c>
      <c r="S118" s="63">
        <f>S8+S19+S30+S41+S52+S63+S74+S85+S96+S107</f>
        <v>2</v>
      </c>
      <c r="T118" s="63">
        <f>T8+T19+T30+T41+T52+T63+T74+T85+T96+T107</f>
        <v>12</v>
      </c>
      <c r="U118" s="63">
        <f>U8+U19+U30+U41+U52+U63+U74+U85+U96+U107</f>
        <v>12</v>
      </c>
      <c r="V118" s="63">
        <f>V8+V19+V30+V41+V52+V63+V74+V85+V96+V107</f>
        <v>0</v>
      </c>
    </row>
    <row r="119" spans="1:22" x14ac:dyDescent="0.25">
      <c r="A119" s="33"/>
      <c r="B119" s="34" t="s">
        <v>44</v>
      </c>
      <c r="C119" s="33">
        <v>2</v>
      </c>
      <c r="D119" s="64">
        <f>D9+D20+D31+D42+D53+D64+D75+D86+D97+D108</f>
        <v>94</v>
      </c>
      <c r="E119" s="64">
        <f>E9+E20+E31+E42+E53+E64+E75+E86+E97+E108</f>
        <v>5679</v>
      </c>
      <c r="F119" s="64">
        <f>F9+F20+F31+F42+F53+F64+F75+F86+F97+F108</f>
        <v>437</v>
      </c>
      <c r="G119" s="64">
        <f>G9+G20+G31+G42+G53+G64+G75+G86+G97+G108</f>
        <v>39</v>
      </c>
      <c r="H119" s="64">
        <f>H9+H20+H31+H42+H53+H64+H75+H86+H97+H108</f>
        <v>1</v>
      </c>
      <c r="I119" s="64">
        <f>I9+I20+I31+I42+I53+I64+I75+I86+I97+I108</f>
        <v>3</v>
      </c>
      <c r="J119" s="64">
        <f>J9+J20+J31+J42+J53+J64+J75+J86+J97+J108</f>
        <v>46</v>
      </c>
      <c r="K119" s="64">
        <f>K9+K20+K31+K42+K53+K64+K75+K86+K97+K108</f>
        <v>35</v>
      </c>
      <c r="L119" s="64">
        <f>L9+L20+L31+L42+L53+L64+L75+L86+L97+L108</f>
        <v>9</v>
      </c>
      <c r="M119" s="64">
        <f>M9+M20+M31+M42+M53+M64+M75+M86+M97+M108</f>
        <v>74</v>
      </c>
      <c r="N119" s="64">
        <f>N9+N20+N31+N42+N53+N64+N75+N86+N97+N108</f>
        <v>7</v>
      </c>
      <c r="O119" s="64">
        <f>O9+O20+O31+O42+O53+O64+O75+O86+O97+O108</f>
        <v>2</v>
      </c>
      <c r="P119" s="64">
        <f>P9+P20+P31+P42+P53+P64+P75+P86+P97+P108</f>
        <v>10</v>
      </c>
      <c r="Q119" s="64">
        <f>Q9+Q20+Q31+Q42+Q53+Q64+Q75+Q86+Q97+Q108</f>
        <v>0</v>
      </c>
      <c r="R119" s="64">
        <f>R9+R20+R31+R42+R53+R64+R75+R86+R97+R108</f>
        <v>31</v>
      </c>
      <c r="S119" s="64">
        <f>S9+S20+S31+S42+S53+S64+S75+S86+S97+S108</f>
        <v>6</v>
      </c>
      <c r="T119" s="64">
        <f>T9+T20+T31+T42+T53+T64+T75+T86+T97+T108</f>
        <v>6</v>
      </c>
      <c r="U119" s="64">
        <f>U9+U20+U31+U42+U53+U64+U75+U86+U97+U108</f>
        <v>0</v>
      </c>
      <c r="V119" s="64">
        <f>V9+V20+V31+V42+V53+V64+V75+V86+V97+V108</f>
        <v>2</v>
      </c>
    </row>
    <row r="120" spans="1:22" x14ac:dyDescent="0.25">
      <c r="A120" s="33"/>
      <c r="B120" s="33"/>
      <c r="C120" s="33">
        <v>3</v>
      </c>
      <c r="D120" s="64">
        <f>D10+D21+D32+D43+D54+D65+D76+D87+D98+D109</f>
        <v>601</v>
      </c>
      <c r="E120" s="64">
        <f>E10+E21+E32+E43+E54+E65+E76+E87+E98+E109</f>
        <v>5566</v>
      </c>
      <c r="F120" s="64">
        <f>F10+F21+F32+F43+F54+F65+F76+F87+F98+F109</f>
        <v>2195</v>
      </c>
      <c r="G120" s="64">
        <f>G10+G21+G32+G43+G54+G65+G76+G87+G98+G109</f>
        <v>24</v>
      </c>
      <c r="H120" s="64">
        <f>H10+H21+H32+H43+H54+H65+H76+H87+H98+H109</f>
        <v>0</v>
      </c>
      <c r="I120" s="64">
        <f>I10+I21+I32+I43+I54+I65+I76+I87+I98+I109</f>
        <v>4</v>
      </c>
      <c r="J120" s="64">
        <f>J10+J21+J32+J43+J54+J65+J76+J87+J98+J109</f>
        <v>472</v>
      </c>
      <c r="K120" s="64">
        <f>K10+K21+K32+K43+K54+K65+K76+K87+K98+K109</f>
        <v>74</v>
      </c>
      <c r="L120" s="64">
        <f>L10+L21+L32+L43+L54+L65+L76+L87+L98+L109</f>
        <v>39</v>
      </c>
      <c r="M120" s="64">
        <f>M10+M21+M32+M43+M54+M65+M76+M87+M98+M109</f>
        <v>543</v>
      </c>
      <c r="N120" s="64">
        <f>N10+N21+N32+N43+N54+N65+N76+N87+N98+N109</f>
        <v>30</v>
      </c>
      <c r="O120" s="64">
        <f>O10+O21+O32+O43+O54+O65+O76+O87+O98+O109</f>
        <v>1</v>
      </c>
      <c r="P120" s="64">
        <f>P10+P21+P32+P43+P54+P65+P76+P87+P98+P109</f>
        <v>16</v>
      </c>
      <c r="Q120" s="64">
        <f>Q10+Q21+Q32+Q43+Q54+Q65+Q76+Q87+Q98+Q109</f>
        <v>0</v>
      </c>
      <c r="R120" s="64">
        <f>R10+R21+R32+R43+R54+R65+R76+R87+R98+R109</f>
        <v>230</v>
      </c>
      <c r="S120" s="64">
        <f>S10+S21+S32+S43+S54+S65+S76+S87+S98+S109</f>
        <v>17</v>
      </c>
      <c r="T120" s="64">
        <f>T10+T21+T32+T43+T54+T65+T76+T87+T98+T109</f>
        <v>18</v>
      </c>
      <c r="U120" s="64">
        <f>U10+U21+U32+U43+U54+U65+U76+U87+U98+U109</f>
        <v>6</v>
      </c>
      <c r="V120" s="64">
        <f>V10+V21+V32+V43+V54+V65+V76+V87+V98+V109</f>
        <v>0</v>
      </c>
    </row>
    <row r="121" spans="1:22" x14ac:dyDescent="0.25">
      <c r="A121" s="33"/>
      <c r="B121" s="33"/>
      <c r="C121" s="33">
        <v>4</v>
      </c>
      <c r="D121" s="64">
        <f>D11+D22+D33+D44+D55+D66+D77+D88+D99+D110</f>
        <v>169</v>
      </c>
      <c r="E121" s="64">
        <f>E11+E22+E33+E44+E55+E66+E77+E88+E99+E110</f>
        <v>1922</v>
      </c>
      <c r="F121" s="64">
        <f>F11+F22+F33+F44+F55+F66+F77+F88+F99+F110</f>
        <v>463</v>
      </c>
      <c r="G121" s="64">
        <f>G11+G22+G33+G44+G55+G66+G77+G88+G99+G110</f>
        <v>10</v>
      </c>
      <c r="H121" s="64">
        <f>H11+H22+H33+H44+H55+H66+H77+H88+H99+H110</f>
        <v>0</v>
      </c>
      <c r="I121" s="64">
        <f>I11+I22+I33+I44+I55+I66+I77+I88+I99+I110</f>
        <v>9</v>
      </c>
      <c r="J121" s="64">
        <f>J11+J22+J33+J44+J55+J66+J77+J88+J99+J110</f>
        <v>85</v>
      </c>
      <c r="K121" s="64">
        <f>K11+K22+K33+K44+K55+K66+K77+K88+K99+K110</f>
        <v>32</v>
      </c>
      <c r="L121" s="64">
        <f>L11+L22+L33+L44+L55+L66+L77+L88+L99+L110</f>
        <v>9</v>
      </c>
      <c r="M121" s="64">
        <f>M11+M22+M33+M44+M55+M66+M77+M88+M99+M110</f>
        <v>126</v>
      </c>
      <c r="N121" s="64">
        <f>N11+N22+N33+N44+N55+N66+N77+N88+N99+N110</f>
        <v>8</v>
      </c>
      <c r="O121" s="64">
        <f>O11+O22+O33+O44+O55+O66+O77+O88+O99+O110</f>
        <v>1</v>
      </c>
      <c r="P121" s="64">
        <f>P11+P22+P33+P44+P55+P66+P77+P88+P99+P110</f>
        <v>1</v>
      </c>
      <c r="Q121" s="64">
        <f>Q11+Q22+Q33+Q44+Q55+Q66+Q77+Q88+Q99+Q110</f>
        <v>0</v>
      </c>
      <c r="R121" s="64">
        <f>R11+R22+R33+R44+R55+R66+R77+R88+R99+R110</f>
        <v>47</v>
      </c>
      <c r="S121" s="64">
        <f>S11+S22+S33+S44+S55+S66+S77+S88+S99+S110</f>
        <v>8</v>
      </c>
      <c r="T121" s="64">
        <f>T11+T22+T33+T44+T55+T66+T77+T88+T99+T110</f>
        <v>3</v>
      </c>
      <c r="U121" s="64">
        <f>U11+U22+U33+U44+U55+U66+U77+U88+U99+U110</f>
        <v>1</v>
      </c>
      <c r="V121" s="64">
        <f>V11+V22+V33+V44+V55+V66+V77+V88+V99+V110</f>
        <v>0</v>
      </c>
    </row>
    <row r="122" spans="1:22" x14ac:dyDescent="0.25">
      <c r="A122" s="33"/>
      <c r="B122" s="33"/>
      <c r="C122" s="33">
        <v>5</v>
      </c>
      <c r="D122" s="64">
        <f>D12+D23+D34+D45+D56+D67+D78+D89+D100+D111</f>
        <v>410</v>
      </c>
      <c r="E122" s="64">
        <f>E12+E23+E34+E45+E56+E67+E78+E89+E100+E111</f>
        <v>3373</v>
      </c>
      <c r="F122" s="64">
        <f>F12+F23+F34+F45+F56+F67+F78+F89+F100+F111</f>
        <v>556</v>
      </c>
      <c r="G122" s="64">
        <f>G12+G23+G34+G45+G56+G67+G78+G89+G100+G111</f>
        <v>39</v>
      </c>
      <c r="H122" s="64">
        <f>H12+H23+H34+H45+H56+H67+H78+H89+H100+H111</f>
        <v>2</v>
      </c>
      <c r="I122" s="64">
        <f>I12+I23+I34+I45+I56+I67+I78+I89+I100+I111</f>
        <v>2</v>
      </c>
      <c r="J122" s="64">
        <f>J12+J23+J34+J45+J56+J67+J78+J89+J100+J111</f>
        <v>251</v>
      </c>
      <c r="K122" s="64">
        <f>K12+K23+K34+K45+K56+K67+K78+K89+K100+K111</f>
        <v>102</v>
      </c>
      <c r="L122" s="64">
        <f>L12+L23+L34+L45+L56+L67+L78+L89+L100+L111</f>
        <v>44</v>
      </c>
      <c r="M122" s="64">
        <f>M12+M23+M34+M45+M56+M67+M78+M89+M100+M111</f>
        <v>368</v>
      </c>
      <c r="N122" s="64">
        <f>N12+N23+N34+N45+N56+N67+N78+N89+N100+N111</f>
        <v>8</v>
      </c>
      <c r="O122" s="64">
        <f>O12+O23+O34+O45+O56+O67+O78+O89+O100+O111</f>
        <v>4</v>
      </c>
      <c r="P122" s="64">
        <f>P12+P23+P34+P45+P56+P67+P78+P89+P100+P111</f>
        <v>19</v>
      </c>
      <c r="Q122" s="64">
        <f>Q12+Q23+Q34+Q45+Q56+Q67+Q78+Q89+Q100+Q111</f>
        <v>0</v>
      </c>
      <c r="R122" s="64">
        <f>R12+R23+R34+R45+R56+R67+R78+R89+R100+R111</f>
        <v>143</v>
      </c>
      <c r="S122" s="64">
        <f>S12+S23+S34+S45+S56+S67+S78+S89+S100+S111</f>
        <v>10</v>
      </c>
      <c r="T122" s="64">
        <f>T12+T23+T34+T45+T56+T67+T78+T89+T100+T111</f>
        <v>4</v>
      </c>
      <c r="U122" s="64">
        <f>U12+U23+U34+U45+U56+U67+U78+U89+U100+U111</f>
        <v>2</v>
      </c>
      <c r="V122" s="64">
        <f>V12+V23+V34+V45+V56+V67+V78+V89+V100+V111</f>
        <v>0</v>
      </c>
    </row>
    <row r="123" spans="1:22" x14ac:dyDescent="0.25">
      <c r="A123" s="33"/>
      <c r="B123" s="33"/>
      <c r="C123" s="33">
        <v>6</v>
      </c>
      <c r="D123" s="64">
        <f>D13+D24+D35+D46+D57+D68+D79+D90+D101+D112</f>
        <v>2610</v>
      </c>
      <c r="E123" s="64">
        <f>E13+E24+E35+E46+E57+E68+E79+E90+E101+E112</f>
        <v>28210</v>
      </c>
      <c r="F123" s="64">
        <f>F13+F24+F35+F46+F57+F68+F79+F90+F101+F112</f>
        <v>11009</v>
      </c>
      <c r="G123" s="64">
        <f>G13+G24+G35+G46+G57+G68+G79+G90+G101+G112</f>
        <v>176</v>
      </c>
      <c r="H123" s="64">
        <f>H13+H24+H35+H46+H57+H68+H79+H90+H101+H112</f>
        <v>32</v>
      </c>
      <c r="I123" s="64">
        <f>I13+I24+I35+I46+I57+I68+I79+I90+I101+I112</f>
        <v>203</v>
      </c>
      <c r="J123" s="64">
        <f>J13+J24+J35+J46+J57+J68+J79+J90+J101+J112</f>
        <v>2005</v>
      </c>
      <c r="K123" s="64">
        <f>K13+K24+K35+K46+K57+K68+K79+K90+K101+K112</f>
        <v>292</v>
      </c>
      <c r="L123" s="64">
        <f>L13+L24+L35+L46+L57+L68+L79+L90+L101+L112</f>
        <v>119</v>
      </c>
      <c r="M123" s="64">
        <f>M13+M24+M35+M46+M57+M68+M79+M90+M101+M112</f>
        <v>2190</v>
      </c>
      <c r="N123" s="64">
        <f>N13+N24+N35+N46+N57+N68+N79+N90+N101+N112</f>
        <v>91</v>
      </c>
      <c r="O123" s="64">
        <f>O13+O24+O35+O46+O57+O68+O79+O90+O101+O112</f>
        <v>202</v>
      </c>
      <c r="P123" s="64">
        <f>P13+P24+P35+P46+P57+P68+P79+P90+P101+P112</f>
        <v>127</v>
      </c>
      <c r="Q123" s="64">
        <f>Q13+Q24+Q35+Q46+Q57+Q68+Q79+Q90+Q101+Q112</f>
        <v>10</v>
      </c>
      <c r="R123" s="64">
        <f>R13+R24+R35+R46+R57+R68+R79+R90+R101+R112</f>
        <v>804</v>
      </c>
      <c r="S123" s="64">
        <f>S13+S24+S35+S46+S57+S68+S79+S90+S101+S112</f>
        <v>71</v>
      </c>
      <c r="T123" s="64">
        <f>T13+T24+T35+T46+T57+T68+T79+T90+T101+T112</f>
        <v>76</v>
      </c>
      <c r="U123" s="64">
        <f>U13+U24+U35+U46+U57+U68+U79+U90+U101+U112</f>
        <v>51</v>
      </c>
      <c r="V123" s="64">
        <f>V13+V24+V35+V46+V57+V68+V79+V90+V101+V112</f>
        <v>0</v>
      </c>
    </row>
    <row r="124" spans="1:22" x14ac:dyDescent="0.25">
      <c r="A124" s="33"/>
      <c r="B124" s="33"/>
      <c r="C124" s="33">
        <v>7</v>
      </c>
      <c r="D124" s="64">
        <f>D14+D25+D36+D47+D58+D69+D80+D91+D102+D113</f>
        <v>364</v>
      </c>
      <c r="E124" s="64">
        <f>E14+E25+E36+E47+E58+E69+E80+E91+E102+E113</f>
        <v>2703</v>
      </c>
      <c r="F124" s="64">
        <f>F14+F25+F36+F47+F58+F69+F80+F91+F102+F113</f>
        <v>648</v>
      </c>
      <c r="G124" s="64">
        <f>G14+G25+G36+G47+G58+G69+G80+G91+G102+G113</f>
        <v>11</v>
      </c>
      <c r="H124" s="64">
        <f>H14+H25+H36+H47+H58+H69+H80+H91+H102+H113</f>
        <v>0</v>
      </c>
      <c r="I124" s="64">
        <f>I14+I25+I36+I47+I58+I69+I80+I91+I102+I113</f>
        <v>6</v>
      </c>
      <c r="J124" s="64">
        <f>J14+J25+J36+J47+J58+J69+J80+J91+J102+J113</f>
        <v>219</v>
      </c>
      <c r="K124" s="64">
        <f>K14+K25+K36+K47+K58+K69+K80+K91+K102+K113</f>
        <v>50</v>
      </c>
      <c r="L124" s="64">
        <f>L14+L25+L36+L47+L58+L69+L80+L91+L102+L113</f>
        <v>36</v>
      </c>
      <c r="M124" s="64">
        <f>M14+M25+M36+M47+M58+M69+M80+M91+M102+M113</f>
        <v>289</v>
      </c>
      <c r="N124" s="64">
        <f>N14+N25+N36+N47+N58+N69+N80+N91+N102+N113</f>
        <v>10</v>
      </c>
      <c r="O124" s="64">
        <f>O14+O25+O36+O47+O58+O69+O80+O91+O102+O113</f>
        <v>0</v>
      </c>
      <c r="P124" s="64">
        <f>P14+P25+P36+P47+P58+P69+P80+P91+P102+P113</f>
        <v>35</v>
      </c>
      <c r="Q124" s="64">
        <f>Q14+Q25+Q36+Q47+Q58+Q69+Q80+Q91+Q102+Q113</f>
        <v>0</v>
      </c>
      <c r="R124" s="64">
        <f>R14+R25+R36+R47+R58+R69+R80+R91+R102+R113</f>
        <v>146</v>
      </c>
      <c r="S124" s="64">
        <f>S14+S25+S36+S47+S58+S69+S80+S91+S102+S113</f>
        <v>25</v>
      </c>
      <c r="T124" s="64">
        <f>T14+T25+T36+T47+T58+T69+T80+T91+T102+T113</f>
        <v>50</v>
      </c>
      <c r="U124" s="64">
        <f>U14+U25+U36+U47+U58+U69+U80+U91+U102+U113</f>
        <v>1</v>
      </c>
      <c r="V124" s="64">
        <f>V14+V25+V36+V47+V58+V69+V80+V91+V102+V113</f>
        <v>0</v>
      </c>
    </row>
    <row r="125" spans="1:22" x14ac:dyDescent="0.25">
      <c r="A125" s="33"/>
      <c r="B125" s="33"/>
      <c r="C125" s="33">
        <v>8</v>
      </c>
      <c r="D125" s="64">
        <f>D15+D26+D37+D48+D59+D70+D81+D92+D103+D114</f>
        <v>688</v>
      </c>
      <c r="E125" s="64">
        <f>E15+E26+E37+E48+E59+E70+E81+E92+E103+E114</f>
        <v>8317</v>
      </c>
      <c r="F125" s="64">
        <f>F15+F26+F37+F48+F59+F70+F81+F92+F103+F114</f>
        <v>3058</v>
      </c>
      <c r="G125" s="64">
        <f>G15+G26+G37+G48+G59+G70+G81+G92+G103+G114</f>
        <v>49</v>
      </c>
      <c r="H125" s="64">
        <f>H15+H26+H37+H48+H59+H70+H81+H92+H103+H114</f>
        <v>2</v>
      </c>
      <c r="I125" s="64">
        <f>I15+I26+I37+I48+I59+I70+I81+I92+I103+I114</f>
        <v>8</v>
      </c>
      <c r="J125" s="64">
        <f>J15+J26+J37+J48+J59+J70+J81+J92+J103+J114</f>
        <v>396</v>
      </c>
      <c r="K125" s="64">
        <f>K15+K26+K37+K48+K59+K70+K81+K92+K103+K114</f>
        <v>177</v>
      </c>
      <c r="L125" s="64">
        <f>L15+L26+L37+L48+L59+L70+L81+L92+L103+L114</f>
        <v>73</v>
      </c>
      <c r="M125" s="64">
        <f>M15+M26+M37+M48+M59+M70+M81+M92+M103+M114</f>
        <v>528</v>
      </c>
      <c r="N125" s="64">
        <f>N15+N26+N37+N48+N59+N70+N81+N92+N103+N114</f>
        <v>45</v>
      </c>
      <c r="O125" s="64">
        <f>O15+O26+O37+O48+O59+O70+O81+O92+O103+O114</f>
        <v>5</v>
      </c>
      <c r="P125" s="64">
        <f>P15+P26+P37+P48+P59+P70+P81+P92+P103+P114</f>
        <v>70</v>
      </c>
      <c r="Q125" s="64">
        <f>Q15+Q26+Q37+Q48+Q59+Q70+Q81+Q92+Q103+Q114</f>
        <v>1</v>
      </c>
      <c r="R125" s="64">
        <f>R15+R26+R37+R48+R59+R70+R81+R92+R103+R114</f>
        <v>264</v>
      </c>
      <c r="S125" s="64">
        <f>S15+S26+S37+S48+S59+S70+S81+S92+S103+S114</f>
        <v>26</v>
      </c>
      <c r="T125" s="64">
        <f>T15+T26+T37+T48+T59+T70+T81+T92+T103+T114</f>
        <v>34</v>
      </c>
      <c r="U125" s="64">
        <f>U15+U26+U37+U48+U59+U70+U81+U92+U103+U114</f>
        <v>5</v>
      </c>
      <c r="V125" s="64">
        <f>V15+V26+V37+V48+V59+V70+V81+V92+V103+V114</f>
        <v>0</v>
      </c>
    </row>
    <row r="126" spans="1:22" x14ac:dyDescent="0.25">
      <c r="A126" s="33"/>
      <c r="B126" s="33"/>
      <c r="C126" s="33">
        <v>9</v>
      </c>
      <c r="D126" s="64">
        <f>D16+D27+D38+D49+D60+D71+D82+D93+D104+D115</f>
        <v>687</v>
      </c>
      <c r="E126" s="64">
        <f>E16+E27+E38+E49+E60+E71+E82+E93+E104+E115</f>
        <v>8004</v>
      </c>
      <c r="F126" s="64">
        <f>F16+F27+F38+F49+F60+F71+F82+F93+F104+F115</f>
        <v>2423</v>
      </c>
      <c r="G126" s="64">
        <f>G16+G27+G38+G49+G60+G71+G82+G93+G104+G115</f>
        <v>90</v>
      </c>
      <c r="H126" s="64">
        <f>H16+H27+H38+H49+H60+H71+H82+H93+H104+H115</f>
        <v>30</v>
      </c>
      <c r="I126" s="64">
        <f>I16+I27+I38+I49+I60+I71+I82+I93+I104+I115</f>
        <v>61</v>
      </c>
      <c r="J126" s="64">
        <f>J16+J27+J38+J49+J60+J71+J82+J93+J104+J115</f>
        <v>446</v>
      </c>
      <c r="K126" s="64">
        <f>K16+K27+K38+K49+K60+K71+K82+K93+K104+K115</f>
        <v>104</v>
      </c>
      <c r="L126" s="64">
        <f>L16+L27+L38+L49+L60+L71+L82+L93+L104+L115</f>
        <v>118</v>
      </c>
      <c r="M126" s="64">
        <f>M16+M27+M38+M49+M60+M71+M82+M93+M104+M115</f>
        <v>399</v>
      </c>
      <c r="N126" s="64">
        <f>N16+N27+N38+N49+N60+N71+N82+N93+N104+N115</f>
        <v>35</v>
      </c>
      <c r="O126" s="64">
        <f>O16+O27+O38+O49+O60+O71+O82+O93+O104+O115</f>
        <v>54</v>
      </c>
      <c r="P126" s="64">
        <f>P16+P27+P38+P49+P60+P71+P82+P93+P104+P115</f>
        <v>81</v>
      </c>
      <c r="Q126" s="64">
        <f>Q16+Q27+Q38+Q49+Q60+Q71+Q82+Q93+Q104+Q115</f>
        <v>2</v>
      </c>
      <c r="R126" s="64">
        <f>R16+R27+R38+R49+R60+R71+R82+R93+R104+R115</f>
        <v>190</v>
      </c>
      <c r="S126" s="64">
        <f>S16+S27+S38+S49+S60+S71+S82+S93+S104+S115</f>
        <v>24</v>
      </c>
      <c r="T126" s="64">
        <f>T16+T27+T38+T49+T60+T71+T82+T93+T104+T115</f>
        <v>35</v>
      </c>
      <c r="U126" s="64">
        <f>U16+U27+U38+U49+U60+U71+U82+U93+U104+U115</f>
        <v>12</v>
      </c>
      <c r="V126" s="64">
        <f>V16+V27+V38+V49+V60+V71+V82+V93+V104+V115</f>
        <v>0</v>
      </c>
    </row>
    <row r="127" spans="1:22" x14ac:dyDescent="0.25">
      <c r="A127" s="33"/>
      <c r="B127" s="33"/>
      <c r="C127" s="33">
        <v>0</v>
      </c>
      <c r="D127" s="66">
        <f>D17+D28+D39+D50+D61+D72+D83+D94+D105+D116</f>
        <v>213</v>
      </c>
      <c r="E127" s="66">
        <f>E17+E28+E39+E50+E61+E72+E83+E94+E105+E116</f>
        <v>3650</v>
      </c>
      <c r="F127" s="66">
        <f>F17+F28+F39+F50+F61+F72+F83+F94+F105+F116</f>
        <v>803</v>
      </c>
      <c r="G127" s="66">
        <f>G17+G28+G39+G50+G61+G72+G83+G94+G105+G116</f>
        <v>2</v>
      </c>
      <c r="H127" s="66">
        <f>H17+H28+H39+H50+H61+H72+H83+H94+H105+H116</f>
        <v>1</v>
      </c>
      <c r="I127" s="66">
        <f>I17+I28+I39+I50+I61+I72+I83+I94+I105+I116</f>
        <v>0</v>
      </c>
      <c r="J127" s="66">
        <f>J17+J28+J39+J50+J61+J72+J83+J94+J105+J116</f>
        <v>184</v>
      </c>
      <c r="K127" s="66">
        <f>K17+K28+K39+K50+K61+K72+K83+K94+K105+K116</f>
        <v>19</v>
      </c>
      <c r="L127" s="66">
        <f>L17+L28+L39+L50+L61+L72+L83+L94+L105+L116</f>
        <v>12</v>
      </c>
      <c r="M127" s="66">
        <f>M17+M28+M39+M50+M61+M72+M83+M94+M105+M116</f>
        <v>134</v>
      </c>
      <c r="N127" s="66">
        <f>N17+N28+N39+N50+N61+N72+N83+N94+N105+N116</f>
        <v>43</v>
      </c>
      <c r="O127" s="66">
        <f>O17+O28+O39+O50+O61+O72+O83+O94+O105+O116</f>
        <v>3</v>
      </c>
      <c r="P127" s="66">
        <f>P17+P28+P39+P50+P61+P72+P83+P94+P105+P116</f>
        <v>39</v>
      </c>
      <c r="Q127" s="66">
        <f>Q17+Q28+Q39+Q50+Q61+Q72+Q83+Q94+Q105+Q116</f>
        <v>0</v>
      </c>
      <c r="R127" s="66">
        <f>R17+R28+R39+R50+R61+R72+R83+R94+R105+R116</f>
        <v>48</v>
      </c>
      <c r="S127" s="66">
        <f>S17+S28+S39+S50+S61+S72+S83+S94+S105+S116</f>
        <v>3</v>
      </c>
      <c r="T127" s="66">
        <f>T17+T28+T39+T50+T61+T72+T83+T94+T105+T116</f>
        <v>2</v>
      </c>
      <c r="U127" s="66">
        <f>U17+U28+U39+U50+U61+U72+U83+U94+U105+U116</f>
        <v>0</v>
      </c>
      <c r="V127" s="66">
        <f>V17+V28+V39+V50+V61+V72+V83+V94+V105+V116</f>
        <v>0</v>
      </c>
    </row>
    <row r="128" spans="1:22" x14ac:dyDescent="0.25">
      <c r="A128" s="32"/>
      <c r="B128" s="32"/>
      <c r="C128" s="38" t="s">
        <v>58</v>
      </c>
      <c r="D128" s="65">
        <f>SUM(D118:D127)</f>
        <v>6040</v>
      </c>
      <c r="E128" s="65">
        <f t="shared" ref="E128:V128" si="46">SUM(E118:E127)</f>
        <v>70876</v>
      </c>
      <c r="F128" s="65">
        <f t="shared" si="46"/>
        <v>22127</v>
      </c>
      <c r="G128" s="65">
        <f t="shared" si="46"/>
        <v>486</v>
      </c>
      <c r="H128" s="65">
        <f t="shared" si="46"/>
        <v>69</v>
      </c>
      <c r="I128" s="65">
        <f t="shared" si="46"/>
        <v>311</v>
      </c>
      <c r="J128" s="65">
        <f t="shared" si="46"/>
        <v>4212</v>
      </c>
      <c r="K128" s="65">
        <f t="shared" si="46"/>
        <v>926</v>
      </c>
      <c r="L128" s="65">
        <f t="shared" si="46"/>
        <v>497</v>
      </c>
      <c r="M128" s="65">
        <f t="shared" si="46"/>
        <v>4824</v>
      </c>
      <c r="N128" s="65">
        <f t="shared" si="46"/>
        <v>291</v>
      </c>
      <c r="O128" s="65">
        <f t="shared" si="46"/>
        <v>282</v>
      </c>
      <c r="P128" s="65">
        <f t="shared" si="46"/>
        <v>402</v>
      </c>
      <c r="Q128" s="65">
        <f t="shared" si="46"/>
        <v>14</v>
      </c>
      <c r="R128" s="65">
        <f t="shared" si="46"/>
        <v>1981</v>
      </c>
      <c r="S128" s="65">
        <f t="shared" si="46"/>
        <v>192</v>
      </c>
      <c r="T128" s="65">
        <f t="shared" si="46"/>
        <v>240</v>
      </c>
      <c r="U128" s="65">
        <f t="shared" si="46"/>
        <v>90</v>
      </c>
      <c r="V128" s="65">
        <f t="shared" si="46"/>
        <v>2</v>
      </c>
    </row>
    <row r="129" spans="1:22" x14ac:dyDescent="0.25">
      <c r="A129" s="67" t="s">
        <v>60</v>
      </c>
      <c r="B129" s="68"/>
      <c r="C129" s="69"/>
      <c r="D129" s="70">
        <f>D117+D106+D95+D84+D73+D62+D51+D40+D29+D18</f>
        <v>6040</v>
      </c>
      <c r="E129" s="70">
        <f>E117+E106+E95+E84+E73+E62+E51+E40+E29+E18</f>
        <v>70876</v>
      </c>
      <c r="F129" s="70">
        <f>F117+F106+F95+F84+F73+F62+F51+F40+F29+F18</f>
        <v>22127</v>
      </c>
      <c r="G129" s="70">
        <f>G117+G106+G95+G84+G73+G62+G51+G40+G29+G18</f>
        <v>486</v>
      </c>
      <c r="H129" s="70">
        <f>H117+H106+H95+H84+H73+H62+H51+H40+H29+H18</f>
        <v>69</v>
      </c>
      <c r="I129" s="70">
        <f>I117+I106+I95+I84+I73+I62+I51+I40+I29+I18</f>
        <v>311</v>
      </c>
      <c r="J129" s="70">
        <f>J117+J106+J95+J84+J73+J62+J51+J40+J29+J18</f>
        <v>4212</v>
      </c>
      <c r="K129" s="70">
        <f>K117+K106+K95+K84+K73+K62+K51+K40+K29+K18</f>
        <v>926</v>
      </c>
      <c r="L129" s="70">
        <f>L117+L106+L95+L84+L73+L62+L51+L40+L29+L18</f>
        <v>497</v>
      </c>
      <c r="M129" s="70">
        <f>M117+M106+M95+M84+M73+M62+M51+M40+M29+M18</f>
        <v>4824</v>
      </c>
      <c r="N129" s="70">
        <f>N117+N106+N95+N84+N73+N62+N51+N40+N29+N18</f>
        <v>291</v>
      </c>
      <c r="O129" s="70">
        <f>O117+O106+O95+O84+O73+O62+O51+O40+O29+O18</f>
        <v>282</v>
      </c>
      <c r="P129" s="70">
        <f>P117+P106+P95+P84+P73+P62+P51+P40+P29+P18</f>
        <v>402</v>
      </c>
      <c r="Q129" s="70">
        <f>Q117+Q106+Q95+Q84+Q73+Q62+Q51+Q40+Q29+Q18</f>
        <v>14</v>
      </c>
      <c r="R129" s="70">
        <f>R117+R106+R95+R84+R73+R62+R51+R40+R29+R18</f>
        <v>1981</v>
      </c>
      <c r="S129" s="70">
        <f>S117+S106+S95+S84+S73+S62+S51+S40+S29+S18</f>
        <v>192</v>
      </c>
      <c r="T129" s="70">
        <f>T117+T106+T95+T84+T73+T62+T51+T40+T29+T18</f>
        <v>240</v>
      </c>
      <c r="U129" s="70">
        <f>U117+U106+U95+U84+U73+U62+U51+U40+U29+U18</f>
        <v>90</v>
      </c>
      <c r="V129" s="70">
        <f>V117+V106+V95+V84+V73+V62+V51+V40+V29+V18</f>
        <v>2</v>
      </c>
    </row>
    <row r="131" spans="1:22" ht="15.75" x14ac:dyDescent="0.25">
      <c r="B131" s="28" t="s">
        <v>61</v>
      </c>
      <c r="T131" s="71"/>
    </row>
    <row r="132" spans="1:22" ht="15.75" x14ac:dyDescent="0.25">
      <c r="B132" s="74" t="s">
        <v>72</v>
      </c>
      <c r="C132" s="28">
        <v>1</v>
      </c>
      <c r="D132" s="29" t="s">
        <v>21</v>
      </c>
      <c r="T132" s="71"/>
    </row>
    <row r="133" spans="1:22" ht="15.75" x14ac:dyDescent="0.25">
      <c r="C133" s="28">
        <v>2</v>
      </c>
      <c r="D133" s="29" t="s">
        <v>23</v>
      </c>
      <c r="T133" s="71"/>
    </row>
    <row r="134" spans="1:22" ht="15.75" x14ac:dyDescent="0.25">
      <c r="C134" s="28">
        <v>3</v>
      </c>
      <c r="D134" s="29" t="s">
        <v>24</v>
      </c>
      <c r="T134" s="71"/>
    </row>
    <row r="135" spans="1:22" ht="15.75" x14ac:dyDescent="0.25">
      <c r="C135" s="28">
        <v>4</v>
      </c>
      <c r="D135" s="29" t="s">
        <v>25</v>
      </c>
      <c r="T135" s="71"/>
    </row>
    <row r="136" spans="1:22" ht="15.75" x14ac:dyDescent="0.25">
      <c r="C136" s="28">
        <v>5</v>
      </c>
      <c r="D136" s="29" t="s">
        <v>26</v>
      </c>
      <c r="T136" s="71"/>
    </row>
    <row r="137" spans="1:22" ht="15.75" x14ac:dyDescent="0.25">
      <c r="C137" s="28">
        <v>6</v>
      </c>
      <c r="D137" s="29" t="s">
        <v>27</v>
      </c>
      <c r="T137" s="72"/>
    </row>
    <row r="138" spans="1:22" ht="15.75" x14ac:dyDescent="0.25">
      <c r="C138" s="28">
        <v>7</v>
      </c>
      <c r="D138" s="29" t="s">
        <v>28</v>
      </c>
      <c r="T138" s="71"/>
    </row>
    <row r="139" spans="1:22" ht="15.75" x14ac:dyDescent="0.25">
      <c r="C139" s="28">
        <v>8</v>
      </c>
      <c r="D139" s="29" t="s">
        <v>29</v>
      </c>
      <c r="T139" s="73"/>
    </row>
    <row r="140" spans="1:22" x14ac:dyDescent="0.25">
      <c r="C140" s="28">
        <v>9</v>
      </c>
      <c r="D140" s="29" t="s">
        <v>30</v>
      </c>
    </row>
    <row r="141" spans="1:22" x14ac:dyDescent="0.25">
      <c r="C141" s="28">
        <v>0</v>
      </c>
      <c r="D141" s="29" t="s">
        <v>62</v>
      </c>
    </row>
    <row r="142" spans="1:22" x14ac:dyDescent="0.25">
      <c r="B142" s="74" t="s">
        <v>63</v>
      </c>
      <c r="C142" s="29" t="s">
        <v>64</v>
      </c>
    </row>
    <row r="143" spans="1:22" x14ac:dyDescent="0.25">
      <c r="B143" s="74" t="s">
        <v>65</v>
      </c>
      <c r="C143" s="29" t="s">
        <v>66</v>
      </c>
    </row>
    <row r="144" spans="1:22" x14ac:dyDescent="0.25">
      <c r="B144" s="74" t="s">
        <v>68</v>
      </c>
      <c r="C144" s="29" t="s">
        <v>69</v>
      </c>
    </row>
    <row r="145" spans="2:22" x14ac:dyDescent="0.25">
      <c r="B145" s="74" t="s">
        <v>70</v>
      </c>
      <c r="C145" s="78" t="s">
        <v>71</v>
      </c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</row>
    <row r="146" spans="2:22" x14ac:dyDescent="0.25"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</row>
  </sheetData>
  <mergeCells count="27">
    <mergeCell ref="C145:V146"/>
    <mergeCell ref="S5:S6"/>
    <mergeCell ref="R5:R6"/>
    <mergeCell ref="T5:T6"/>
    <mergeCell ref="U5:U6"/>
    <mergeCell ref="A129:C129"/>
    <mergeCell ref="R4:U4"/>
    <mergeCell ref="N5:N6"/>
    <mergeCell ref="O5:O6"/>
    <mergeCell ref="P5:P6"/>
    <mergeCell ref="Q5:Q6"/>
    <mergeCell ref="G5:H5"/>
    <mergeCell ref="I5:I6"/>
    <mergeCell ref="J5:J6"/>
    <mergeCell ref="K5:K6"/>
    <mergeCell ref="L5:L6"/>
    <mergeCell ref="M5:M6"/>
    <mergeCell ref="A1:V1"/>
    <mergeCell ref="A4:A6"/>
    <mergeCell ref="B4:B6"/>
    <mergeCell ref="C4:C6"/>
    <mergeCell ref="D4:D6"/>
    <mergeCell ref="E4:H4"/>
    <mergeCell ref="I4:L4"/>
    <mergeCell ref="M4:Q4"/>
    <mergeCell ref="V4:V6"/>
    <mergeCell ref="E5:F5"/>
  </mergeCells>
  <pageMargins left="0.27559055118110198" right="0.27559055118110198" top="0.94488188976377996" bottom="0.55118110236220497" header="0.31496062992126" footer="0.31496062992126"/>
  <pageSetup paperSize="9" scale="69" orientation="landscape" horizontalDpi="4294967293" r:id="rId1"/>
  <rowBreaks count="3" manualBreakCount="3">
    <brk id="40" max="21" man="1"/>
    <brk id="73" max="21" man="1"/>
    <brk id="1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"/>
  <sheetViews>
    <sheetView workbookViewId="0">
      <selection activeCell="A9" sqref="A9:A18"/>
    </sheetView>
  </sheetViews>
  <sheetFormatPr defaultRowHeight="15" x14ac:dyDescent="0.25"/>
  <cols>
    <col min="1" max="1" width="24.140625" customWidth="1"/>
    <col min="2" max="2" width="13" customWidth="1"/>
    <col min="15" max="15" width="14.42578125" customWidth="1"/>
  </cols>
  <sheetData>
    <row r="1" spans="1:15" ht="15.75" x14ac:dyDescent="0.25">
      <c r="A1" s="19" t="s">
        <v>45</v>
      </c>
    </row>
    <row r="2" spans="1:15" ht="15.75" thickBot="1" x14ac:dyDescent="0.3"/>
    <row r="3" spans="1:15" ht="15.75" thickBot="1" x14ac:dyDescent="0.3">
      <c r="A3" s="23" t="s">
        <v>0</v>
      </c>
      <c r="B3" s="23" t="s">
        <v>1</v>
      </c>
      <c r="C3" s="20" t="s">
        <v>2</v>
      </c>
      <c r="D3" s="21"/>
      <c r="E3" s="21"/>
      <c r="F3" s="22"/>
      <c r="G3" s="20" t="s">
        <v>3</v>
      </c>
      <c r="H3" s="21"/>
      <c r="I3" s="21"/>
      <c r="J3" s="22"/>
      <c r="K3" s="20" t="s">
        <v>4</v>
      </c>
      <c r="L3" s="21"/>
      <c r="M3" s="21"/>
      <c r="N3" s="21"/>
      <c r="O3" s="22"/>
    </row>
    <row r="4" spans="1:15" ht="15.75" thickBot="1" x14ac:dyDescent="0.3">
      <c r="A4" s="24"/>
      <c r="B4" s="24"/>
      <c r="C4" s="20" t="s">
        <v>5</v>
      </c>
      <c r="D4" s="22"/>
      <c r="E4" s="20" t="s">
        <v>6</v>
      </c>
      <c r="F4" s="22"/>
      <c r="G4" s="4" t="s">
        <v>7</v>
      </c>
      <c r="H4" s="4" t="s">
        <v>8</v>
      </c>
      <c r="I4" s="4" t="s">
        <v>9</v>
      </c>
      <c r="J4" s="4" t="s">
        <v>10</v>
      </c>
      <c r="K4" s="17" t="s">
        <v>11</v>
      </c>
      <c r="L4" s="4" t="s">
        <v>12</v>
      </c>
      <c r="M4" s="4" t="s">
        <v>13</v>
      </c>
      <c r="N4" s="4" t="s">
        <v>14</v>
      </c>
      <c r="O4" s="4" t="s">
        <v>15</v>
      </c>
    </row>
    <row r="5" spans="1:15" ht="15.75" thickBot="1" x14ac:dyDescent="0.3">
      <c r="A5" s="25"/>
      <c r="B5" s="26"/>
      <c r="C5" s="5" t="s">
        <v>16</v>
      </c>
      <c r="D5" s="5" t="s">
        <v>17</v>
      </c>
      <c r="E5" s="6" t="s">
        <v>16</v>
      </c>
      <c r="F5" s="6" t="s">
        <v>17</v>
      </c>
      <c r="G5" s="1"/>
      <c r="H5" s="1"/>
      <c r="I5" s="1"/>
      <c r="J5" s="1"/>
      <c r="K5" s="18"/>
      <c r="L5" s="1"/>
      <c r="M5" s="1"/>
      <c r="N5" s="1"/>
      <c r="O5" s="1"/>
    </row>
    <row r="6" spans="1:15" x14ac:dyDescent="0.25">
      <c r="A6" s="7" t="s">
        <v>18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5">
      <c r="A7" s="7" t="s">
        <v>19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x14ac:dyDescent="0.25">
      <c r="A8" s="7" t="s">
        <v>20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x14ac:dyDescent="0.25">
      <c r="A9" s="9" t="s">
        <v>21</v>
      </c>
      <c r="B9" s="8">
        <v>10</v>
      </c>
      <c r="C9" s="8">
        <v>336</v>
      </c>
      <c r="D9" s="8">
        <v>149</v>
      </c>
      <c r="E9" s="8">
        <v>4</v>
      </c>
      <c r="F9" s="8">
        <v>1</v>
      </c>
      <c r="G9" s="2"/>
      <c r="H9" s="8">
        <v>5</v>
      </c>
      <c r="I9" s="8">
        <v>2</v>
      </c>
      <c r="J9" s="8">
        <v>3</v>
      </c>
      <c r="K9" s="8">
        <v>7</v>
      </c>
      <c r="L9" s="8">
        <v>2</v>
      </c>
      <c r="M9" s="8">
        <v>1</v>
      </c>
      <c r="N9" s="8" t="s">
        <v>22</v>
      </c>
      <c r="O9" s="8" t="s">
        <v>22</v>
      </c>
    </row>
    <row r="10" spans="1:15" x14ac:dyDescent="0.25">
      <c r="A10" s="9" t="s">
        <v>23</v>
      </c>
      <c r="B10" s="8">
        <v>7</v>
      </c>
      <c r="C10" s="8">
        <v>241</v>
      </c>
      <c r="D10" s="8">
        <v>138</v>
      </c>
      <c r="E10" s="8">
        <v>4</v>
      </c>
      <c r="F10" s="8" t="s">
        <v>22</v>
      </c>
      <c r="G10" s="2"/>
      <c r="H10" s="8">
        <v>5</v>
      </c>
      <c r="I10" s="8">
        <v>1</v>
      </c>
      <c r="J10" s="8">
        <v>1</v>
      </c>
      <c r="K10" s="8">
        <v>4</v>
      </c>
      <c r="L10" s="8" t="s">
        <v>22</v>
      </c>
      <c r="M10" s="8">
        <v>1</v>
      </c>
      <c r="N10" s="8">
        <v>2</v>
      </c>
      <c r="O10" s="8" t="s">
        <v>22</v>
      </c>
    </row>
    <row r="11" spans="1:15" x14ac:dyDescent="0.25">
      <c r="A11" s="9" t="s">
        <v>24</v>
      </c>
      <c r="B11" s="8">
        <v>80</v>
      </c>
      <c r="C11" s="8">
        <v>807</v>
      </c>
      <c r="D11" s="8">
        <v>825</v>
      </c>
      <c r="E11" s="8">
        <v>4</v>
      </c>
      <c r="F11" s="8" t="s">
        <v>22</v>
      </c>
      <c r="G11" s="2"/>
      <c r="H11" s="8">
        <v>73</v>
      </c>
      <c r="I11" s="8">
        <v>6</v>
      </c>
      <c r="J11" s="8">
        <v>1</v>
      </c>
      <c r="K11" s="8">
        <v>49</v>
      </c>
      <c r="L11" s="8">
        <v>28</v>
      </c>
      <c r="M11" s="8" t="s">
        <v>22</v>
      </c>
      <c r="N11" s="8">
        <v>3</v>
      </c>
      <c r="O11" s="8" t="s">
        <v>22</v>
      </c>
    </row>
    <row r="12" spans="1:15" x14ac:dyDescent="0.25">
      <c r="A12" s="9" t="s">
        <v>25</v>
      </c>
      <c r="B12" s="8">
        <v>1</v>
      </c>
      <c r="C12" s="8">
        <v>11</v>
      </c>
      <c r="D12" s="8">
        <v>1</v>
      </c>
      <c r="E12" s="8" t="s">
        <v>22</v>
      </c>
      <c r="F12" s="8" t="s">
        <v>22</v>
      </c>
      <c r="G12" s="2"/>
      <c r="H12" s="8">
        <v>1</v>
      </c>
      <c r="I12" s="8" t="s">
        <v>22</v>
      </c>
      <c r="J12" s="8" t="s">
        <v>22</v>
      </c>
      <c r="K12" s="8">
        <v>1</v>
      </c>
      <c r="L12" s="8" t="s">
        <v>22</v>
      </c>
      <c r="M12" s="8" t="s">
        <v>22</v>
      </c>
      <c r="N12" s="8" t="s">
        <v>22</v>
      </c>
      <c r="O12" s="8" t="s">
        <v>22</v>
      </c>
    </row>
    <row r="13" spans="1:15" x14ac:dyDescent="0.25">
      <c r="A13" s="9" t="s">
        <v>26</v>
      </c>
      <c r="B13" s="8">
        <v>22</v>
      </c>
      <c r="C13" s="8">
        <v>531</v>
      </c>
      <c r="D13" s="8">
        <v>250</v>
      </c>
      <c r="E13" s="8">
        <v>5</v>
      </c>
      <c r="F13" s="8">
        <v>1</v>
      </c>
      <c r="G13" s="2"/>
      <c r="H13" s="8">
        <v>19</v>
      </c>
      <c r="I13" s="8">
        <v>2</v>
      </c>
      <c r="J13" s="8">
        <v>3</v>
      </c>
      <c r="K13" s="8">
        <v>13</v>
      </c>
      <c r="L13" s="8">
        <v>2</v>
      </c>
      <c r="M13" s="8">
        <v>3</v>
      </c>
      <c r="N13" s="8">
        <v>6</v>
      </c>
      <c r="O13" s="8" t="s">
        <v>22</v>
      </c>
    </row>
    <row r="14" spans="1:15" x14ac:dyDescent="0.25">
      <c r="A14" s="9" t="s">
        <v>27</v>
      </c>
      <c r="B14" s="8">
        <v>401</v>
      </c>
      <c r="C14" s="10">
        <v>6793</v>
      </c>
      <c r="D14" s="10">
        <v>3610</v>
      </c>
      <c r="E14" s="8">
        <v>9</v>
      </c>
      <c r="F14" s="8">
        <v>2</v>
      </c>
      <c r="G14" s="2"/>
      <c r="H14" s="8">
        <v>342</v>
      </c>
      <c r="I14" s="8">
        <v>34</v>
      </c>
      <c r="J14" s="8">
        <v>23</v>
      </c>
      <c r="K14" s="8">
        <v>220</v>
      </c>
      <c r="L14" s="8">
        <v>62</v>
      </c>
      <c r="M14" s="8">
        <v>7</v>
      </c>
      <c r="N14" s="8">
        <v>100</v>
      </c>
      <c r="O14" s="8">
        <v>9</v>
      </c>
    </row>
    <row r="15" spans="1:15" x14ac:dyDescent="0.25">
      <c r="A15" s="9" t="s">
        <v>28</v>
      </c>
      <c r="B15" s="8">
        <v>54</v>
      </c>
      <c r="C15" s="8">
        <v>991</v>
      </c>
      <c r="D15" s="8">
        <v>315</v>
      </c>
      <c r="E15" s="8">
        <v>3</v>
      </c>
      <c r="F15" s="8" t="s">
        <v>22</v>
      </c>
      <c r="G15" s="2"/>
      <c r="H15" s="8">
        <v>47</v>
      </c>
      <c r="I15" s="8">
        <v>6</v>
      </c>
      <c r="J15" s="8">
        <v>1</v>
      </c>
      <c r="K15" s="8">
        <v>36</v>
      </c>
      <c r="L15" s="8">
        <v>9</v>
      </c>
      <c r="M15" s="8" t="s">
        <v>22</v>
      </c>
      <c r="N15" s="8">
        <v>8</v>
      </c>
      <c r="O15" s="8" t="s">
        <v>22</v>
      </c>
    </row>
    <row r="16" spans="1:15" x14ac:dyDescent="0.25">
      <c r="A16" s="9" t="s">
        <v>29</v>
      </c>
      <c r="B16" s="8">
        <v>119</v>
      </c>
      <c r="C16" s="10">
        <v>3185</v>
      </c>
      <c r="D16" s="10">
        <v>1692</v>
      </c>
      <c r="E16" s="8">
        <v>4</v>
      </c>
      <c r="F16" s="8" t="s">
        <v>22</v>
      </c>
      <c r="G16" s="2"/>
      <c r="H16" s="8">
        <v>93</v>
      </c>
      <c r="I16" s="8">
        <v>16</v>
      </c>
      <c r="J16" s="8">
        <v>10</v>
      </c>
      <c r="K16" s="8">
        <v>80</v>
      </c>
      <c r="L16" s="8">
        <v>17</v>
      </c>
      <c r="M16" s="8">
        <v>2</v>
      </c>
      <c r="N16" s="8">
        <v>20</v>
      </c>
      <c r="O16" s="8" t="s">
        <v>22</v>
      </c>
    </row>
    <row r="17" spans="1:15" x14ac:dyDescent="0.25">
      <c r="A17" s="9" t="s">
        <v>30</v>
      </c>
      <c r="B17" s="8">
        <v>118</v>
      </c>
      <c r="C17" s="10">
        <v>1589</v>
      </c>
      <c r="D17" s="10">
        <v>1100</v>
      </c>
      <c r="E17" s="8">
        <v>16</v>
      </c>
      <c r="F17" s="8">
        <v>11</v>
      </c>
      <c r="G17" s="2"/>
      <c r="H17" s="8">
        <v>108</v>
      </c>
      <c r="I17" s="8">
        <v>3</v>
      </c>
      <c r="J17" s="8">
        <v>7</v>
      </c>
      <c r="K17" s="8">
        <v>74</v>
      </c>
      <c r="L17" s="8">
        <v>6</v>
      </c>
      <c r="M17" s="8">
        <v>4</v>
      </c>
      <c r="N17" s="8">
        <v>27</v>
      </c>
      <c r="O17" s="8">
        <v>2</v>
      </c>
    </row>
    <row r="18" spans="1:15" ht="15.75" thickBot="1" x14ac:dyDescent="0.3">
      <c r="A18" s="9" t="s">
        <v>31</v>
      </c>
      <c r="B18" s="8">
        <v>174</v>
      </c>
      <c r="C18" s="10">
        <v>3446</v>
      </c>
      <c r="D18" s="8">
        <v>746</v>
      </c>
      <c r="E18" s="8">
        <v>2</v>
      </c>
      <c r="F18" s="8">
        <v>1</v>
      </c>
      <c r="G18" s="2"/>
      <c r="H18" s="8">
        <v>156</v>
      </c>
      <c r="I18" s="8">
        <v>6</v>
      </c>
      <c r="J18" s="8">
        <v>12</v>
      </c>
      <c r="K18" s="8">
        <v>98</v>
      </c>
      <c r="L18" s="8">
        <v>41</v>
      </c>
      <c r="M18" s="8">
        <v>2</v>
      </c>
      <c r="N18" s="8">
        <v>35</v>
      </c>
      <c r="O18" s="8" t="s">
        <v>22</v>
      </c>
    </row>
    <row r="19" spans="1:15" ht="15.75" thickBot="1" x14ac:dyDescent="0.3">
      <c r="A19" s="11"/>
      <c r="B19" s="12">
        <v>986</v>
      </c>
      <c r="C19" s="13">
        <v>17930</v>
      </c>
      <c r="D19" s="13">
        <v>8826</v>
      </c>
      <c r="E19" s="12">
        <v>51</v>
      </c>
      <c r="F19" s="12">
        <v>16</v>
      </c>
      <c r="G19" s="3"/>
      <c r="H19" s="12">
        <v>849</v>
      </c>
      <c r="I19" s="12">
        <v>76</v>
      </c>
      <c r="J19" s="12">
        <v>61</v>
      </c>
      <c r="K19" s="12">
        <v>582</v>
      </c>
      <c r="L19" s="12">
        <v>167</v>
      </c>
      <c r="M19" s="12">
        <v>20</v>
      </c>
      <c r="N19" s="12">
        <v>201</v>
      </c>
      <c r="O19" s="12">
        <v>11</v>
      </c>
    </row>
    <row r="20" spans="1:15" x14ac:dyDescent="0.25">
      <c r="A20" s="7" t="s">
        <v>32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x14ac:dyDescent="0.25">
      <c r="A21" s="9" t="s">
        <v>21</v>
      </c>
      <c r="B21" s="8">
        <v>18</v>
      </c>
      <c r="C21" s="8">
        <v>183</v>
      </c>
      <c r="D21" s="8">
        <v>95</v>
      </c>
      <c r="E21" s="8">
        <v>5</v>
      </c>
      <c r="F21" s="8" t="s">
        <v>22</v>
      </c>
      <c r="G21" s="2"/>
      <c r="H21" s="8">
        <v>1</v>
      </c>
      <c r="I21" s="8" t="s">
        <v>22</v>
      </c>
      <c r="J21" s="8">
        <v>2</v>
      </c>
      <c r="K21" s="8">
        <v>2</v>
      </c>
      <c r="L21" s="8">
        <v>1</v>
      </c>
      <c r="M21" s="8" t="s">
        <v>22</v>
      </c>
      <c r="N21" s="8" t="s">
        <v>22</v>
      </c>
      <c r="O21" s="8" t="s">
        <v>22</v>
      </c>
    </row>
    <row r="22" spans="1:15" x14ac:dyDescent="0.25">
      <c r="A22" s="9" t="s">
        <v>23</v>
      </c>
      <c r="B22" s="8">
        <v>19</v>
      </c>
      <c r="C22" s="8">
        <v>684</v>
      </c>
      <c r="D22" s="8">
        <v>34</v>
      </c>
      <c r="E22" s="8" t="s">
        <v>22</v>
      </c>
      <c r="F22" s="8" t="s">
        <v>22</v>
      </c>
      <c r="G22" s="2"/>
      <c r="H22" s="8">
        <v>4</v>
      </c>
      <c r="I22" s="8">
        <v>6</v>
      </c>
      <c r="J22" s="8">
        <v>2</v>
      </c>
      <c r="K22" s="8">
        <v>8</v>
      </c>
      <c r="L22" s="8">
        <v>4</v>
      </c>
      <c r="M22" s="8" t="s">
        <v>22</v>
      </c>
      <c r="N22" s="8" t="s">
        <v>22</v>
      </c>
      <c r="O22" s="8" t="s">
        <v>22</v>
      </c>
    </row>
    <row r="23" spans="1:15" x14ac:dyDescent="0.25">
      <c r="A23" s="9" t="s">
        <v>24</v>
      </c>
      <c r="B23" s="8">
        <v>161</v>
      </c>
      <c r="C23" s="10">
        <v>1278</v>
      </c>
      <c r="D23" s="8">
        <v>265</v>
      </c>
      <c r="E23" s="8">
        <v>1</v>
      </c>
      <c r="F23" s="8" t="s">
        <v>22</v>
      </c>
      <c r="G23" s="2"/>
      <c r="H23" s="8">
        <v>151</v>
      </c>
      <c r="I23" s="8">
        <v>9</v>
      </c>
      <c r="J23" s="8">
        <v>1</v>
      </c>
      <c r="K23" s="8">
        <v>160</v>
      </c>
      <c r="L23" s="8">
        <v>1</v>
      </c>
      <c r="M23" s="8" t="s">
        <v>22</v>
      </c>
      <c r="N23" s="8" t="s">
        <v>22</v>
      </c>
      <c r="O23" s="8" t="s">
        <v>22</v>
      </c>
    </row>
    <row r="24" spans="1:15" x14ac:dyDescent="0.25">
      <c r="A24" s="9" t="s">
        <v>25</v>
      </c>
      <c r="B24" s="8" t="s">
        <v>22</v>
      </c>
      <c r="C24" s="8" t="s">
        <v>22</v>
      </c>
      <c r="D24" s="8" t="s">
        <v>22</v>
      </c>
      <c r="E24" s="8" t="s">
        <v>22</v>
      </c>
      <c r="F24" s="8" t="s">
        <v>22</v>
      </c>
      <c r="G24" s="2"/>
      <c r="H24" s="8" t="s">
        <v>22</v>
      </c>
      <c r="I24" s="8" t="s">
        <v>22</v>
      </c>
      <c r="J24" s="8" t="s">
        <v>22</v>
      </c>
      <c r="K24" s="8" t="s">
        <v>22</v>
      </c>
      <c r="L24" s="8" t="s">
        <v>22</v>
      </c>
      <c r="M24" s="8" t="s">
        <v>22</v>
      </c>
      <c r="N24" s="8" t="s">
        <v>22</v>
      </c>
      <c r="O24" s="8" t="s">
        <v>22</v>
      </c>
    </row>
    <row r="25" spans="1:15" x14ac:dyDescent="0.25">
      <c r="A25" s="9" t="s">
        <v>26</v>
      </c>
      <c r="B25" s="8">
        <v>30</v>
      </c>
      <c r="C25" s="8">
        <v>339</v>
      </c>
      <c r="D25" s="8">
        <v>4</v>
      </c>
      <c r="E25" s="8" t="s">
        <v>22</v>
      </c>
      <c r="F25" s="8" t="s">
        <v>22</v>
      </c>
      <c r="G25" s="2"/>
      <c r="H25" s="8">
        <v>29</v>
      </c>
      <c r="I25" s="8" t="s">
        <v>22</v>
      </c>
      <c r="J25" s="8">
        <v>1</v>
      </c>
      <c r="K25" s="8">
        <v>29</v>
      </c>
      <c r="L25" s="8">
        <v>1</v>
      </c>
      <c r="M25" s="8" t="s">
        <v>22</v>
      </c>
      <c r="N25" s="8" t="s">
        <v>22</v>
      </c>
      <c r="O25" s="8" t="s">
        <v>22</v>
      </c>
    </row>
    <row r="26" spans="1:15" x14ac:dyDescent="0.25">
      <c r="A26" s="9" t="s">
        <v>27</v>
      </c>
      <c r="B26" s="8">
        <v>122</v>
      </c>
      <c r="C26" s="10">
        <v>2247</v>
      </c>
      <c r="D26" s="8">
        <v>573</v>
      </c>
      <c r="E26" s="8">
        <v>13</v>
      </c>
      <c r="F26" s="8">
        <v>1</v>
      </c>
      <c r="G26" s="2"/>
      <c r="H26" s="8">
        <v>86</v>
      </c>
      <c r="I26" s="8">
        <v>18</v>
      </c>
      <c r="J26" s="8">
        <v>5</v>
      </c>
      <c r="K26" s="8">
        <v>90</v>
      </c>
      <c r="L26" s="8">
        <v>14</v>
      </c>
      <c r="M26" s="8">
        <v>5</v>
      </c>
      <c r="N26" s="8" t="s">
        <v>22</v>
      </c>
      <c r="O26" s="8" t="s">
        <v>22</v>
      </c>
    </row>
    <row r="27" spans="1:15" x14ac:dyDescent="0.25">
      <c r="A27" s="9" t="s">
        <v>28</v>
      </c>
      <c r="B27" s="8">
        <v>23</v>
      </c>
      <c r="C27" s="8">
        <v>91</v>
      </c>
      <c r="D27" s="8">
        <v>21</v>
      </c>
      <c r="E27" s="8">
        <v>4</v>
      </c>
      <c r="F27" s="8" t="s">
        <v>22</v>
      </c>
      <c r="G27" s="2"/>
      <c r="H27" s="8">
        <v>13</v>
      </c>
      <c r="I27" s="8" t="s">
        <v>22</v>
      </c>
      <c r="J27" s="8" t="s">
        <v>22</v>
      </c>
      <c r="K27" s="8">
        <v>13</v>
      </c>
      <c r="L27" s="8" t="s">
        <v>22</v>
      </c>
      <c r="M27" s="8" t="s">
        <v>22</v>
      </c>
      <c r="N27" s="8" t="s">
        <v>22</v>
      </c>
      <c r="O27" s="8" t="s">
        <v>22</v>
      </c>
    </row>
    <row r="28" spans="1:15" x14ac:dyDescent="0.25">
      <c r="A28" s="9" t="s">
        <v>29</v>
      </c>
      <c r="B28" s="8">
        <v>26</v>
      </c>
      <c r="C28" s="8">
        <v>115</v>
      </c>
      <c r="D28" s="8">
        <v>29</v>
      </c>
      <c r="E28" s="8">
        <v>2</v>
      </c>
      <c r="F28" s="8" t="s">
        <v>22</v>
      </c>
      <c r="G28" s="2"/>
      <c r="H28" s="8">
        <v>11</v>
      </c>
      <c r="I28" s="8">
        <v>2</v>
      </c>
      <c r="J28" s="8" t="s">
        <v>22</v>
      </c>
      <c r="K28" s="8">
        <v>12</v>
      </c>
      <c r="L28" s="8" t="s">
        <v>22</v>
      </c>
      <c r="M28" s="8" t="s">
        <v>22</v>
      </c>
      <c r="N28" s="8" t="s">
        <v>22</v>
      </c>
      <c r="O28" s="8" t="s">
        <v>22</v>
      </c>
    </row>
    <row r="29" spans="1:15" x14ac:dyDescent="0.25">
      <c r="A29" s="9" t="s">
        <v>30</v>
      </c>
      <c r="B29" s="8">
        <v>42</v>
      </c>
      <c r="C29" s="8">
        <v>945</v>
      </c>
      <c r="D29" s="8">
        <v>144</v>
      </c>
      <c r="E29" s="8">
        <v>7</v>
      </c>
      <c r="F29" s="8">
        <v>3</v>
      </c>
      <c r="G29" s="2"/>
      <c r="H29" s="8">
        <v>35</v>
      </c>
      <c r="I29" s="8">
        <v>6</v>
      </c>
      <c r="J29" s="8">
        <v>1</v>
      </c>
      <c r="K29" s="8">
        <v>39</v>
      </c>
      <c r="L29" s="8">
        <v>1</v>
      </c>
      <c r="M29" s="8">
        <v>1</v>
      </c>
      <c r="N29" s="8" t="s">
        <v>22</v>
      </c>
      <c r="O29" s="8" t="s">
        <v>22</v>
      </c>
    </row>
    <row r="30" spans="1:15" ht="15.75" thickBot="1" x14ac:dyDescent="0.3">
      <c r="A30" s="9" t="s">
        <v>31</v>
      </c>
      <c r="B30" s="8">
        <v>32</v>
      </c>
      <c r="C30" s="8">
        <v>110</v>
      </c>
      <c r="D30" s="8">
        <v>40</v>
      </c>
      <c r="E30" s="8" t="s">
        <v>22</v>
      </c>
      <c r="F30" s="8" t="s">
        <v>22</v>
      </c>
      <c r="G30" s="2"/>
      <c r="H30" s="8">
        <v>19</v>
      </c>
      <c r="I30" s="8" t="s">
        <v>22</v>
      </c>
      <c r="J30" s="8" t="s">
        <v>22</v>
      </c>
      <c r="K30" s="8">
        <v>9</v>
      </c>
      <c r="L30" s="8" t="s">
        <v>22</v>
      </c>
      <c r="M30" s="8" t="s">
        <v>22</v>
      </c>
      <c r="N30" s="8" t="s">
        <v>22</v>
      </c>
      <c r="O30" s="8" t="s">
        <v>22</v>
      </c>
    </row>
    <row r="31" spans="1:15" ht="15.75" thickBot="1" x14ac:dyDescent="0.3">
      <c r="A31" s="11"/>
      <c r="B31" s="12">
        <v>473</v>
      </c>
      <c r="C31" s="13">
        <v>5992</v>
      </c>
      <c r="D31" s="13">
        <v>1205</v>
      </c>
      <c r="E31" s="12">
        <v>32</v>
      </c>
      <c r="F31" s="12">
        <v>4</v>
      </c>
      <c r="G31" s="3"/>
      <c r="H31" s="12">
        <v>349</v>
      </c>
      <c r="I31" s="12">
        <v>41</v>
      </c>
      <c r="J31" s="12">
        <v>12</v>
      </c>
      <c r="K31" s="12">
        <v>362</v>
      </c>
      <c r="L31" s="12">
        <v>22</v>
      </c>
      <c r="M31" s="12">
        <v>6</v>
      </c>
      <c r="N31" s="12" t="s">
        <v>22</v>
      </c>
      <c r="O31" s="12" t="s">
        <v>22</v>
      </c>
    </row>
    <row r="32" spans="1:15" x14ac:dyDescent="0.25">
      <c r="A32" s="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7" t="s">
        <v>33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9" t="s">
        <v>21</v>
      </c>
      <c r="B34" s="8">
        <v>41</v>
      </c>
      <c r="C34" s="8">
        <v>184</v>
      </c>
      <c r="D34" s="8">
        <v>68</v>
      </c>
      <c r="E34" s="8" t="s">
        <v>22</v>
      </c>
      <c r="F34" s="8" t="s">
        <v>22</v>
      </c>
      <c r="G34" s="2"/>
      <c r="H34" s="8">
        <v>39</v>
      </c>
      <c r="I34" s="8">
        <v>2</v>
      </c>
      <c r="J34" s="8" t="s">
        <v>22</v>
      </c>
      <c r="K34" s="8">
        <v>41</v>
      </c>
      <c r="L34" s="8" t="s">
        <v>22</v>
      </c>
      <c r="M34" s="8" t="s">
        <v>22</v>
      </c>
      <c r="N34" s="8" t="s">
        <v>22</v>
      </c>
      <c r="O34" s="8" t="s">
        <v>22</v>
      </c>
    </row>
    <row r="35" spans="1:15" x14ac:dyDescent="0.25">
      <c r="A35" s="9" t="s">
        <v>23</v>
      </c>
      <c r="B35" s="8" t="s">
        <v>22</v>
      </c>
      <c r="C35" s="8" t="s">
        <v>22</v>
      </c>
      <c r="D35" s="8" t="s">
        <v>22</v>
      </c>
      <c r="E35" s="8" t="s">
        <v>22</v>
      </c>
      <c r="F35" s="8" t="s">
        <v>22</v>
      </c>
      <c r="G35" s="2"/>
      <c r="H35" s="8" t="s">
        <v>22</v>
      </c>
      <c r="I35" s="8" t="s">
        <v>22</v>
      </c>
      <c r="J35" s="8" t="s">
        <v>22</v>
      </c>
      <c r="K35" s="8" t="s">
        <v>22</v>
      </c>
      <c r="L35" s="8" t="s">
        <v>22</v>
      </c>
      <c r="M35" s="8" t="s">
        <v>22</v>
      </c>
      <c r="N35" s="8" t="s">
        <v>22</v>
      </c>
      <c r="O35" s="8" t="s">
        <v>22</v>
      </c>
    </row>
    <row r="36" spans="1:15" x14ac:dyDescent="0.25">
      <c r="A36" s="9" t="s">
        <v>24</v>
      </c>
      <c r="B36" s="8">
        <v>11</v>
      </c>
      <c r="C36" s="8">
        <v>191</v>
      </c>
      <c r="D36" s="8">
        <v>69</v>
      </c>
      <c r="E36" s="8" t="s">
        <v>22</v>
      </c>
      <c r="F36" s="8" t="s">
        <v>22</v>
      </c>
      <c r="G36" s="2"/>
      <c r="H36" s="8">
        <v>7</v>
      </c>
      <c r="I36" s="8">
        <v>4</v>
      </c>
      <c r="J36" s="8" t="s">
        <v>22</v>
      </c>
      <c r="K36" s="8">
        <v>11</v>
      </c>
      <c r="L36" s="8" t="s">
        <v>22</v>
      </c>
      <c r="M36" s="8" t="s">
        <v>22</v>
      </c>
      <c r="N36" s="8" t="s">
        <v>22</v>
      </c>
      <c r="O36" s="8" t="s">
        <v>22</v>
      </c>
    </row>
    <row r="37" spans="1:15" x14ac:dyDescent="0.25">
      <c r="A37" s="9" t="s">
        <v>25</v>
      </c>
      <c r="B37" s="8">
        <v>59</v>
      </c>
      <c r="C37" s="8">
        <v>955</v>
      </c>
      <c r="D37" s="8">
        <v>289</v>
      </c>
      <c r="E37" s="8">
        <v>4</v>
      </c>
      <c r="F37" s="8" t="s">
        <v>22</v>
      </c>
      <c r="G37" s="2"/>
      <c r="H37" s="8">
        <v>52</v>
      </c>
      <c r="I37" s="8">
        <v>5</v>
      </c>
      <c r="J37" s="8">
        <v>2</v>
      </c>
      <c r="K37" s="8">
        <v>55</v>
      </c>
      <c r="L37" s="8">
        <v>1</v>
      </c>
      <c r="M37" s="8">
        <v>3</v>
      </c>
      <c r="N37" s="8" t="s">
        <v>22</v>
      </c>
      <c r="O37" s="8" t="s">
        <v>22</v>
      </c>
    </row>
    <row r="38" spans="1:15" x14ac:dyDescent="0.25">
      <c r="A38" s="9" t="s">
        <v>26</v>
      </c>
      <c r="B38" s="8">
        <v>17</v>
      </c>
      <c r="C38" s="8">
        <v>241</v>
      </c>
      <c r="D38" s="8">
        <v>35</v>
      </c>
      <c r="E38" s="8">
        <v>5</v>
      </c>
      <c r="F38" s="8" t="s">
        <v>22</v>
      </c>
      <c r="G38" s="2"/>
      <c r="H38" s="8">
        <v>13</v>
      </c>
      <c r="I38" s="8">
        <v>4</v>
      </c>
      <c r="J38" s="8" t="s">
        <v>22</v>
      </c>
      <c r="K38" s="8">
        <v>14</v>
      </c>
      <c r="L38" s="8" t="s">
        <v>22</v>
      </c>
      <c r="M38" s="8">
        <v>3</v>
      </c>
      <c r="N38" s="8" t="s">
        <v>22</v>
      </c>
      <c r="O38" s="8" t="s">
        <v>22</v>
      </c>
    </row>
    <row r="39" spans="1:15" x14ac:dyDescent="0.25">
      <c r="A39" s="9" t="s">
        <v>27</v>
      </c>
      <c r="B39" s="10">
        <v>2525</v>
      </c>
      <c r="C39" s="10">
        <v>12777</v>
      </c>
      <c r="D39" s="10">
        <v>4580</v>
      </c>
      <c r="E39" s="8">
        <v>26</v>
      </c>
      <c r="F39" s="8" t="s">
        <v>22</v>
      </c>
      <c r="G39" s="2"/>
      <c r="H39" s="10">
        <v>2376</v>
      </c>
      <c r="I39" s="8">
        <v>140</v>
      </c>
      <c r="J39" s="8">
        <v>2</v>
      </c>
      <c r="K39" s="10">
        <v>2497</v>
      </c>
      <c r="L39" s="8" t="s">
        <v>22</v>
      </c>
      <c r="M39" s="8">
        <v>28</v>
      </c>
      <c r="N39" s="8" t="s">
        <v>22</v>
      </c>
      <c r="O39" s="8" t="s">
        <v>22</v>
      </c>
    </row>
    <row r="40" spans="1:15" x14ac:dyDescent="0.25">
      <c r="A40" s="9" t="s">
        <v>28</v>
      </c>
      <c r="B40" s="8">
        <v>73</v>
      </c>
      <c r="C40" s="8">
        <v>242</v>
      </c>
      <c r="D40" s="8">
        <v>168</v>
      </c>
      <c r="E40" s="8">
        <v>1</v>
      </c>
      <c r="F40" s="8" t="s">
        <v>22</v>
      </c>
      <c r="G40" s="2"/>
      <c r="H40" s="8">
        <v>74</v>
      </c>
      <c r="I40" s="8">
        <v>5</v>
      </c>
      <c r="J40" s="8">
        <v>1</v>
      </c>
      <c r="K40" s="8">
        <v>72</v>
      </c>
      <c r="L40" s="8" t="s">
        <v>22</v>
      </c>
      <c r="M40" s="8">
        <v>1</v>
      </c>
      <c r="N40" s="8" t="s">
        <v>22</v>
      </c>
      <c r="O40" s="8" t="s">
        <v>22</v>
      </c>
    </row>
    <row r="41" spans="1:15" x14ac:dyDescent="0.25">
      <c r="A41" s="9" t="s">
        <v>29</v>
      </c>
      <c r="B41" s="8">
        <v>241</v>
      </c>
      <c r="C41" s="10">
        <v>4588</v>
      </c>
      <c r="D41" s="10">
        <v>1419</v>
      </c>
      <c r="E41" s="8" t="s">
        <v>22</v>
      </c>
      <c r="F41" s="8" t="s">
        <v>22</v>
      </c>
      <c r="G41" s="2"/>
      <c r="H41" s="8">
        <v>177</v>
      </c>
      <c r="I41" s="8">
        <v>62</v>
      </c>
      <c r="J41" s="8">
        <v>2</v>
      </c>
      <c r="K41" s="8">
        <v>238</v>
      </c>
      <c r="L41" s="8">
        <v>3</v>
      </c>
      <c r="M41" s="8" t="s">
        <v>22</v>
      </c>
      <c r="N41" s="8" t="s">
        <v>22</v>
      </c>
      <c r="O41" s="8" t="s">
        <v>22</v>
      </c>
    </row>
    <row r="42" spans="1:15" x14ac:dyDescent="0.25">
      <c r="A42" s="9" t="s">
        <v>30</v>
      </c>
      <c r="B42" s="8">
        <v>129</v>
      </c>
      <c r="C42" s="10">
        <v>1020</v>
      </c>
      <c r="D42" s="8">
        <v>402</v>
      </c>
      <c r="E42" s="8" t="s">
        <v>22</v>
      </c>
      <c r="F42" s="8" t="s">
        <v>22</v>
      </c>
      <c r="G42" s="2"/>
      <c r="H42" s="8">
        <v>104</v>
      </c>
      <c r="I42" s="8">
        <v>25</v>
      </c>
      <c r="J42" s="8" t="s">
        <v>22</v>
      </c>
      <c r="K42" s="8">
        <v>128</v>
      </c>
      <c r="L42" s="8" t="s">
        <v>22</v>
      </c>
      <c r="M42" s="8">
        <v>1</v>
      </c>
      <c r="N42" s="8" t="s">
        <v>22</v>
      </c>
      <c r="O42" s="8" t="s">
        <v>22</v>
      </c>
    </row>
    <row r="43" spans="1:15" ht="15.75" thickBot="1" x14ac:dyDescent="0.3">
      <c r="A43" s="9" t="s">
        <v>31</v>
      </c>
      <c r="B43" s="8" t="s">
        <v>22</v>
      </c>
      <c r="C43" s="8" t="s">
        <v>22</v>
      </c>
      <c r="D43" s="8" t="s">
        <v>22</v>
      </c>
      <c r="E43" s="8" t="s">
        <v>22</v>
      </c>
      <c r="F43" s="8" t="s">
        <v>22</v>
      </c>
      <c r="G43" s="2"/>
      <c r="H43" s="8" t="s">
        <v>22</v>
      </c>
      <c r="I43" s="8" t="s">
        <v>22</v>
      </c>
      <c r="J43" s="8" t="s">
        <v>22</v>
      </c>
      <c r="K43" s="8" t="s">
        <v>22</v>
      </c>
      <c r="L43" s="8" t="s">
        <v>22</v>
      </c>
      <c r="M43" s="8" t="s">
        <v>22</v>
      </c>
      <c r="N43" s="8" t="s">
        <v>22</v>
      </c>
      <c r="O43" s="8" t="s">
        <v>22</v>
      </c>
    </row>
    <row r="44" spans="1:15" ht="15.75" thickBot="1" x14ac:dyDescent="0.3">
      <c r="A44" s="11"/>
      <c r="B44" s="13">
        <v>3096</v>
      </c>
      <c r="C44" s="13">
        <v>20198</v>
      </c>
      <c r="D44" s="13">
        <v>7030</v>
      </c>
      <c r="E44" s="12">
        <v>36</v>
      </c>
      <c r="F44" s="12" t="s">
        <v>22</v>
      </c>
      <c r="G44" s="3"/>
      <c r="H44" s="13">
        <v>2842</v>
      </c>
      <c r="I44" s="12">
        <v>247</v>
      </c>
      <c r="J44" s="12">
        <v>7</v>
      </c>
      <c r="K44" s="13">
        <v>3056</v>
      </c>
      <c r="L44" s="12">
        <v>4</v>
      </c>
      <c r="M44" s="12">
        <v>36</v>
      </c>
      <c r="N44" s="12" t="s">
        <v>22</v>
      </c>
      <c r="O44" s="12" t="s">
        <v>22</v>
      </c>
    </row>
    <row r="45" spans="1:15" x14ac:dyDescent="0.25">
      <c r="A45" s="7" t="s">
        <v>34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9" t="s">
        <v>21</v>
      </c>
      <c r="B46" s="8">
        <v>78</v>
      </c>
      <c r="C46" s="10">
        <v>1561</v>
      </c>
      <c r="D46" s="8">
        <v>41</v>
      </c>
      <c r="E46" s="8">
        <v>8</v>
      </c>
      <c r="F46" s="8" t="s">
        <v>22</v>
      </c>
      <c r="G46" s="2"/>
      <c r="H46" s="8">
        <v>24</v>
      </c>
      <c r="I46" s="8">
        <v>27</v>
      </c>
      <c r="J46" s="8">
        <v>27</v>
      </c>
      <c r="K46" s="8">
        <v>75</v>
      </c>
      <c r="L46" s="8">
        <v>2</v>
      </c>
      <c r="M46" s="8">
        <v>1</v>
      </c>
      <c r="N46" s="8" t="s">
        <v>22</v>
      </c>
      <c r="O46" s="8" t="s">
        <v>22</v>
      </c>
    </row>
    <row r="47" spans="1:15" x14ac:dyDescent="0.25">
      <c r="A47" s="9" t="s">
        <v>23</v>
      </c>
      <c r="B47" s="8">
        <v>39</v>
      </c>
      <c r="C47" s="8">
        <v>41</v>
      </c>
      <c r="D47" s="8" t="s">
        <v>22</v>
      </c>
      <c r="E47" s="8" t="s">
        <v>22</v>
      </c>
      <c r="F47" s="8" t="s">
        <v>22</v>
      </c>
      <c r="G47" s="2"/>
      <c r="H47" s="8">
        <v>16</v>
      </c>
      <c r="I47" s="8">
        <v>23</v>
      </c>
      <c r="J47" s="8" t="s">
        <v>22</v>
      </c>
      <c r="K47" s="8">
        <v>39</v>
      </c>
      <c r="L47" s="8" t="s">
        <v>22</v>
      </c>
      <c r="M47" s="8" t="s">
        <v>22</v>
      </c>
      <c r="N47" s="8" t="s">
        <v>22</v>
      </c>
      <c r="O47" s="8" t="s">
        <v>22</v>
      </c>
    </row>
    <row r="48" spans="1:15" x14ac:dyDescent="0.25">
      <c r="A48" s="9" t="s">
        <v>24</v>
      </c>
      <c r="B48" s="8">
        <v>94</v>
      </c>
      <c r="C48" s="8">
        <v>422</v>
      </c>
      <c r="D48" s="8">
        <v>576</v>
      </c>
      <c r="E48" s="8" t="s">
        <v>22</v>
      </c>
      <c r="F48" s="8" t="s">
        <v>22</v>
      </c>
      <c r="G48" s="2"/>
      <c r="H48" s="8">
        <v>34</v>
      </c>
      <c r="I48" s="8">
        <v>29</v>
      </c>
      <c r="J48" s="8">
        <v>31</v>
      </c>
      <c r="K48" s="8">
        <v>86</v>
      </c>
      <c r="L48" s="8" t="s">
        <v>22</v>
      </c>
      <c r="M48" s="8" t="s">
        <v>22</v>
      </c>
      <c r="N48" s="8">
        <v>8</v>
      </c>
      <c r="O48" s="8" t="s">
        <v>22</v>
      </c>
    </row>
    <row r="49" spans="1:15" x14ac:dyDescent="0.25">
      <c r="A49" s="9" t="s">
        <v>25</v>
      </c>
      <c r="B49" s="8">
        <v>52</v>
      </c>
      <c r="C49" s="8">
        <v>401</v>
      </c>
      <c r="D49" s="8">
        <v>23</v>
      </c>
      <c r="E49" s="8" t="s">
        <v>22</v>
      </c>
      <c r="F49" s="8" t="s">
        <v>22</v>
      </c>
      <c r="G49" s="2"/>
      <c r="H49" s="8">
        <v>30</v>
      </c>
      <c r="I49" s="8">
        <v>17</v>
      </c>
      <c r="J49" s="8">
        <v>5</v>
      </c>
      <c r="K49" s="8">
        <v>51</v>
      </c>
      <c r="L49" s="8">
        <v>1</v>
      </c>
      <c r="M49" s="8" t="s">
        <v>22</v>
      </c>
      <c r="N49" s="8" t="s">
        <v>22</v>
      </c>
      <c r="O49" s="8" t="s">
        <v>22</v>
      </c>
    </row>
    <row r="50" spans="1:15" x14ac:dyDescent="0.25">
      <c r="A50" s="9" t="s">
        <v>26</v>
      </c>
      <c r="B50" s="8">
        <v>202</v>
      </c>
      <c r="C50" s="8">
        <v>588</v>
      </c>
      <c r="D50" s="8">
        <v>15</v>
      </c>
      <c r="E50" s="8" t="s">
        <v>22</v>
      </c>
      <c r="F50" s="8" t="s">
        <v>22</v>
      </c>
      <c r="G50" s="2"/>
      <c r="H50" s="8">
        <v>94</v>
      </c>
      <c r="I50" s="8">
        <v>76</v>
      </c>
      <c r="J50" s="8">
        <v>32</v>
      </c>
      <c r="K50" s="8">
        <v>202</v>
      </c>
      <c r="L50" s="8" t="s">
        <v>22</v>
      </c>
      <c r="M50" s="8" t="s">
        <v>22</v>
      </c>
      <c r="N50" s="8" t="s">
        <v>22</v>
      </c>
      <c r="O50" s="8" t="s">
        <v>22</v>
      </c>
    </row>
    <row r="51" spans="1:15" x14ac:dyDescent="0.25">
      <c r="A51" s="9" t="s">
        <v>27</v>
      </c>
      <c r="B51" s="8">
        <v>644</v>
      </c>
      <c r="C51" s="10">
        <v>3529</v>
      </c>
      <c r="D51" s="8">
        <v>954</v>
      </c>
      <c r="E51" s="8">
        <v>7</v>
      </c>
      <c r="F51" s="8" t="s">
        <v>22</v>
      </c>
      <c r="G51" s="2"/>
      <c r="H51" s="8">
        <v>547</v>
      </c>
      <c r="I51" s="8">
        <v>47</v>
      </c>
      <c r="J51" s="8">
        <v>50</v>
      </c>
      <c r="K51" s="8">
        <v>644</v>
      </c>
      <c r="L51" s="8" t="s">
        <v>22</v>
      </c>
      <c r="M51" s="8" t="s">
        <v>22</v>
      </c>
      <c r="N51" s="8" t="s">
        <v>22</v>
      </c>
      <c r="O51" s="8" t="s">
        <v>22</v>
      </c>
    </row>
    <row r="52" spans="1:15" x14ac:dyDescent="0.25">
      <c r="A52" s="9" t="s">
        <v>28</v>
      </c>
      <c r="B52" s="8">
        <v>133</v>
      </c>
      <c r="C52" s="8">
        <v>114</v>
      </c>
      <c r="D52" s="8">
        <v>19</v>
      </c>
      <c r="E52" s="8" t="s">
        <v>22</v>
      </c>
      <c r="F52" s="8" t="s">
        <v>22</v>
      </c>
      <c r="G52" s="2"/>
      <c r="H52" s="8">
        <v>86</v>
      </c>
      <c r="I52" s="8">
        <v>15</v>
      </c>
      <c r="J52" s="8">
        <v>32</v>
      </c>
      <c r="K52" s="8">
        <v>133</v>
      </c>
      <c r="L52" s="8" t="s">
        <v>22</v>
      </c>
      <c r="M52" s="8" t="s">
        <v>22</v>
      </c>
      <c r="N52" s="8" t="s">
        <v>22</v>
      </c>
      <c r="O52" s="8" t="s">
        <v>22</v>
      </c>
    </row>
    <row r="53" spans="1:15" x14ac:dyDescent="0.25">
      <c r="A53" s="9" t="s">
        <v>29</v>
      </c>
      <c r="B53" s="8">
        <v>128</v>
      </c>
      <c r="C53" s="8">
        <v>174</v>
      </c>
      <c r="D53" s="8">
        <v>65</v>
      </c>
      <c r="E53" s="8" t="s">
        <v>22</v>
      </c>
      <c r="F53" s="8" t="s">
        <v>22</v>
      </c>
      <c r="G53" s="2"/>
      <c r="H53" s="8">
        <v>63</v>
      </c>
      <c r="I53" s="8">
        <v>47</v>
      </c>
      <c r="J53" s="8">
        <v>18</v>
      </c>
      <c r="K53" s="8">
        <v>128</v>
      </c>
      <c r="L53" s="8" t="s">
        <v>22</v>
      </c>
      <c r="M53" s="8" t="s">
        <v>22</v>
      </c>
      <c r="N53" s="8" t="s">
        <v>22</v>
      </c>
      <c r="O53" s="8" t="s">
        <v>22</v>
      </c>
    </row>
    <row r="54" spans="1:15" x14ac:dyDescent="0.25">
      <c r="A54" s="9" t="s">
        <v>30</v>
      </c>
      <c r="B54" s="8">
        <v>187</v>
      </c>
      <c r="C54" s="8">
        <v>189</v>
      </c>
      <c r="D54" s="8">
        <v>27</v>
      </c>
      <c r="E54" s="8">
        <v>1</v>
      </c>
      <c r="F54" s="8" t="s">
        <v>22</v>
      </c>
      <c r="G54" s="2"/>
      <c r="H54" s="8">
        <v>93</v>
      </c>
      <c r="I54" s="8">
        <v>36</v>
      </c>
      <c r="J54" s="8">
        <v>58</v>
      </c>
      <c r="K54" s="8">
        <v>28</v>
      </c>
      <c r="L54" s="8">
        <v>10</v>
      </c>
      <c r="M54" s="8" t="s">
        <v>22</v>
      </c>
      <c r="N54" s="8" t="s">
        <v>22</v>
      </c>
      <c r="O54" s="8" t="s">
        <v>22</v>
      </c>
    </row>
    <row r="55" spans="1:15" ht="15.75" thickBot="1" x14ac:dyDescent="0.3">
      <c r="A55" s="9" t="s">
        <v>31</v>
      </c>
      <c r="B55" s="8" t="s">
        <v>22</v>
      </c>
      <c r="C55" s="8" t="s">
        <v>22</v>
      </c>
      <c r="D55" s="8" t="s">
        <v>22</v>
      </c>
      <c r="E55" s="8" t="s">
        <v>22</v>
      </c>
      <c r="F55" s="8" t="s">
        <v>22</v>
      </c>
      <c r="G55" s="2"/>
      <c r="H55" s="8" t="s">
        <v>22</v>
      </c>
      <c r="I55" s="8" t="s">
        <v>22</v>
      </c>
      <c r="J55" s="8" t="s">
        <v>22</v>
      </c>
      <c r="K55" s="8" t="s">
        <v>22</v>
      </c>
      <c r="L55" s="8" t="s">
        <v>22</v>
      </c>
      <c r="M55" s="8" t="s">
        <v>22</v>
      </c>
      <c r="N55" s="8" t="s">
        <v>22</v>
      </c>
      <c r="O55" s="8" t="s">
        <v>22</v>
      </c>
    </row>
    <row r="56" spans="1:15" ht="15.75" thickBot="1" x14ac:dyDescent="0.3">
      <c r="A56" s="11"/>
      <c r="B56" s="13">
        <v>1557</v>
      </c>
      <c r="C56" s="13">
        <v>7019</v>
      </c>
      <c r="D56" s="13">
        <v>1720</v>
      </c>
      <c r="E56" s="12">
        <v>16</v>
      </c>
      <c r="F56" s="12" t="s">
        <v>22</v>
      </c>
      <c r="G56" s="3"/>
      <c r="H56" s="12">
        <v>987</v>
      </c>
      <c r="I56" s="12">
        <v>317</v>
      </c>
      <c r="J56" s="12">
        <v>253</v>
      </c>
      <c r="K56" s="13">
        <v>1386</v>
      </c>
      <c r="L56" s="12">
        <v>13</v>
      </c>
      <c r="M56" s="12">
        <v>1</v>
      </c>
      <c r="N56" s="12">
        <v>8</v>
      </c>
      <c r="O56" s="12" t="s">
        <v>22</v>
      </c>
    </row>
    <row r="57" spans="1:15" x14ac:dyDescent="0.25">
      <c r="A57" s="7" t="s">
        <v>35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9" t="s">
        <v>21</v>
      </c>
      <c r="B58" s="8">
        <v>17</v>
      </c>
      <c r="C58" s="8">
        <v>306</v>
      </c>
      <c r="D58" s="8">
        <v>69</v>
      </c>
      <c r="E58" s="8" t="s">
        <v>22</v>
      </c>
      <c r="F58" s="8" t="s">
        <v>22</v>
      </c>
      <c r="G58" s="8">
        <v>13</v>
      </c>
      <c r="H58" s="8">
        <v>8</v>
      </c>
      <c r="I58" s="8">
        <v>3</v>
      </c>
      <c r="J58" s="8" t="s">
        <v>22</v>
      </c>
      <c r="K58" s="8">
        <v>13</v>
      </c>
      <c r="L58" s="8" t="s">
        <v>22</v>
      </c>
      <c r="M58" s="8">
        <v>1</v>
      </c>
      <c r="N58" s="8">
        <v>1</v>
      </c>
      <c r="O58" s="8">
        <v>1</v>
      </c>
    </row>
    <row r="59" spans="1:15" x14ac:dyDescent="0.25">
      <c r="A59" s="9" t="s">
        <v>23</v>
      </c>
      <c r="B59" s="8">
        <v>4</v>
      </c>
      <c r="C59" s="8">
        <v>20</v>
      </c>
      <c r="D59" s="8">
        <v>10</v>
      </c>
      <c r="E59" s="8" t="s">
        <v>22</v>
      </c>
      <c r="F59" s="8" t="s">
        <v>22</v>
      </c>
      <c r="G59" s="8">
        <v>2</v>
      </c>
      <c r="H59" s="8">
        <v>1</v>
      </c>
      <c r="I59" s="8" t="s">
        <v>22</v>
      </c>
      <c r="J59" s="8" t="s">
        <v>22</v>
      </c>
      <c r="K59" s="8">
        <v>2</v>
      </c>
      <c r="L59" s="8" t="s">
        <v>22</v>
      </c>
      <c r="M59" s="8" t="s">
        <v>22</v>
      </c>
      <c r="N59" s="8" t="s">
        <v>22</v>
      </c>
      <c r="O59" s="8" t="s">
        <v>22</v>
      </c>
    </row>
    <row r="60" spans="1:15" x14ac:dyDescent="0.25">
      <c r="A60" s="9" t="s">
        <v>24</v>
      </c>
      <c r="B60" s="8">
        <v>6</v>
      </c>
      <c r="C60" s="8">
        <v>63</v>
      </c>
      <c r="D60" s="8">
        <v>8</v>
      </c>
      <c r="E60" s="8" t="s">
        <v>22</v>
      </c>
      <c r="F60" s="8" t="s">
        <v>22</v>
      </c>
      <c r="G60" s="8">
        <v>3</v>
      </c>
      <c r="H60" s="8">
        <v>3</v>
      </c>
      <c r="I60" s="8" t="s">
        <v>22</v>
      </c>
      <c r="J60" s="8" t="s">
        <v>22</v>
      </c>
      <c r="K60" s="8">
        <v>3</v>
      </c>
      <c r="L60" s="8" t="s">
        <v>22</v>
      </c>
      <c r="M60" s="8" t="s">
        <v>22</v>
      </c>
      <c r="N60" s="8" t="s">
        <v>22</v>
      </c>
      <c r="O60" s="8" t="s">
        <v>22</v>
      </c>
    </row>
    <row r="61" spans="1:15" x14ac:dyDescent="0.25">
      <c r="A61" s="9" t="s">
        <v>25</v>
      </c>
      <c r="B61" s="8">
        <v>11</v>
      </c>
      <c r="C61" s="8">
        <v>248</v>
      </c>
      <c r="D61" s="8">
        <v>11</v>
      </c>
      <c r="E61" s="8" t="s">
        <v>22</v>
      </c>
      <c r="F61" s="8" t="s">
        <v>22</v>
      </c>
      <c r="G61" s="8">
        <v>8</v>
      </c>
      <c r="H61" s="8">
        <v>2</v>
      </c>
      <c r="I61" s="8">
        <v>2</v>
      </c>
      <c r="J61" s="8" t="s">
        <v>22</v>
      </c>
      <c r="K61" s="8">
        <v>8</v>
      </c>
      <c r="L61" s="8">
        <v>2</v>
      </c>
      <c r="M61" s="8" t="s">
        <v>22</v>
      </c>
      <c r="N61" s="8" t="s">
        <v>22</v>
      </c>
      <c r="O61" s="8" t="s">
        <v>22</v>
      </c>
    </row>
    <row r="62" spans="1:15" x14ac:dyDescent="0.25">
      <c r="A62" s="9" t="s">
        <v>26</v>
      </c>
      <c r="B62" s="8">
        <v>4</v>
      </c>
      <c r="C62" s="8">
        <v>10</v>
      </c>
      <c r="D62" s="8">
        <v>8</v>
      </c>
      <c r="E62" s="8">
        <v>4</v>
      </c>
      <c r="F62" s="8">
        <v>1</v>
      </c>
      <c r="G62" s="8">
        <v>2</v>
      </c>
      <c r="H62" s="8">
        <v>1</v>
      </c>
      <c r="I62" s="8" t="s">
        <v>22</v>
      </c>
      <c r="J62" s="8" t="s">
        <v>22</v>
      </c>
      <c r="K62" s="8">
        <v>1</v>
      </c>
      <c r="L62" s="8" t="s">
        <v>22</v>
      </c>
      <c r="M62" s="8">
        <v>2</v>
      </c>
      <c r="N62" s="8" t="s">
        <v>22</v>
      </c>
      <c r="O62" s="8" t="s">
        <v>22</v>
      </c>
    </row>
    <row r="63" spans="1:15" x14ac:dyDescent="0.25">
      <c r="A63" s="9" t="s">
        <v>27</v>
      </c>
      <c r="B63" s="8">
        <v>498</v>
      </c>
      <c r="C63" s="10">
        <v>6830</v>
      </c>
      <c r="D63" s="10">
        <v>2063</v>
      </c>
      <c r="E63" s="8">
        <v>152</v>
      </c>
      <c r="F63" s="8">
        <v>83</v>
      </c>
      <c r="G63" s="8">
        <v>207</v>
      </c>
      <c r="H63" s="8">
        <v>233</v>
      </c>
      <c r="I63" s="8">
        <v>25</v>
      </c>
      <c r="J63" s="8">
        <v>13</v>
      </c>
      <c r="K63" s="8">
        <v>302</v>
      </c>
      <c r="L63" s="8">
        <v>1</v>
      </c>
      <c r="M63" s="8">
        <v>172</v>
      </c>
      <c r="N63" s="8">
        <v>1</v>
      </c>
      <c r="O63" s="8">
        <v>1</v>
      </c>
    </row>
    <row r="64" spans="1:15" x14ac:dyDescent="0.25">
      <c r="A64" s="9" t="s">
        <v>28</v>
      </c>
      <c r="B64" s="8">
        <v>6</v>
      </c>
      <c r="C64" s="8">
        <v>31</v>
      </c>
      <c r="D64" s="8" t="s">
        <v>22</v>
      </c>
      <c r="E64" s="8" t="s">
        <v>22</v>
      </c>
      <c r="F64" s="8" t="s">
        <v>22</v>
      </c>
      <c r="G64" s="8">
        <v>5</v>
      </c>
      <c r="H64" s="8">
        <v>1</v>
      </c>
      <c r="I64" s="8" t="s">
        <v>22</v>
      </c>
      <c r="J64" s="8" t="s">
        <v>22</v>
      </c>
      <c r="K64" s="8">
        <v>6</v>
      </c>
      <c r="L64" s="8" t="s">
        <v>22</v>
      </c>
      <c r="M64" s="8" t="s">
        <v>22</v>
      </c>
      <c r="N64" s="8" t="s">
        <v>22</v>
      </c>
      <c r="O64" s="8" t="s">
        <v>22</v>
      </c>
    </row>
    <row r="65" spans="1:15" x14ac:dyDescent="0.25">
      <c r="A65" s="9" t="s">
        <v>29</v>
      </c>
      <c r="B65" s="8">
        <v>46</v>
      </c>
      <c r="C65" s="8">
        <v>665</v>
      </c>
      <c r="D65" s="8">
        <v>160</v>
      </c>
      <c r="E65" s="8">
        <v>1</v>
      </c>
      <c r="F65" s="8">
        <v>2</v>
      </c>
      <c r="G65" s="8">
        <v>8</v>
      </c>
      <c r="H65" s="8">
        <v>26</v>
      </c>
      <c r="I65" s="8" t="s">
        <v>22</v>
      </c>
      <c r="J65" s="8">
        <v>25</v>
      </c>
      <c r="K65" s="8">
        <v>25</v>
      </c>
      <c r="L65" s="8">
        <v>6</v>
      </c>
      <c r="M65" s="8">
        <v>2</v>
      </c>
      <c r="N65" s="8">
        <v>3</v>
      </c>
      <c r="O65" s="8">
        <v>1</v>
      </c>
    </row>
    <row r="66" spans="1:15" x14ac:dyDescent="0.25">
      <c r="A66" s="9" t="s">
        <v>30</v>
      </c>
      <c r="B66" s="8">
        <v>177</v>
      </c>
      <c r="C66" s="10">
        <v>1731</v>
      </c>
      <c r="D66" s="8">
        <v>456</v>
      </c>
      <c r="E66" s="8">
        <v>94</v>
      </c>
      <c r="F66" s="8">
        <v>50</v>
      </c>
      <c r="G66" s="8">
        <v>61</v>
      </c>
      <c r="H66" s="8">
        <v>61</v>
      </c>
      <c r="I66" s="8">
        <v>10</v>
      </c>
      <c r="J66" s="8" t="s">
        <v>22</v>
      </c>
      <c r="K66" s="8">
        <v>75</v>
      </c>
      <c r="L66" s="8">
        <v>2</v>
      </c>
      <c r="M66" s="8">
        <v>49</v>
      </c>
      <c r="N66" s="8">
        <v>1</v>
      </c>
      <c r="O66" s="8" t="s">
        <v>22</v>
      </c>
    </row>
    <row r="67" spans="1:15" ht="15.75" thickBot="1" x14ac:dyDescent="0.3">
      <c r="A67" s="9" t="s">
        <v>31</v>
      </c>
      <c r="B67" s="8" t="s">
        <v>22</v>
      </c>
      <c r="C67" s="8" t="s">
        <v>22</v>
      </c>
      <c r="D67" s="8" t="s">
        <v>22</v>
      </c>
      <c r="E67" s="8" t="s">
        <v>22</v>
      </c>
      <c r="F67" s="8" t="s">
        <v>22</v>
      </c>
      <c r="G67" s="8" t="s">
        <v>22</v>
      </c>
      <c r="H67" s="8" t="s">
        <v>22</v>
      </c>
      <c r="I67" s="8" t="s">
        <v>22</v>
      </c>
      <c r="J67" s="8" t="s">
        <v>22</v>
      </c>
      <c r="K67" s="8" t="s">
        <v>22</v>
      </c>
      <c r="L67" s="8" t="s">
        <v>22</v>
      </c>
      <c r="M67" s="8" t="s">
        <v>22</v>
      </c>
      <c r="N67" s="8" t="s">
        <v>22</v>
      </c>
      <c r="O67" s="8" t="s">
        <v>22</v>
      </c>
    </row>
    <row r="68" spans="1:15" ht="15.75" thickBot="1" x14ac:dyDescent="0.3">
      <c r="A68" s="11"/>
      <c r="B68" s="12">
        <v>769</v>
      </c>
      <c r="C68" s="13">
        <v>9904</v>
      </c>
      <c r="D68" s="13">
        <v>2785</v>
      </c>
      <c r="E68" s="12">
        <v>251</v>
      </c>
      <c r="F68" s="12">
        <v>136</v>
      </c>
      <c r="G68" s="12">
        <v>309</v>
      </c>
      <c r="H68" s="12">
        <v>336</v>
      </c>
      <c r="I68" s="12">
        <v>40</v>
      </c>
      <c r="J68" s="12">
        <v>38</v>
      </c>
      <c r="K68" s="12">
        <v>435</v>
      </c>
      <c r="L68" s="12">
        <v>11</v>
      </c>
      <c r="M68" s="12">
        <v>226</v>
      </c>
      <c r="N68" s="12">
        <v>6</v>
      </c>
      <c r="O68" s="12">
        <v>3</v>
      </c>
    </row>
    <row r="69" spans="1:15" x14ac:dyDescent="0.25">
      <c r="A69" s="7" t="s">
        <v>36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25">
      <c r="A70" s="7" t="s">
        <v>37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25">
      <c r="A71" s="7" t="s">
        <v>38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25">
      <c r="A72" s="9" t="s">
        <v>21</v>
      </c>
      <c r="B72" s="8">
        <v>4</v>
      </c>
      <c r="C72" s="8">
        <v>230</v>
      </c>
      <c r="D72" s="8" t="s">
        <v>22</v>
      </c>
      <c r="E72" s="8">
        <v>5</v>
      </c>
      <c r="F72" s="8" t="s">
        <v>22</v>
      </c>
      <c r="G72" s="2"/>
      <c r="H72" s="8">
        <v>3</v>
      </c>
      <c r="I72" s="8" t="s">
        <v>22</v>
      </c>
      <c r="J72" s="8">
        <v>1</v>
      </c>
      <c r="K72" s="8">
        <v>2</v>
      </c>
      <c r="L72" s="8">
        <v>1</v>
      </c>
      <c r="M72" s="8">
        <v>1</v>
      </c>
      <c r="N72" s="8" t="s">
        <v>22</v>
      </c>
      <c r="O72" s="8" t="s">
        <v>22</v>
      </c>
    </row>
    <row r="73" spans="1:15" x14ac:dyDescent="0.25">
      <c r="A73" s="9" t="s">
        <v>23</v>
      </c>
      <c r="B73" s="8">
        <v>9</v>
      </c>
      <c r="C73" s="10">
        <v>4080</v>
      </c>
      <c r="D73" s="8">
        <v>222</v>
      </c>
      <c r="E73" s="8">
        <v>35</v>
      </c>
      <c r="F73" s="8">
        <v>1</v>
      </c>
      <c r="G73" s="2"/>
      <c r="H73" s="8">
        <v>8</v>
      </c>
      <c r="I73" s="8" t="s">
        <v>22</v>
      </c>
      <c r="J73" s="8">
        <v>1</v>
      </c>
      <c r="K73" s="8" t="s">
        <v>22</v>
      </c>
      <c r="L73" s="8" t="s">
        <v>22</v>
      </c>
      <c r="M73" s="8">
        <v>1</v>
      </c>
      <c r="N73" s="8">
        <v>8</v>
      </c>
      <c r="O73" s="8" t="s">
        <v>22</v>
      </c>
    </row>
    <row r="74" spans="1:15" x14ac:dyDescent="0.25">
      <c r="A74" s="9" t="s">
        <v>24</v>
      </c>
      <c r="B74" s="8">
        <v>4</v>
      </c>
      <c r="C74" s="10">
        <v>1074</v>
      </c>
      <c r="D74" s="8" t="s">
        <v>22</v>
      </c>
      <c r="E74" s="8">
        <v>7</v>
      </c>
      <c r="F74" s="8" t="s">
        <v>22</v>
      </c>
      <c r="G74" s="2"/>
      <c r="H74" s="8">
        <v>3</v>
      </c>
      <c r="I74" s="8" t="s">
        <v>22</v>
      </c>
      <c r="J74" s="8">
        <v>1</v>
      </c>
      <c r="K74" s="8">
        <v>1</v>
      </c>
      <c r="L74" s="8" t="s">
        <v>22</v>
      </c>
      <c r="M74" s="8" t="s">
        <v>22</v>
      </c>
      <c r="N74" s="8">
        <v>3</v>
      </c>
      <c r="O74" s="8" t="s">
        <v>22</v>
      </c>
    </row>
    <row r="75" spans="1:15" x14ac:dyDescent="0.25">
      <c r="A75" s="9" t="s">
        <v>25</v>
      </c>
      <c r="B75" s="8" t="s">
        <v>22</v>
      </c>
      <c r="C75" s="8" t="s">
        <v>22</v>
      </c>
      <c r="D75" s="8" t="s">
        <v>22</v>
      </c>
      <c r="E75" s="8" t="s">
        <v>22</v>
      </c>
      <c r="F75" s="8" t="s">
        <v>22</v>
      </c>
      <c r="G75" s="2"/>
      <c r="H75" s="8" t="s">
        <v>22</v>
      </c>
      <c r="I75" s="8" t="s">
        <v>22</v>
      </c>
      <c r="J75" s="8" t="s">
        <v>22</v>
      </c>
      <c r="K75" s="8" t="s">
        <v>22</v>
      </c>
      <c r="L75" s="8" t="s">
        <v>22</v>
      </c>
      <c r="M75" s="8" t="s">
        <v>22</v>
      </c>
      <c r="N75" s="8" t="s">
        <v>22</v>
      </c>
      <c r="O75" s="8" t="s">
        <v>22</v>
      </c>
    </row>
    <row r="76" spans="1:15" x14ac:dyDescent="0.25">
      <c r="A76" s="9" t="s">
        <v>26</v>
      </c>
      <c r="B76" s="8">
        <v>10</v>
      </c>
      <c r="C76" s="8">
        <v>335</v>
      </c>
      <c r="D76" s="8">
        <v>15</v>
      </c>
      <c r="E76" s="8">
        <v>28</v>
      </c>
      <c r="F76" s="8" t="s">
        <v>22</v>
      </c>
      <c r="G76" s="2"/>
      <c r="H76" s="8">
        <v>5</v>
      </c>
      <c r="I76" s="8">
        <v>4</v>
      </c>
      <c r="J76" s="8">
        <v>1</v>
      </c>
      <c r="K76" s="8">
        <v>6</v>
      </c>
      <c r="L76" s="8" t="s">
        <v>22</v>
      </c>
      <c r="M76" s="8" t="s">
        <v>22</v>
      </c>
      <c r="N76" s="8">
        <v>4</v>
      </c>
      <c r="O76" s="8" t="s">
        <v>22</v>
      </c>
    </row>
    <row r="77" spans="1:15" x14ac:dyDescent="0.25">
      <c r="A77" s="9" t="s">
        <v>27</v>
      </c>
      <c r="B77" s="8">
        <v>9</v>
      </c>
      <c r="C77" s="8">
        <v>543</v>
      </c>
      <c r="D77" s="8" t="s">
        <v>22</v>
      </c>
      <c r="E77" s="8" t="s">
        <v>22</v>
      </c>
      <c r="F77" s="8" t="s">
        <v>22</v>
      </c>
      <c r="G77" s="2"/>
      <c r="H77" s="8">
        <v>1</v>
      </c>
      <c r="I77" s="8">
        <v>7</v>
      </c>
      <c r="J77" s="8">
        <v>1</v>
      </c>
      <c r="K77" s="8">
        <v>7</v>
      </c>
      <c r="L77" s="8" t="s">
        <v>22</v>
      </c>
      <c r="M77" s="8" t="s">
        <v>22</v>
      </c>
      <c r="N77" s="8">
        <v>2</v>
      </c>
      <c r="O77" s="8" t="s">
        <v>22</v>
      </c>
    </row>
    <row r="78" spans="1:15" x14ac:dyDescent="0.25">
      <c r="A78" s="9" t="s">
        <v>28</v>
      </c>
      <c r="B78" s="8">
        <v>10</v>
      </c>
      <c r="C78" s="8">
        <v>268</v>
      </c>
      <c r="D78" s="8" t="s">
        <v>22</v>
      </c>
      <c r="E78" s="8" t="s">
        <v>22</v>
      </c>
      <c r="F78" s="8" t="s">
        <v>22</v>
      </c>
      <c r="G78" s="2"/>
      <c r="H78" s="8" t="s">
        <v>22</v>
      </c>
      <c r="I78" s="8">
        <v>7</v>
      </c>
      <c r="J78" s="8">
        <v>3</v>
      </c>
      <c r="K78" s="8">
        <v>10</v>
      </c>
      <c r="L78" s="8" t="s">
        <v>22</v>
      </c>
      <c r="M78" s="8" t="s">
        <v>22</v>
      </c>
      <c r="N78" s="8">
        <v>24</v>
      </c>
      <c r="O78" s="8" t="s">
        <v>22</v>
      </c>
    </row>
    <row r="79" spans="1:15" x14ac:dyDescent="0.25">
      <c r="A79" s="9" t="s">
        <v>29</v>
      </c>
      <c r="B79" s="8">
        <v>104</v>
      </c>
      <c r="C79" s="10">
        <v>2048</v>
      </c>
      <c r="D79" s="8" t="s">
        <v>22</v>
      </c>
      <c r="E79" s="8">
        <v>20</v>
      </c>
      <c r="F79" s="8" t="s">
        <v>22</v>
      </c>
      <c r="G79" s="2"/>
      <c r="H79" s="8">
        <v>70</v>
      </c>
      <c r="I79" s="8">
        <v>29</v>
      </c>
      <c r="J79" s="8">
        <v>5</v>
      </c>
      <c r="K79" s="8">
        <v>74</v>
      </c>
      <c r="L79" s="8" t="s">
        <v>22</v>
      </c>
      <c r="M79" s="8" t="s">
        <v>22</v>
      </c>
      <c r="N79" s="8">
        <v>30</v>
      </c>
      <c r="O79" s="8" t="s">
        <v>22</v>
      </c>
    </row>
    <row r="80" spans="1:15" x14ac:dyDescent="0.25">
      <c r="A80" s="9" t="s">
        <v>30</v>
      </c>
      <c r="B80" s="8">
        <v>34</v>
      </c>
      <c r="C80" s="8">
        <v>78</v>
      </c>
      <c r="D80" s="8">
        <v>34</v>
      </c>
      <c r="E80" s="8" t="s">
        <v>22</v>
      </c>
      <c r="F80" s="8" t="s">
        <v>22</v>
      </c>
      <c r="G80" s="2"/>
      <c r="H80" s="8" t="s">
        <v>22</v>
      </c>
      <c r="I80" s="8" t="s">
        <v>22</v>
      </c>
      <c r="J80" s="8">
        <v>34</v>
      </c>
      <c r="K80" s="8" t="s">
        <v>22</v>
      </c>
      <c r="L80" s="8" t="s">
        <v>22</v>
      </c>
      <c r="M80" s="8" t="s">
        <v>22</v>
      </c>
      <c r="N80" s="8">
        <v>34</v>
      </c>
      <c r="O80" s="8" t="s">
        <v>22</v>
      </c>
    </row>
    <row r="81" spans="1:15" ht="15.75" thickBot="1" x14ac:dyDescent="0.3">
      <c r="A81" s="9" t="s">
        <v>31</v>
      </c>
      <c r="B81" s="8" t="s">
        <v>22</v>
      </c>
      <c r="C81" s="8" t="s">
        <v>22</v>
      </c>
      <c r="D81" s="8" t="s">
        <v>22</v>
      </c>
      <c r="E81" s="8" t="s">
        <v>22</v>
      </c>
      <c r="F81" s="8" t="s">
        <v>22</v>
      </c>
      <c r="G81" s="2"/>
      <c r="H81" s="8" t="s">
        <v>22</v>
      </c>
      <c r="I81" s="8" t="s">
        <v>22</v>
      </c>
      <c r="J81" s="8" t="s">
        <v>22</v>
      </c>
      <c r="K81" s="8" t="s">
        <v>22</v>
      </c>
      <c r="L81" s="8" t="s">
        <v>22</v>
      </c>
      <c r="M81" s="8" t="s">
        <v>22</v>
      </c>
      <c r="N81" s="8" t="s">
        <v>22</v>
      </c>
      <c r="O81" s="8" t="s">
        <v>22</v>
      </c>
    </row>
    <row r="82" spans="1:15" ht="15.75" thickBot="1" x14ac:dyDescent="0.3">
      <c r="A82" s="11"/>
      <c r="B82" s="12">
        <v>184</v>
      </c>
      <c r="C82" s="13">
        <v>8656</v>
      </c>
      <c r="D82" s="12">
        <v>271</v>
      </c>
      <c r="E82" s="12">
        <v>95</v>
      </c>
      <c r="F82" s="12">
        <v>1</v>
      </c>
      <c r="G82" s="3"/>
      <c r="H82" s="12">
        <v>90</v>
      </c>
      <c r="I82" s="12">
        <v>47</v>
      </c>
      <c r="J82" s="12">
        <v>47</v>
      </c>
      <c r="K82" s="12">
        <v>100</v>
      </c>
      <c r="L82" s="12">
        <v>1</v>
      </c>
      <c r="M82" s="12">
        <v>2</v>
      </c>
      <c r="N82" s="12">
        <v>105</v>
      </c>
      <c r="O82" s="12" t="s">
        <v>22</v>
      </c>
    </row>
    <row r="83" spans="1:15" x14ac:dyDescent="0.25">
      <c r="A83" s="7" t="s">
        <v>39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25">
      <c r="A84" s="9" t="s">
        <v>21</v>
      </c>
      <c r="B84" s="8">
        <v>29</v>
      </c>
      <c r="C84" s="8">
        <v>537</v>
      </c>
      <c r="D84" s="8">
        <v>55</v>
      </c>
      <c r="E84" s="8">
        <v>2</v>
      </c>
      <c r="F84" s="8" t="s">
        <v>22</v>
      </c>
      <c r="G84" s="2"/>
      <c r="H84" s="8">
        <v>26</v>
      </c>
      <c r="I84" s="8" t="s">
        <v>22</v>
      </c>
      <c r="J84" s="8">
        <v>3</v>
      </c>
      <c r="K84" s="8">
        <v>26</v>
      </c>
      <c r="L84" s="8">
        <v>1</v>
      </c>
      <c r="M84" s="8">
        <v>2</v>
      </c>
      <c r="N84" s="8" t="s">
        <v>22</v>
      </c>
      <c r="O84" s="8" t="s">
        <v>22</v>
      </c>
    </row>
    <row r="85" spans="1:15" x14ac:dyDescent="0.25">
      <c r="A85" s="9" t="s">
        <v>23</v>
      </c>
      <c r="B85" s="8">
        <v>8</v>
      </c>
      <c r="C85" s="8">
        <v>430</v>
      </c>
      <c r="D85" s="8">
        <v>25</v>
      </c>
      <c r="E85" s="8" t="s">
        <v>22</v>
      </c>
      <c r="F85" s="8" t="s">
        <v>22</v>
      </c>
      <c r="G85" s="2"/>
      <c r="H85" s="8">
        <v>3</v>
      </c>
      <c r="I85" s="8">
        <v>2</v>
      </c>
      <c r="J85" s="8">
        <v>3</v>
      </c>
      <c r="K85" s="8">
        <v>7</v>
      </c>
      <c r="L85" s="8">
        <v>1</v>
      </c>
      <c r="M85" s="8" t="s">
        <v>22</v>
      </c>
      <c r="N85" s="8" t="s">
        <v>22</v>
      </c>
      <c r="O85" s="8" t="s">
        <v>22</v>
      </c>
    </row>
    <row r="86" spans="1:15" x14ac:dyDescent="0.25">
      <c r="A86" s="9" t="s">
        <v>24</v>
      </c>
      <c r="B86" s="8">
        <v>33</v>
      </c>
      <c r="C86" s="8">
        <v>494</v>
      </c>
      <c r="D86" s="8">
        <v>220</v>
      </c>
      <c r="E86" s="8">
        <v>2</v>
      </c>
      <c r="F86" s="8" t="s">
        <v>22</v>
      </c>
      <c r="G86" s="2"/>
      <c r="H86" s="8">
        <v>30</v>
      </c>
      <c r="I86" s="8">
        <v>3</v>
      </c>
      <c r="J86" s="8" t="s">
        <v>22</v>
      </c>
      <c r="K86" s="8">
        <v>32</v>
      </c>
      <c r="L86" s="8" t="s">
        <v>22</v>
      </c>
      <c r="M86" s="8">
        <v>1</v>
      </c>
      <c r="N86" s="8" t="s">
        <v>22</v>
      </c>
      <c r="O86" s="8" t="s">
        <v>22</v>
      </c>
    </row>
    <row r="87" spans="1:15" x14ac:dyDescent="0.25">
      <c r="A87" s="9" t="s">
        <v>25</v>
      </c>
      <c r="B87" s="8">
        <v>25</v>
      </c>
      <c r="C87" s="8">
        <v>198</v>
      </c>
      <c r="D87" s="8">
        <v>64</v>
      </c>
      <c r="E87" s="8" t="s">
        <v>22</v>
      </c>
      <c r="F87" s="8" t="s">
        <v>22</v>
      </c>
      <c r="G87" s="2"/>
      <c r="H87" s="8">
        <v>24</v>
      </c>
      <c r="I87" s="8" t="s">
        <v>22</v>
      </c>
      <c r="J87" s="8">
        <v>1</v>
      </c>
      <c r="K87" s="8">
        <v>24</v>
      </c>
      <c r="L87" s="8">
        <v>1</v>
      </c>
      <c r="M87" s="8" t="s">
        <v>22</v>
      </c>
      <c r="N87" s="8" t="s">
        <v>22</v>
      </c>
      <c r="O87" s="8" t="s">
        <v>22</v>
      </c>
    </row>
    <row r="88" spans="1:15" x14ac:dyDescent="0.25">
      <c r="A88" s="9" t="s">
        <v>26</v>
      </c>
      <c r="B88" s="8">
        <v>24</v>
      </c>
      <c r="C88" s="8">
        <v>409</v>
      </c>
      <c r="D88" s="8">
        <v>187</v>
      </c>
      <c r="E88" s="8" t="s">
        <v>22</v>
      </c>
      <c r="F88" s="8" t="s">
        <v>22</v>
      </c>
      <c r="G88" s="2"/>
      <c r="H88" s="8">
        <v>20</v>
      </c>
      <c r="I88" s="8">
        <v>4</v>
      </c>
      <c r="J88" s="8" t="s">
        <v>22</v>
      </c>
      <c r="K88" s="8">
        <v>24</v>
      </c>
      <c r="L88" s="8" t="s">
        <v>22</v>
      </c>
      <c r="M88" s="8" t="s">
        <v>22</v>
      </c>
      <c r="N88" s="8" t="s">
        <v>22</v>
      </c>
      <c r="O88" s="8" t="s">
        <v>22</v>
      </c>
    </row>
    <row r="89" spans="1:15" x14ac:dyDescent="0.25">
      <c r="A89" s="9" t="s">
        <v>27</v>
      </c>
      <c r="B89" s="8">
        <v>238</v>
      </c>
      <c r="C89" s="10">
        <v>1436</v>
      </c>
      <c r="D89" s="8">
        <v>578</v>
      </c>
      <c r="E89" s="8" t="s">
        <v>22</v>
      </c>
      <c r="F89" s="8" t="s">
        <v>22</v>
      </c>
      <c r="G89" s="2"/>
      <c r="H89" s="8">
        <v>209</v>
      </c>
      <c r="I89" s="8">
        <v>20</v>
      </c>
      <c r="J89" s="8">
        <v>9</v>
      </c>
      <c r="K89" s="8">
        <v>238</v>
      </c>
      <c r="L89" s="8" t="s">
        <v>22</v>
      </c>
      <c r="M89" s="8" t="s">
        <v>22</v>
      </c>
      <c r="N89" s="8" t="s">
        <v>22</v>
      </c>
      <c r="O89" s="8" t="s">
        <v>22</v>
      </c>
    </row>
    <row r="90" spans="1:15" x14ac:dyDescent="0.25">
      <c r="A90" s="9" t="s">
        <v>28</v>
      </c>
      <c r="B90" s="8">
        <v>10</v>
      </c>
      <c r="C90" s="8">
        <v>664</v>
      </c>
      <c r="D90" s="8">
        <v>74</v>
      </c>
      <c r="E90" s="8" t="s">
        <v>22</v>
      </c>
      <c r="F90" s="8" t="s">
        <v>22</v>
      </c>
      <c r="G90" s="2"/>
      <c r="H90" s="8" t="s">
        <v>22</v>
      </c>
      <c r="I90" s="8">
        <v>9</v>
      </c>
      <c r="J90" s="8" t="s">
        <v>22</v>
      </c>
      <c r="K90" s="8">
        <v>9</v>
      </c>
      <c r="L90" s="8" t="s">
        <v>22</v>
      </c>
      <c r="M90" s="8" t="s">
        <v>22</v>
      </c>
      <c r="N90" s="8" t="s">
        <v>22</v>
      </c>
      <c r="O90" s="8" t="s">
        <v>22</v>
      </c>
    </row>
    <row r="91" spans="1:15" x14ac:dyDescent="0.25">
      <c r="A91" s="9" t="s">
        <v>29</v>
      </c>
      <c r="B91" s="8">
        <v>27</v>
      </c>
      <c r="C91" s="8">
        <v>564</v>
      </c>
      <c r="D91" s="8">
        <v>60</v>
      </c>
      <c r="E91" s="8" t="s">
        <v>22</v>
      </c>
      <c r="F91" s="8" t="s">
        <v>22</v>
      </c>
      <c r="G91" s="2"/>
      <c r="H91" s="8">
        <v>16</v>
      </c>
      <c r="I91" s="8">
        <v>7</v>
      </c>
      <c r="J91" s="8">
        <v>4</v>
      </c>
      <c r="K91" s="8">
        <v>22</v>
      </c>
      <c r="L91" s="8" t="s">
        <v>22</v>
      </c>
      <c r="M91" s="8" t="s">
        <v>22</v>
      </c>
      <c r="N91" s="8" t="s">
        <v>22</v>
      </c>
      <c r="O91" s="8" t="s">
        <v>22</v>
      </c>
    </row>
    <row r="92" spans="1:15" x14ac:dyDescent="0.25">
      <c r="A92" s="9" t="s">
        <v>30</v>
      </c>
      <c r="B92" s="8">
        <v>22</v>
      </c>
      <c r="C92" s="8">
        <v>335</v>
      </c>
      <c r="D92" s="8">
        <v>17</v>
      </c>
      <c r="E92" s="8">
        <v>2</v>
      </c>
      <c r="F92" s="8" t="s">
        <v>22</v>
      </c>
      <c r="G92" s="2"/>
      <c r="H92" s="8">
        <v>4</v>
      </c>
      <c r="I92" s="8">
        <v>14</v>
      </c>
      <c r="J92" s="8">
        <v>3</v>
      </c>
      <c r="K92" s="8">
        <v>18</v>
      </c>
      <c r="L92" s="8">
        <v>5</v>
      </c>
      <c r="M92" s="8" t="s">
        <v>22</v>
      </c>
      <c r="N92" s="8" t="s">
        <v>22</v>
      </c>
      <c r="O92" s="8" t="s">
        <v>22</v>
      </c>
    </row>
    <row r="93" spans="1:15" ht="15.75" thickBot="1" x14ac:dyDescent="0.3">
      <c r="A93" s="9" t="s">
        <v>31</v>
      </c>
      <c r="B93" s="8" t="s">
        <v>22</v>
      </c>
      <c r="C93" s="8" t="s">
        <v>22</v>
      </c>
      <c r="D93" s="8" t="s">
        <v>22</v>
      </c>
      <c r="E93" s="8" t="s">
        <v>22</v>
      </c>
      <c r="F93" s="8" t="s">
        <v>22</v>
      </c>
      <c r="G93" s="2"/>
      <c r="H93" s="8" t="s">
        <v>22</v>
      </c>
      <c r="I93" s="8" t="s">
        <v>22</v>
      </c>
      <c r="J93" s="8" t="s">
        <v>22</v>
      </c>
      <c r="K93" s="8" t="s">
        <v>22</v>
      </c>
      <c r="L93" s="8">
        <v>2</v>
      </c>
      <c r="M93" s="8">
        <v>1</v>
      </c>
      <c r="N93" s="8" t="s">
        <v>22</v>
      </c>
      <c r="O93" s="8" t="s">
        <v>22</v>
      </c>
    </row>
    <row r="94" spans="1:15" ht="15.75" thickBot="1" x14ac:dyDescent="0.3">
      <c r="A94" s="11"/>
      <c r="B94" s="12">
        <v>416</v>
      </c>
      <c r="C94" s="13">
        <v>5067</v>
      </c>
      <c r="D94" s="13">
        <v>1280</v>
      </c>
      <c r="E94" s="12">
        <v>6</v>
      </c>
      <c r="F94" s="12" t="s">
        <v>22</v>
      </c>
      <c r="G94" s="3"/>
      <c r="H94" s="12">
        <v>332</v>
      </c>
      <c r="I94" s="12">
        <v>59</v>
      </c>
      <c r="J94" s="12">
        <v>23</v>
      </c>
      <c r="K94" s="12">
        <v>400</v>
      </c>
      <c r="L94" s="12">
        <v>10</v>
      </c>
      <c r="M94" s="12">
        <v>4</v>
      </c>
      <c r="N94" s="12" t="s">
        <v>22</v>
      </c>
      <c r="O94" s="12" t="s">
        <v>22</v>
      </c>
    </row>
    <row r="95" spans="1:15" x14ac:dyDescent="0.25">
      <c r="A95" s="7" t="s">
        <v>40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A96" s="9" t="s">
        <v>21</v>
      </c>
      <c r="B96" s="8" t="s">
        <v>22</v>
      </c>
      <c r="C96" s="8" t="s">
        <v>22</v>
      </c>
      <c r="D96" s="8" t="s">
        <v>22</v>
      </c>
      <c r="E96" s="8" t="s">
        <v>22</v>
      </c>
      <c r="F96" s="8" t="s">
        <v>22</v>
      </c>
      <c r="G96" s="2"/>
      <c r="H96" s="8" t="s">
        <v>22</v>
      </c>
      <c r="I96" s="8" t="s">
        <v>22</v>
      </c>
      <c r="J96" s="8" t="s">
        <v>22</v>
      </c>
      <c r="K96" s="8" t="s">
        <v>22</v>
      </c>
      <c r="L96" s="8" t="s">
        <v>22</v>
      </c>
      <c r="M96" s="8" t="s">
        <v>22</v>
      </c>
      <c r="N96" s="8" t="s">
        <v>22</v>
      </c>
      <c r="O96" s="8" t="s">
        <v>22</v>
      </c>
    </row>
    <row r="97" spans="1:15" x14ac:dyDescent="0.25">
      <c r="A97" s="9" t="s">
        <v>23</v>
      </c>
      <c r="B97" s="8" t="s">
        <v>22</v>
      </c>
      <c r="C97" s="8" t="s">
        <v>22</v>
      </c>
      <c r="D97" s="8" t="s">
        <v>22</v>
      </c>
      <c r="E97" s="8" t="s">
        <v>22</v>
      </c>
      <c r="F97" s="8" t="s">
        <v>22</v>
      </c>
      <c r="G97" s="2"/>
      <c r="H97" s="8" t="s">
        <v>22</v>
      </c>
      <c r="I97" s="8" t="s">
        <v>22</v>
      </c>
      <c r="J97" s="8" t="s">
        <v>22</v>
      </c>
      <c r="K97" s="8" t="s">
        <v>22</v>
      </c>
      <c r="L97" s="8" t="s">
        <v>22</v>
      </c>
      <c r="M97" s="8" t="s">
        <v>22</v>
      </c>
      <c r="N97" s="8" t="s">
        <v>22</v>
      </c>
      <c r="O97" s="8" t="s">
        <v>22</v>
      </c>
    </row>
    <row r="98" spans="1:15" x14ac:dyDescent="0.25">
      <c r="A98" s="9" t="s">
        <v>24</v>
      </c>
      <c r="B98" s="8" t="s">
        <v>22</v>
      </c>
      <c r="C98" s="8" t="s">
        <v>22</v>
      </c>
      <c r="D98" s="8" t="s">
        <v>22</v>
      </c>
      <c r="E98" s="8" t="s">
        <v>22</v>
      </c>
      <c r="F98" s="8" t="s">
        <v>22</v>
      </c>
      <c r="G98" s="2"/>
      <c r="H98" s="8" t="s">
        <v>22</v>
      </c>
      <c r="I98" s="8" t="s">
        <v>22</v>
      </c>
      <c r="J98" s="8" t="s">
        <v>22</v>
      </c>
      <c r="K98" s="8" t="s">
        <v>22</v>
      </c>
      <c r="L98" s="8" t="s">
        <v>22</v>
      </c>
      <c r="M98" s="8" t="s">
        <v>22</v>
      </c>
      <c r="N98" s="8" t="s">
        <v>22</v>
      </c>
      <c r="O98" s="8" t="s">
        <v>22</v>
      </c>
    </row>
    <row r="99" spans="1:15" x14ac:dyDescent="0.25">
      <c r="A99" s="9" t="s">
        <v>25</v>
      </c>
      <c r="B99" s="8" t="s">
        <v>22</v>
      </c>
      <c r="C99" s="8" t="s">
        <v>22</v>
      </c>
      <c r="D99" s="8" t="s">
        <v>22</v>
      </c>
      <c r="E99" s="8" t="s">
        <v>22</v>
      </c>
      <c r="F99" s="8" t="s">
        <v>22</v>
      </c>
      <c r="G99" s="2"/>
      <c r="H99" s="8" t="s">
        <v>22</v>
      </c>
      <c r="I99" s="8" t="s">
        <v>22</v>
      </c>
      <c r="J99" s="8" t="s">
        <v>22</v>
      </c>
      <c r="K99" s="8" t="s">
        <v>22</v>
      </c>
      <c r="L99" s="8" t="s">
        <v>22</v>
      </c>
      <c r="M99" s="8" t="s">
        <v>22</v>
      </c>
      <c r="N99" s="8" t="s">
        <v>22</v>
      </c>
      <c r="O99" s="8" t="s">
        <v>22</v>
      </c>
    </row>
    <row r="100" spans="1:15" x14ac:dyDescent="0.25">
      <c r="A100" s="9" t="s">
        <v>26</v>
      </c>
      <c r="B100" s="8">
        <v>2</v>
      </c>
      <c r="C100" s="8">
        <v>34</v>
      </c>
      <c r="D100" s="8">
        <v>3</v>
      </c>
      <c r="E100" s="8" t="s">
        <v>22</v>
      </c>
      <c r="F100" s="8" t="s">
        <v>22</v>
      </c>
      <c r="G100" s="2"/>
      <c r="H100" s="8" t="s">
        <v>22</v>
      </c>
      <c r="I100" s="8">
        <v>2</v>
      </c>
      <c r="J100" s="8" t="s">
        <v>22</v>
      </c>
      <c r="K100" s="8">
        <v>2</v>
      </c>
      <c r="L100" s="8" t="s">
        <v>22</v>
      </c>
      <c r="M100" s="8" t="s">
        <v>22</v>
      </c>
      <c r="N100" s="8" t="s">
        <v>22</v>
      </c>
      <c r="O100" s="8" t="s">
        <v>22</v>
      </c>
    </row>
    <row r="101" spans="1:15" x14ac:dyDescent="0.25">
      <c r="A101" s="9" t="s">
        <v>27</v>
      </c>
      <c r="B101" s="8">
        <v>2</v>
      </c>
      <c r="C101" s="8">
        <v>17</v>
      </c>
      <c r="D101" s="8">
        <v>4</v>
      </c>
      <c r="E101" s="8" t="s">
        <v>22</v>
      </c>
      <c r="F101" s="8" t="s">
        <v>22</v>
      </c>
      <c r="G101" s="2"/>
      <c r="H101" s="8" t="s">
        <v>22</v>
      </c>
      <c r="I101" s="8">
        <v>2</v>
      </c>
      <c r="J101" s="8" t="s">
        <v>22</v>
      </c>
      <c r="K101" s="8">
        <v>2</v>
      </c>
      <c r="L101" s="8" t="s">
        <v>22</v>
      </c>
      <c r="M101" s="8" t="s">
        <v>22</v>
      </c>
      <c r="N101" s="8" t="s">
        <v>22</v>
      </c>
      <c r="O101" s="8" t="s">
        <v>22</v>
      </c>
    </row>
    <row r="102" spans="1:15" x14ac:dyDescent="0.25">
      <c r="A102" s="9" t="s">
        <v>28</v>
      </c>
      <c r="B102" s="8" t="s">
        <v>22</v>
      </c>
      <c r="C102" s="8" t="s">
        <v>22</v>
      </c>
      <c r="D102" s="8" t="s">
        <v>22</v>
      </c>
      <c r="E102" s="8" t="s">
        <v>22</v>
      </c>
      <c r="F102" s="8" t="s">
        <v>22</v>
      </c>
      <c r="G102" s="2"/>
      <c r="H102" s="8" t="s">
        <v>22</v>
      </c>
      <c r="I102" s="8" t="s">
        <v>22</v>
      </c>
      <c r="J102" s="8" t="s">
        <v>22</v>
      </c>
      <c r="K102" s="8" t="s">
        <v>22</v>
      </c>
      <c r="L102" s="8" t="s">
        <v>22</v>
      </c>
      <c r="M102" s="8" t="s">
        <v>22</v>
      </c>
      <c r="N102" s="8" t="s">
        <v>22</v>
      </c>
      <c r="O102" s="8" t="s">
        <v>22</v>
      </c>
    </row>
    <row r="103" spans="1:15" x14ac:dyDescent="0.25">
      <c r="A103" s="9" t="s">
        <v>29</v>
      </c>
      <c r="B103" s="8" t="s">
        <v>22</v>
      </c>
      <c r="C103" s="8" t="s">
        <v>22</v>
      </c>
      <c r="D103" s="8" t="s">
        <v>22</v>
      </c>
      <c r="E103" s="8" t="s">
        <v>22</v>
      </c>
      <c r="F103" s="8" t="s">
        <v>22</v>
      </c>
      <c r="G103" s="2"/>
      <c r="H103" s="8" t="s">
        <v>22</v>
      </c>
      <c r="I103" s="8" t="s">
        <v>22</v>
      </c>
      <c r="J103" s="8" t="s">
        <v>22</v>
      </c>
      <c r="K103" s="8" t="s">
        <v>22</v>
      </c>
      <c r="L103" s="8" t="s">
        <v>22</v>
      </c>
      <c r="M103" s="8" t="s">
        <v>22</v>
      </c>
      <c r="N103" s="8" t="s">
        <v>22</v>
      </c>
      <c r="O103" s="8" t="s">
        <v>22</v>
      </c>
    </row>
    <row r="104" spans="1:15" x14ac:dyDescent="0.25">
      <c r="A104" s="9" t="s">
        <v>30</v>
      </c>
      <c r="B104" s="8">
        <v>1</v>
      </c>
      <c r="C104" s="8">
        <v>10</v>
      </c>
      <c r="D104" s="8">
        <v>4</v>
      </c>
      <c r="E104" s="8" t="s">
        <v>22</v>
      </c>
      <c r="F104" s="8" t="s">
        <v>22</v>
      </c>
      <c r="G104" s="2"/>
      <c r="H104" s="8" t="s">
        <v>22</v>
      </c>
      <c r="I104" s="8">
        <v>1</v>
      </c>
      <c r="J104" s="8" t="s">
        <v>22</v>
      </c>
      <c r="K104" s="8">
        <v>1</v>
      </c>
      <c r="L104" s="8" t="s">
        <v>22</v>
      </c>
      <c r="M104" s="8" t="s">
        <v>22</v>
      </c>
      <c r="N104" s="8" t="s">
        <v>22</v>
      </c>
      <c r="O104" s="8" t="s">
        <v>22</v>
      </c>
    </row>
    <row r="105" spans="1:15" ht="15.75" thickBot="1" x14ac:dyDescent="0.3">
      <c r="A105" s="9" t="s">
        <v>31</v>
      </c>
      <c r="B105" s="8" t="s">
        <v>22</v>
      </c>
      <c r="C105" s="8" t="s">
        <v>22</v>
      </c>
      <c r="D105" s="8" t="s">
        <v>22</v>
      </c>
      <c r="E105" s="8" t="s">
        <v>22</v>
      </c>
      <c r="F105" s="8" t="s">
        <v>22</v>
      </c>
      <c r="G105" s="2"/>
      <c r="H105" s="8" t="s">
        <v>22</v>
      </c>
      <c r="I105" s="8" t="s">
        <v>22</v>
      </c>
      <c r="J105" s="8" t="s">
        <v>22</v>
      </c>
      <c r="K105" s="8" t="s">
        <v>22</v>
      </c>
      <c r="L105" s="8" t="s">
        <v>22</v>
      </c>
      <c r="M105" s="8" t="s">
        <v>22</v>
      </c>
      <c r="N105" s="8" t="s">
        <v>22</v>
      </c>
      <c r="O105" s="8" t="s">
        <v>22</v>
      </c>
    </row>
    <row r="106" spans="1:15" ht="15.75" thickBot="1" x14ac:dyDescent="0.3">
      <c r="A106" s="11"/>
      <c r="B106" s="12">
        <v>5</v>
      </c>
      <c r="C106" s="12">
        <v>61</v>
      </c>
      <c r="D106" s="12">
        <v>11</v>
      </c>
      <c r="E106" s="12" t="s">
        <v>22</v>
      </c>
      <c r="F106" s="12" t="s">
        <v>22</v>
      </c>
      <c r="G106" s="3"/>
      <c r="H106" s="12" t="s">
        <v>22</v>
      </c>
      <c r="I106" s="12">
        <v>5</v>
      </c>
      <c r="J106" s="12" t="s">
        <v>22</v>
      </c>
      <c r="K106" s="12">
        <v>5</v>
      </c>
      <c r="L106" s="12" t="s">
        <v>22</v>
      </c>
      <c r="M106" s="12" t="s">
        <v>22</v>
      </c>
      <c r="N106" s="12" t="s">
        <v>22</v>
      </c>
      <c r="O106" s="12" t="s">
        <v>22</v>
      </c>
    </row>
    <row r="107" spans="1:15" x14ac:dyDescent="0.25">
      <c r="A107" s="7" t="s">
        <v>41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9" t="s">
        <v>21</v>
      </c>
      <c r="B108" s="8">
        <v>8</v>
      </c>
      <c r="C108" s="8">
        <v>62</v>
      </c>
      <c r="D108" s="8">
        <v>35</v>
      </c>
      <c r="E108" s="8" t="s">
        <v>22</v>
      </c>
      <c r="F108" s="8" t="s">
        <v>22</v>
      </c>
      <c r="G108" s="2"/>
      <c r="H108" s="8">
        <v>5</v>
      </c>
      <c r="I108" s="8">
        <v>3</v>
      </c>
      <c r="J108" s="8" t="s">
        <v>22</v>
      </c>
      <c r="K108" s="8">
        <v>8</v>
      </c>
      <c r="L108" s="8" t="s">
        <v>22</v>
      </c>
      <c r="M108" s="8" t="s">
        <v>22</v>
      </c>
      <c r="N108" s="8" t="s">
        <v>22</v>
      </c>
      <c r="O108" s="8" t="s">
        <v>22</v>
      </c>
    </row>
    <row r="109" spans="1:15" x14ac:dyDescent="0.25">
      <c r="A109" s="9" t="s">
        <v>23</v>
      </c>
      <c r="B109" s="8" t="s">
        <v>22</v>
      </c>
      <c r="C109" s="8" t="s">
        <v>22</v>
      </c>
      <c r="D109" s="8" t="s">
        <v>22</v>
      </c>
      <c r="E109" s="8" t="s">
        <v>22</v>
      </c>
      <c r="F109" s="8" t="s">
        <v>22</v>
      </c>
      <c r="G109" s="2"/>
      <c r="H109" s="8" t="s">
        <v>22</v>
      </c>
      <c r="I109" s="8" t="s">
        <v>22</v>
      </c>
      <c r="J109" s="8" t="s">
        <v>22</v>
      </c>
      <c r="K109" s="8" t="s">
        <v>22</v>
      </c>
      <c r="L109" s="8" t="s">
        <v>22</v>
      </c>
      <c r="M109" s="8" t="s">
        <v>22</v>
      </c>
      <c r="N109" s="8" t="s">
        <v>22</v>
      </c>
      <c r="O109" s="8" t="s">
        <v>22</v>
      </c>
    </row>
    <row r="110" spans="1:15" x14ac:dyDescent="0.25">
      <c r="A110" s="9" t="s">
        <v>24</v>
      </c>
      <c r="B110" s="8">
        <v>16</v>
      </c>
      <c r="C110" s="8">
        <v>128</v>
      </c>
      <c r="D110" s="8">
        <v>79</v>
      </c>
      <c r="E110" s="8" t="s">
        <v>22</v>
      </c>
      <c r="F110" s="8" t="s">
        <v>22</v>
      </c>
      <c r="G110" s="2"/>
      <c r="H110" s="8">
        <v>12</v>
      </c>
      <c r="I110" s="8">
        <v>3</v>
      </c>
      <c r="J110" s="8" t="s">
        <v>22</v>
      </c>
      <c r="K110" s="8">
        <v>16</v>
      </c>
      <c r="L110" s="8" t="s">
        <v>22</v>
      </c>
      <c r="M110" s="8" t="s">
        <v>22</v>
      </c>
      <c r="N110" s="8" t="s">
        <v>22</v>
      </c>
      <c r="O110" s="8" t="s">
        <v>22</v>
      </c>
    </row>
    <row r="111" spans="1:15" x14ac:dyDescent="0.25">
      <c r="A111" s="9" t="s">
        <v>25</v>
      </c>
      <c r="B111" s="8">
        <v>16</v>
      </c>
      <c r="C111" s="8">
        <v>303</v>
      </c>
      <c r="D111" s="8">
        <v>63</v>
      </c>
      <c r="E111" s="8" t="s">
        <v>22</v>
      </c>
      <c r="F111" s="8" t="s">
        <v>22</v>
      </c>
      <c r="G111" s="2"/>
      <c r="H111" s="8">
        <v>5</v>
      </c>
      <c r="I111" s="8">
        <v>8</v>
      </c>
      <c r="J111" s="8">
        <v>2</v>
      </c>
      <c r="K111" s="8">
        <v>14</v>
      </c>
      <c r="L111" s="8" t="s">
        <v>22</v>
      </c>
      <c r="M111" s="8" t="s">
        <v>22</v>
      </c>
      <c r="N111" s="8" t="s">
        <v>22</v>
      </c>
      <c r="O111" s="8" t="s">
        <v>22</v>
      </c>
    </row>
    <row r="112" spans="1:15" x14ac:dyDescent="0.25">
      <c r="A112" s="9" t="s">
        <v>26</v>
      </c>
      <c r="B112" s="8">
        <v>75</v>
      </c>
      <c r="C112" s="8">
        <v>414</v>
      </c>
      <c r="D112" s="8">
        <v>36</v>
      </c>
      <c r="E112" s="8" t="s">
        <v>22</v>
      </c>
      <c r="F112" s="8" t="s">
        <v>22</v>
      </c>
      <c r="G112" s="2"/>
      <c r="H112" s="8">
        <v>63</v>
      </c>
      <c r="I112" s="8">
        <v>7</v>
      </c>
      <c r="J112" s="8">
        <v>5</v>
      </c>
      <c r="K112" s="8">
        <v>72</v>
      </c>
      <c r="L112" s="8">
        <v>2</v>
      </c>
      <c r="M112" s="8" t="s">
        <v>22</v>
      </c>
      <c r="N112" s="8" t="s">
        <v>22</v>
      </c>
      <c r="O112" s="8" t="s">
        <v>22</v>
      </c>
    </row>
    <row r="113" spans="1:15" x14ac:dyDescent="0.25">
      <c r="A113" s="9" t="s">
        <v>27</v>
      </c>
      <c r="B113" s="8">
        <v>190</v>
      </c>
      <c r="C113" s="10">
        <v>1430</v>
      </c>
      <c r="D113" s="10">
        <v>1258</v>
      </c>
      <c r="E113" s="8" t="s">
        <v>22</v>
      </c>
      <c r="F113" s="8" t="s">
        <v>22</v>
      </c>
      <c r="G113" s="2"/>
      <c r="H113" s="8">
        <v>119</v>
      </c>
      <c r="I113" s="8">
        <v>64</v>
      </c>
      <c r="J113" s="8">
        <v>7</v>
      </c>
      <c r="K113" s="8">
        <v>190</v>
      </c>
      <c r="L113" s="8">
        <v>3</v>
      </c>
      <c r="M113" s="8" t="s">
        <v>22</v>
      </c>
      <c r="N113" s="8" t="s">
        <v>22</v>
      </c>
      <c r="O113" s="8" t="s">
        <v>22</v>
      </c>
    </row>
    <row r="114" spans="1:15" x14ac:dyDescent="0.25">
      <c r="A114" s="9" t="s">
        <v>28</v>
      </c>
      <c r="B114" s="8">
        <v>11</v>
      </c>
      <c r="C114" s="8">
        <v>57</v>
      </c>
      <c r="D114" s="8">
        <v>33</v>
      </c>
      <c r="E114" s="8" t="s">
        <v>22</v>
      </c>
      <c r="F114" s="8" t="s">
        <v>22</v>
      </c>
      <c r="G114" s="2"/>
      <c r="H114" s="8">
        <v>3</v>
      </c>
      <c r="I114" s="8">
        <v>8</v>
      </c>
      <c r="J114" s="8" t="s">
        <v>22</v>
      </c>
      <c r="K114" s="8">
        <v>11</v>
      </c>
      <c r="L114" s="8" t="s">
        <v>22</v>
      </c>
      <c r="M114" s="8" t="s">
        <v>22</v>
      </c>
      <c r="N114" s="8" t="s">
        <v>22</v>
      </c>
      <c r="O114" s="8" t="s">
        <v>22</v>
      </c>
    </row>
    <row r="115" spans="1:15" x14ac:dyDescent="0.25">
      <c r="A115" s="9" t="s">
        <v>29</v>
      </c>
      <c r="B115" s="8">
        <v>46</v>
      </c>
      <c r="C115" s="8">
        <v>644</v>
      </c>
      <c r="D115" s="8">
        <v>373</v>
      </c>
      <c r="E115" s="8" t="s">
        <v>22</v>
      </c>
      <c r="F115" s="8" t="s">
        <v>22</v>
      </c>
      <c r="G115" s="2"/>
      <c r="H115" s="8" t="s">
        <v>22</v>
      </c>
      <c r="I115" s="8">
        <v>40</v>
      </c>
      <c r="J115" s="8">
        <v>8</v>
      </c>
      <c r="K115" s="8">
        <v>40</v>
      </c>
      <c r="L115" s="8">
        <v>6</v>
      </c>
      <c r="M115" s="8" t="s">
        <v>22</v>
      </c>
      <c r="N115" s="8" t="s">
        <v>22</v>
      </c>
      <c r="O115" s="8" t="s">
        <v>22</v>
      </c>
    </row>
    <row r="116" spans="1:15" x14ac:dyDescent="0.25">
      <c r="A116" s="9" t="s">
        <v>30</v>
      </c>
      <c r="B116" s="8">
        <v>39</v>
      </c>
      <c r="C116" s="8">
        <v>471</v>
      </c>
      <c r="D116" s="8">
        <v>150</v>
      </c>
      <c r="E116" s="8" t="s">
        <v>22</v>
      </c>
      <c r="F116" s="8" t="s">
        <v>22</v>
      </c>
      <c r="G116" s="2"/>
      <c r="H116" s="8">
        <v>20</v>
      </c>
      <c r="I116" s="8">
        <v>13</v>
      </c>
      <c r="J116" s="8">
        <v>6</v>
      </c>
      <c r="K116" s="8">
        <v>34</v>
      </c>
      <c r="L116" s="8">
        <v>5</v>
      </c>
      <c r="M116" s="8" t="s">
        <v>22</v>
      </c>
      <c r="N116" s="8" t="s">
        <v>22</v>
      </c>
      <c r="O116" s="8" t="s">
        <v>22</v>
      </c>
    </row>
    <row r="117" spans="1:15" ht="15.75" thickBot="1" x14ac:dyDescent="0.3">
      <c r="A117" s="9" t="s">
        <v>31</v>
      </c>
      <c r="B117" s="8" t="s">
        <v>22</v>
      </c>
      <c r="C117" s="8" t="s">
        <v>22</v>
      </c>
      <c r="D117" s="8" t="s">
        <v>22</v>
      </c>
      <c r="E117" s="8" t="s">
        <v>22</v>
      </c>
      <c r="F117" s="8" t="s">
        <v>22</v>
      </c>
      <c r="G117" s="2"/>
      <c r="H117" s="8" t="s">
        <v>22</v>
      </c>
      <c r="I117" s="8" t="s">
        <v>22</v>
      </c>
      <c r="J117" s="8" t="s">
        <v>22</v>
      </c>
      <c r="K117" s="8" t="s">
        <v>22</v>
      </c>
      <c r="L117" s="8" t="s">
        <v>22</v>
      </c>
      <c r="M117" s="8" t="s">
        <v>22</v>
      </c>
      <c r="N117" s="8" t="s">
        <v>22</v>
      </c>
      <c r="O117" s="8" t="s">
        <v>22</v>
      </c>
    </row>
    <row r="118" spans="1:15" ht="15.75" thickBot="1" x14ac:dyDescent="0.3">
      <c r="A118" s="11"/>
      <c r="B118" s="12">
        <v>401</v>
      </c>
      <c r="C118" s="13">
        <v>3509</v>
      </c>
      <c r="D118" s="13">
        <v>2027</v>
      </c>
      <c r="E118" s="12" t="s">
        <v>22</v>
      </c>
      <c r="F118" s="12" t="s">
        <v>22</v>
      </c>
      <c r="G118" s="3"/>
      <c r="H118" s="12">
        <v>227</v>
      </c>
      <c r="I118" s="12">
        <v>146</v>
      </c>
      <c r="J118" s="12">
        <v>28</v>
      </c>
      <c r="K118" s="12">
        <v>385</v>
      </c>
      <c r="L118" s="12">
        <v>16</v>
      </c>
      <c r="M118" s="12" t="s">
        <v>22</v>
      </c>
      <c r="N118" s="12" t="s">
        <v>22</v>
      </c>
      <c r="O118" s="12" t="s">
        <v>22</v>
      </c>
    </row>
    <row r="119" spans="1:15" x14ac:dyDescent="0.25">
      <c r="A119" s="9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7" t="s">
        <v>42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9" t="s">
        <v>21</v>
      </c>
      <c r="B121" s="8">
        <v>5</v>
      </c>
      <c r="C121" s="8">
        <v>20</v>
      </c>
      <c r="D121" s="8" t="s">
        <v>22</v>
      </c>
      <c r="E121" s="8" t="s">
        <v>22</v>
      </c>
      <c r="F121" s="8" t="s">
        <v>22</v>
      </c>
      <c r="G121" s="2"/>
      <c r="H121" s="8">
        <v>5</v>
      </c>
      <c r="I121" s="8" t="s">
        <v>22</v>
      </c>
      <c r="J121" s="8" t="s">
        <v>22</v>
      </c>
      <c r="K121" s="8">
        <v>5</v>
      </c>
      <c r="L121" s="8" t="s">
        <v>22</v>
      </c>
      <c r="M121" s="8" t="s">
        <v>22</v>
      </c>
      <c r="N121" s="8" t="s">
        <v>22</v>
      </c>
      <c r="O121" s="8" t="s">
        <v>22</v>
      </c>
    </row>
    <row r="122" spans="1:15" x14ac:dyDescent="0.25">
      <c r="A122" s="9" t="s">
        <v>23</v>
      </c>
      <c r="B122" s="8">
        <v>2</v>
      </c>
      <c r="C122" s="8">
        <v>26</v>
      </c>
      <c r="D122" s="8" t="s">
        <v>22</v>
      </c>
      <c r="E122" s="8" t="s">
        <v>22</v>
      </c>
      <c r="F122" s="8" t="s">
        <v>22</v>
      </c>
      <c r="G122" s="2"/>
      <c r="H122" s="8" t="s">
        <v>22</v>
      </c>
      <c r="I122" s="8">
        <v>2</v>
      </c>
      <c r="J122" s="8" t="s">
        <v>22</v>
      </c>
      <c r="K122" s="8">
        <v>2</v>
      </c>
      <c r="L122" s="8" t="s">
        <v>22</v>
      </c>
      <c r="M122" s="8" t="s">
        <v>22</v>
      </c>
      <c r="N122" s="8" t="s">
        <v>22</v>
      </c>
      <c r="O122" s="8" t="s">
        <v>22</v>
      </c>
    </row>
    <row r="123" spans="1:15" x14ac:dyDescent="0.25">
      <c r="A123" s="9" t="s">
        <v>24</v>
      </c>
      <c r="B123" s="8">
        <v>150</v>
      </c>
      <c r="C123" s="8">
        <v>400</v>
      </c>
      <c r="D123" s="8">
        <v>50</v>
      </c>
      <c r="E123" s="8">
        <v>3</v>
      </c>
      <c r="F123" s="8" t="s">
        <v>22</v>
      </c>
      <c r="G123" s="2"/>
      <c r="H123" s="8">
        <v>125</v>
      </c>
      <c r="I123" s="8">
        <v>20</v>
      </c>
      <c r="J123" s="8">
        <v>5</v>
      </c>
      <c r="K123" s="8">
        <v>150</v>
      </c>
      <c r="L123" s="8" t="s">
        <v>22</v>
      </c>
      <c r="M123" s="8" t="s">
        <v>22</v>
      </c>
      <c r="N123" s="8" t="s">
        <v>22</v>
      </c>
      <c r="O123" s="8" t="s">
        <v>22</v>
      </c>
    </row>
    <row r="124" spans="1:15" x14ac:dyDescent="0.25">
      <c r="A124" s="9" t="s">
        <v>25</v>
      </c>
      <c r="B124" s="8" t="s">
        <v>22</v>
      </c>
      <c r="C124" s="8" t="s">
        <v>22</v>
      </c>
      <c r="D124" s="8" t="s">
        <v>22</v>
      </c>
      <c r="E124" s="8" t="s">
        <v>22</v>
      </c>
      <c r="F124" s="8" t="s">
        <v>22</v>
      </c>
      <c r="G124" s="2"/>
      <c r="H124" s="8" t="s">
        <v>22</v>
      </c>
      <c r="I124" s="8" t="s">
        <v>22</v>
      </c>
      <c r="J124" s="8" t="s">
        <v>22</v>
      </c>
      <c r="K124" s="8" t="s">
        <v>22</v>
      </c>
      <c r="L124" s="8" t="s">
        <v>22</v>
      </c>
      <c r="M124" s="8" t="s">
        <v>22</v>
      </c>
      <c r="N124" s="8" t="s">
        <v>22</v>
      </c>
      <c r="O124" s="8" t="s">
        <v>22</v>
      </c>
    </row>
    <row r="125" spans="1:15" x14ac:dyDescent="0.25">
      <c r="A125" s="9" t="s">
        <v>26</v>
      </c>
      <c r="B125" s="8" t="s">
        <v>22</v>
      </c>
      <c r="C125" s="8" t="s">
        <v>22</v>
      </c>
      <c r="D125" s="8" t="s">
        <v>22</v>
      </c>
      <c r="E125" s="8" t="s">
        <v>22</v>
      </c>
      <c r="F125" s="8" t="s">
        <v>22</v>
      </c>
      <c r="G125" s="2"/>
      <c r="H125" s="8" t="s">
        <v>22</v>
      </c>
      <c r="I125" s="8" t="s">
        <v>22</v>
      </c>
      <c r="J125" s="8" t="s">
        <v>22</v>
      </c>
      <c r="K125" s="8" t="s">
        <v>22</v>
      </c>
      <c r="L125" s="8" t="s">
        <v>22</v>
      </c>
      <c r="M125" s="8" t="s">
        <v>22</v>
      </c>
      <c r="N125" s="8" t="s">
        <v>22</v>
      </c>
      <c r="O125" s="8" t="s">
        <v>22</v>
      </c>
    </row>
    <row r="126" spans="1:15" x14ac:dyDescent="0.25">
      <c r="A126" s="9" t="s">
        <v>27</v>
      </c>
      <c r="B126" s="8">
        <v>200</v>
      </c>
      <c r="C126" s="8">
        <v>230</v>
      </c>
      <c r="D126" s="8">
        <v>140</v>
      </c>
      <c r="E126" s="8" t="s">
        <v>22</v>
      </c>
      <c r="F126" s="8" t="s">
        <v>22</v>
      </c>
      <c r="G126" s="2"/>
      <c r="H126" s="8">
        <v>195</v>
      </c>
      <c r="I126" s="8">
        <v>5</v>
      </c>
      <c r="J126" s="8" t="s">
        <v>22</v>
      </c>
      <c r="K126" s="8">
        <v>200</v>
      </c>
      <c r="L126" s="8" t="s">
        <v>22</v>
      </c>
      <c r="M126" s="8" t="s">
        <v>22</v>
      </c>
      <c r="N126" s="8" t="s">
        <v>22</v>
      </c>
      <c r="O126" s="8" t="s">
        <v>22</v>
      </c>
    </row>
    <row r="127" spans="1:15" x14ac:dyDescent="0.25">
      <c r="A127" s="9" t="s">
        <v>28</v>
      </c>
      <c r="B127" s="8">
        <v>25</v>
      </c>
      <c r="C127" s="8">
        <v>75</v>
      </c>
      <c r="D127" s="8">
        <v>25</v>
      </c>
      <c r="E127" s="8" t="s">
        <v>22</v>
      </c>
      <c r="F127" s="8" t="s">
        <v>22</v>
      </c>
      <c r="G127" s="2"/>
      <c r="H127" s="8">
        <v>25</v>
      </c>
      <c r="I127" s="8" t="s">
        <v>22</v>
      </c>
      <c r="J127" s="8" t="s">
        <v>22</v>
      </c>
      <c r="K127" s="8">
        <v>25</v>
      </c>
      <c r="L127" s="8" t="s">
        <v>22</v>
      </c>
      <c r="M127" s="8" t="s">
        <v>22</v>
      </c>
      <c r="N127" s="8" t="s">
        <v>22</v>
      </c>
      <c r="O127" s="8" t="s">
        <v>22</v>
      </c>
    </row>
    <row r="128" spans="1:15" x14ac:dyDescent="0.25">
      <c r="A128" s="9" t="s">
        <v>29</v>
      </c>
      <c r="B128" s="8">
        <v>30</v>
      </c>
      <c r="C128" s="8">
        <v>292</v>
      </c>
      <c r="D128" s="8">
        <v>150</v>
      </c>
      <c r="E128" s="8" t="s">
        <v>22</v>
      </c>
      <c r="F128" s="8" t="s">
        <v>22</v>
      </c>
      <c r="G128" s="2"/>
      <c r="H128" s="8">
        <v>23</v>
      </c>
      <c r="I128" s="8">
        <v>5</v>
      </c>
      <c r="J128" s="8" t="s">
        <v>22</v>
      </c>
      <c r="K128" s="8">
        <v>23</v>
      </c>
      <c r="L128" s="8">
        <v>7</v>
      </c>
      <c r="M128" s="8" t="s">
        <v>22</v>
      </c>
      <c r="N128" s="8" t="s">
        <v>22</v>
      </c>
      <c r="O128" s="8" t="s">
        <v>22</v>
      </c>
    </row>
    <row r="129" spans="1:15" x14ac:dyDescent="0.25">
      <c r="A129" s="9" t="s">
        <v>30</v>
      </c>
      <c r="B129" s="8">
        <v>60</v>
      </c>
      <c r="C129" s="8">
        <v>98</v>
      </c>
      <c r="D129" s="8">
        <v>70</v>
      </c>
      <c r="E129" s="8" t="s">
        <v>22</v>
      </c>
      <c r="F129" s="8" t="s">
        <v>22</v>
      </c>
      <c r="G129" s="2"/>
      <c r="H129" s="8">
        <v>58</v>
      </c>
      <c r="I129" s="8">
        <v>2</v>
      </c>
      <c r="J129" s="8">
        <v>2</v>
      </c>
      <c r="K129" s="8">
        <v>60</v>
      </c>
      <c r="L129" s="8" t="s">
        <v>22</v>
      </c>
      <c r="M129" s="8" t="s">
        <v>22</v>
      </c>
      <c r="N129" s="8" t="s">
        <v>22</v>
      </c>
      <c r="O129" s="8" t="s">
        <v>22</v>
      </c>
    </row>
    <row r="130" spans="1:15" ht="15.75" thickBot="1" x14ac:dyDescent="0.3">
      <c r="A130" s="9" t="s">
        <v>31</v>
      </c>
      <c r="B130" s="8" t="s">
        <v>22</v>
      </c>
      <c r="C130" s="8" t="s">
        <v>22</v>
      </c>
      <c r="D130" s="8" t="s">
        <v>22</v>
      </c>
      <c r="E130" s="8" t="s">
        <v>22</v>
      </c>
      <c r="F130" s="8" t="s">
        <v>22</v>
      </c>
      <c r="G130" s="2"/>
      <c r="H130" s="8" t="s">
        <v>22</v>
      </c>
      <c r="I130" s="8" t="s">
        <v>22</v>
      </c>
      <c r="J130" s="8" t="s">
        <v>22</v>
      </c>
      <c r="K130" s="8" t="s">
        <v>22</v>
      </c>
      <c r="L130" s="8" t="s">
        <v>22</v>
      </c>
      <c r="M130" s="8" t="s">
        <v>22</v>
      </c>
      <c r="N130" s="8" t="s">
        <v>22</v>
      </c>
      <c r="O130" s="8" t="s">
        <v>22</v>
      </c>
    </row>
    <row r="131" spans="1:15" ht="15.75" thickBot="1" x14ac:dyDescent="0.3">
      <c r="A131" s="11"/>
      <c r="B131" s="12">
        <v>472</v>
      </c>
      <c r="C131" s="13">
        <v>1141</v>
      </c>
      <c r="D131" s="12">
        <v>435</v>
      </c>
      <c r="E131" s="12">
        <v>3</v>
      </c>
      <c r="F131" s="12" t="s">
        <v>22</v>
      </c>
      <c r="G131" s="3"/>
      <c r="H131" s="12">
        <v>431</v>
      </c>
      <c r="I131" s="12">
        <v>34</v>
      </c>
      <c r="J131" s="12">
        <v>7</v>
      </c>
      <c r="K131" s="12">
        <v>465</v>
      </c>
      <c r="L131" s="12">
        <v>7</v>
      </c>
      <c r="M131" s="12" t="s">
        <v>22</v>
      </c>
      <c r="N131" s="12" t="s">
        <v>22</v>
      </c>
      <c r="O131" s="12" t="s">
        <v>22</v>
      </c>
    </row>
    <row r="132" spans="1:15" x14ac:dyDescent="0.25">
      <c r="A132" s="7" t="s">
        <v>43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7" t="s">
        <v>44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5">
      <c r="A134" s="7" t="s">
        <v>21</v>
      </c>
      <c r="B134" s="4">
        <v>210</v>
      </c>
      <c r="C134" s="14">
        <v>3419</v>
      </c>
      <c r="D134" s="4">
        <v>512</v>
      </c>
      <c r="E134" s="4">
        <v>24</v>
      </c>
      <c r="F134" s="4">
        <v>1</v>
      </c>
      <c r="G134" s="2"/>
      <c r="H134" s="4">
        <v>116</v>
      </c>
      <c r="I134" s="4">
        <v>37</v>
      </c>
      <c r="J134" s="4">
        <v>36</v>
      </c>
      <c r="K134" s="4">
        <v>179</v>
      </c>
      <c r="L134" s="4">
        <v>7</v>
      </c>
      <c r="M134" s="4">
        <v>6</v>
      </c>
      <c r="N134" s="4">
        <v>1</v>
      </c>
      <c r="O134" s="4">
        <v>1</v>
      </c>
    </row>
    <row r="135" spans="1:15" x14ac:dyDescent="0.25">
      <c r="A135" s="7" t="s">
        <v>23</v>
      </c>
      <c r="B135" s="4">
        <v>88</v>
      </c>
      <c r="C135" s="14">
        <v>5522</v>
      </c>
      <c r="D135" s="4">
        <v>429</v>
      </c>
      <c r="E135" s="4">
        <v>39</v>
      </c>
      <c r="F135" s="4">
        <v>1</v>
      </c>
      <c r="G135" s="2"/>
      <c r="H135" s="4">
        <v>37</v>
      </c>
      <c r="I135" s="4">
        <v>34</v>
      </c>
      <c r="J135" s="4">
        <v>7</v>
      </c>
      <c r="K135" s="4">
        <v>62</v>
      </c>
      <c r="L135" s="4">
        <v>5</v>
      </c>
      <c r="M135" s="4">
        <v>2</v>
      </c>
      <c r="N135" s="4">
        <v>10</v>
      </c>
      <c r="O135" s="4" t="s">
        <v>22</v>
      </c>
    </row>
    <row r="136" spans="1:15" x14ac:dyDescent="0.25">
      <c r="A136" s="7" t="s">
        <v>24</v>
      </c>
      <c r="B136" s="4">
        <v>555</v>
      </c>
      <c r="C136" s="14">
        <v>4857</v>
      </c>
      <c r="D136" s="14">
        <v>2092</v>
      </c>
      <c r="E136" s="4">
        <v>17</v>
      </c>
      <c r="F136" s="4" t="s">
        <v>22</v>
      </c>
      <c r="G136" s="2"/>
      <c r="H136" s="4">
        <v>438</v>
      </c>
      <c r="I136" s="4">
        <v>74</v>
      </c>
      <c r="J136" s="4">
        <v>39</v>
      </c>
      <c r="K136" s="4">
        <v>508</v>
      </c>
      <c r="L136" s="4">
        <v>29</v>
      </c>
      <c r="M136" s="4">
        <v>1</v>
      </c>
      <c r="N136" s="4">
        <v>14</v>
      </c>
      <c r="O136" s="4" t="s">
        <v>22</v>
      </c>
    </row>
    <row r="137" spans="1:15" x14ac:dyDescent="0.25">
      <c r="A137" s="7" t="s">
        <v>25</v>
      </c>
      <c r="B137" s="4">
        <v>164</v>
      </c>
      <c r="C137" s="14">
        <v>2116</v>
      </c>
      <c r="D137" s="4">
        <v>451</v>
      </c>
      <c r="E137" s="4">
        <v>4</v>
      </c>
      <c r="F137" s="4" t="s">
        <v>22</v>
      </c>
      <c r="G137" s="2"/>
      <c r="H137" s="4">
        <v>114</v>
      </c>
      <c r="I137" s="4">
        <v>32</v>
      </c>
      <c r="J137" s="4">
        <v>10</v>
      </c>
      <c r="K137" s="4">
        <v>153</v>
      </c>
      <c r="L137" s="4">
        <v>5</v>
      </c>
      <c r="M137" s="4">
        <v>3</v>
      </c>
      <c r="N137" s="4" t="s">
        <v>22</v>
      </c>
      <c r="O137" s="4" t="s">
        <v>22</v>
      </c>
    </row>
    <row r="138" spans="1:15" x14ac:dyDescent="0.25">
      <c r="A138" s="7" t="s">
        <v>26</v>
      </c>
      <c r="B138" s="4">
        <v>386</v>
      </c>
      <c r="C138" s="14">
        <v>2901</v>
      </c>
      <c r="D138" s="4">
        <v>553</v>
      </c>
      <c r="E138" s="4">
        <v>42</v>
      </c>
      <c r="F138" s="4">
        <v>2</v>
      </c>
      <c r="G138" s="2"/>
      <c r="H138" s="4">
        <v>244</v>
      </c>
      <c r="I138" s="4">
        <v>99</v>
      </c>
      <c r="J138" s="4">
        <v>42</v>
      </c>
      <c r="K138" s="4">
        <v>363</v>
      </c>
      <c r="L138" s="4">
        <v>5</v>
      </c>
      <c r="M138" s="4">
        <v>8</v>
      </c>
      <c r="N138" s="4">
        <v>10</v>
      </c>
      <c r="O138" s="4" t="s">
        <v>22</v>
      </c>
    </row>
    <row r="139" spans="1:15" x14ac:dyDescent="0.25">
      <c r="A139" s="7" t="s">
        <v>27</v>
      </c>
      <c r="B139" s="14">
        <v>4829</v>
      </c>
      <c r="C139" s="14">
        <v>35832</v>
      </c>
      <c r="D139" s="14">
        <v>13760</v>
      </c>
      <c r="E139" s="4">
        <v>207</v>
      </c>
      <c r="F139" s="4">
        <v>86</v>
      </c>
      <c r="G139" s="2"/>
      <c r="H139" s="14">
        <v>4906</v>
      </c>
      <c r="I139" s="4">
        <v>362</v>
      </c>
      <c r="J139" s="4">
        <v>110</v>
      </c>
      <c r="K139" s="14">
        <v>4390</v>
      </c>
      <c r="L139" s="4">
        <v>80</v>
      </c>
      <c r="M139" s="4">
        <v>212</v>
      </c>
      <c r="N139" s="4">
        <v>103</v>
      </c>
      <c r="O139" s="4">
        <v>10</v>
      </c>
    </row>
    <row r="140" spans="1:15" x14ac:dyDescent="0.25">
      <c r="A140" s="7" t="s">
        <v>28</v>
      </c>
      <c r="B140" s="4">
        <v>345</v>
      </c>
      <c r="C140" s="14">
        <v>2533</v>
      </c>
      <c r="D140" s="4">
        <v>655</v>
      </c>
      <c r="E140" s="4">
        <v>8</v>
      </c>
      <c r="F140" s="4" t="s">
        <v>22</v>
      </c>
      <c r="G140" s="2"/>
      <c r="H140" s="4">
        <v>249</v>
      </c>
      <c r="I140" s="4">
        <v>50</v>
      </c>
      <c r="J140" s="4">
        <v>37</v>
      </c>
      <c r="K140" s="4">
        <v>315</v>
      </c>
      <c r="L140" s="4">
        <v>9</v>
      </c>
      <c r="M140" s="4">
        <v>1</v>
      </c>
      <c r="N140" s="4">
        <v>32</v>
      </c>
      <c r="O140" s="4" t="s">
        <v>22</v>
      </c>
    </row>
    <row r="141" spans="1:15" x14ac:dyDescent="0.25">
      <c r="A141" s="7" t="s">
        <v>29</v>
      </c>
      <c r="B141" s="4">
        <v>767</v>
      </c>
      <c r="C141" s="14">
        <v>12275</v>
      </c>
      <c r="D141" s="14">
        <v>3948</v>
      </c>
      <c r="E141" s="4">
        <v>27</v>
      </c>
      <c r="F141" s="4">
        <v>2</v>
      </c>
      <c r="G141" s="2"/>
      <c r="H141" s="4">
        <v>479</v>
      </c>
      <c r="I141" s="4">
        <v>208</v>
      </c>
      <c r="J141" s="4">
        <v>72</v>
      </c>
      <c r="K141" s="4">
        <v>642</v>
      </c>
      <c r="L141" s="4">
        <v>39</v>
      </c>
      <c r="M141" s="4">
        <v>4</v>
      </c>
      <c r="N141" s="4">
        <v>53</v>
      </c>
      <c r="O141" s="4">
        <v>2</v>
      </c>
    </row>
    <row r="142" spans="1:15" x14ac:dyDescent="0.25">
      <c r="A142" s="7" t="s">
        <v>30</v>
      </c>
      <c r="B142" s="4">
        <v>809</v>
      </c>
      <c r="C142" s="14">
        <v>6466</v>
      </c>
      <c r="D142" s="14">
        <v>2404</v>
      </c>
      <c r="E142" s="4">
        <v>120</v>
      </c>
      <c r="F142" s="4">
        <v>64</v>
      </c>
      <c r="G142" s="2"/>
      <c r="H142" s="4">
        <v>483</v>
      </c>
      <c r="I142" s="4">
        <v>110</v>
      </c>
      <c r="J142" s="4">
        <v>111</v>
      </c>
      <c r="K142" s="4">
        <v>457</v>
      </c>
      <c r="L142" s="4">
        <v>29</v>
      </c>
      <c r="M142" s="4">
        <v>55</v>
      </c>
      <c r="N142" s="4">
        <v>54</v>
      </c>
      <c r="O142" s="4">
        <v>2</v>
      </c>
    </row>
    <row r="143" spans="1:15" ht="15.75" thickBot="1" x14ac:dyDescent="0.3">
      <c r="A143" s="7" t="s">
        <v>31</v>
      </c>
      <c r="B143" s="4">
        <v>206</v>
      </c>
      <c r="C143" s="14">
        <v>3556</v>
      </c>
      <c r="D143" s="4">
        <v>786</v>
      </c>
      <c r="E143" s="4">
        <v>2</v>
      </c>
      <c r="F143" s="4">
        <v>1</v>
      </c>
      <c r="G143" s="2"/>
      <c r="H143" s="4">
        <v>175</v>
      </c>
      <c r="I143" s="4">
        <v>6</v>
      </c>
      <c r="J143" s="4">
        <v>12</v>
      </c>
      <c r="K143" s="4">
        <v>107</v>
      </c>
      <c r="L143" s="4">
        <v>43</v>
      </c>
      <c r="M143" s="4">
        <v>3</v>
      </c>
      <c r="N143" s="4">
        <v>35</v>
      </c>
      <c r="O143" s="4" t="s">
        <v>22</v>
      </c>
    </row>
    <row r="144" spans="1:15" ht="15.75" thickBot="1" x14ac:dyDescent="0.3">
      <c r="A144" s="15"/>
      <c r="B144" s="16">
        <v>8359</v>
      </c>
      <c r="C144" s="16">
        <v>79477</v>
      </c>
      <c r="D144" s="16">
        <v>25590</v>
      </c>
      <c r="E144" s="5">
        <v>490</v>
      </c>
      <c r="F144" s="5">
        <v>157</v>
      </c>
      <c r="G144" s="5">
        <v>309</v>
      </c>
      <c r="H144" s="16">
        <v>6443</v>
      </c>
      <c r="I144" s="16">
        <v>1012</v>
      </c>
      <c r="J144" s="5">
        <v>476</v>
      </c>
      <c r="K144" s="16">
        <v>7176</v>
      </c>
      <c r="L144" s="5">
        <v>251</v>
      </c>
      <c r="M144" s="5">
        <v>295</v>
      </c>
      <c r="N144" s="5">
        <v>320</v>
      </c>
      <c r="O144" s="5">
        <v>14</v>
      </c>
    </row>
  </sheetData>
  <mergeCells count="7">
    <mergeCell ref="K3:O3"/>
    <mergeCell ref="A3:A5"/>
    <mergeCell ref="B3:B5"/>
    <mergeCell ref="C3:F3"/>
    <mergeCell ref="G3:J3"/>
    <mergeCell ref="C4:D4"/>
    <mergeCell ref="E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OBYEK PENGAWASAN K.2</vt:lpstr>
      <vt:lpstr>Sheet1</vt:lpstr>
      <vt:lpstr>Sheet2</vt:lpstr>
      <vt:lpstr>Sheet3</vt:lpstr>
      <vt:lpstr>'OBYEK PENGAWASAN K.2'!Print_Area</vt:lpstr>
      <vt:lpstr>'OBYEK PENGAWASAN K.2'!Print_Titles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2020-11-30T00:50:15Z</dcterms:created>
  <dcterms:modified xsi:type="dcterms:W3CDTF">2021-06-02T06:05:26Z</dcterms:modified>
</cp:coreProperties>
</file>