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27075" windowHeight="117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" i="1" l="1"/>
  <c r="G18" i="1"/>
  <c r="F18" i="1"/>
  <c r="E18" i="1"/>
  <c r="J18" i="1" s="1"/>
  <c r="K18" i="1" s="1"/>
  <c r="D18" i="1"/>
  <c r="H18" i="1" s="1"/>
  <c r="I18" i="1" s="1"/>
  <c r="C18" i="1"/>
  <c r="G17" i="1"/>
  <c r="F17" i="1"/>
  <c r="E17" i="1"/>
  <c r="D17" i="1"/>
  <c r="J17" i="1" s="1"/>
  <c r="K17" i="1" s="1"/>
  <c r="C17" i="1"/>
  <c r="G16" i="1"/>
  <c r="F16" i="1"/>
  <c r="E16" i="1"/>
  <c r="J16" i="1" s="1"/>
  <c r="K16" i="1" s="1"/>
  <c r="D16" i="1"/>
  <c r="H16" i="1" s="1"/>
  <c r="I16" i="1" s="1"/>
  <c r="C16" i="1"/>
  <c r="G15" i="1"/>
  <c r="F15" i="1"/>
  <c r="E15" i="1"/>
  <c r="D15" i="1"/>
  <c r="J15" i="1" s="1"/>
  <c r="K15" i="1" s="1"/>
  <c r="C15" i="1"/>
  <c r="G14" i="1"/>
  <c r="F14" i="1"/>
  <c r="E14" i="1"/>
  <c r="J14" i="1" s="1"/>
  <c r="K14" i="1" s="1"/>
  <c r="D14" i="1"/>
  <c r="H14" i="1" s="1"/>
  <c r="I14" i="1" s="1"/>
  <c r="C14" i="1"/>
  <c r="G13" i="1"/>
  <c r="F13" i="1"/>
  <c r="E13" i="1"/>
  <c r="D13" i="1"/>
  <c r="J13" i="1" s="1"/>
  <c r="K13" i="1" s="1"/>
  <c r="C13" i="1"/>
  <c r="G12" i="1"/>
  <c r="F12" i="1"/>
  <c r="E12" i="1"/>
  <c r="J12" i="1" s="1"/>
  <c r="K12" i="1" s="1"/>
  <c r="D12" i="1"/>
  <c r="H12" i="1" s="1"/>
  <c r="I12" i="1" s="1"/>
  <c r="C12" i="1"/>
  <c r="G11" i="1"/>
  <c r="F11" i="1"/>
  <c r="E11" i="1"/>
  <c r="D11" i="1"/>
  <c r="J11" i="1" s="1"/>
  <c r="K11" i="1" s="1"/>
  <c r="C11" i="1"/>
  <c r="G10" i="1"/>
  <c r="F10" i="1"/>
  <c r="E10" i="1"/>
  <c r="J10" i="1" s="1"/>
  <c r="K10" i="1" s="1"/>
  <c r="D10" i="1"/>
  <c r="H10" i="1" s="1"/>
  <c r="I10" i="1" s="1"/>
  <c r="C10" i="1"/>
  <c r="A10" i="1"/>
  <c r="A11" i="1" s="1"/>
  <c r="A12" i="1" s="1"/>
  <c r="A13" i="1" s="1"/>
  <c r="A14" i="1" s="1"/>
  <c r="A15" i="1" s="1"/>
  <c r="A16" i="1" s="1"/>
  <c r="A17" i="1" s="1"/>
  <c r="A18" i="1" s="1"/>
  <c r="G9" i="1"/>
  <c r="G19" i="1" s="1"/>
  <c r="F9" i="1"/>
  <c r="F19" i="1" s="1"/>
  <c r="E9" i="1"/>
  <c r="E19" i="1" s="1"/>
  <c r="D9" i="1"/>
  <c r="J9" i="1" s="1"/>
  <c r="C9" i="1"/>
  <c r="C19" i="1" s="1"/>
  <c r="J19" i="1" l="1"/>
  <c r="K19" i="1" s="1"/>
  <c r="K9" i="1"/>
  <c r="D19" i="1"/>
  <c r="H11" i="1"/>
  <c r="I11" i="1" s="1"/>
  <c r="H13" i="1"/>
  <c r="I13" i="1" s="1"/>
  <c r="H15" i="1"/>
  <c r="I15" i="1" s="1"/>
  <c r="H17" i="1"/>
  <c r="I17" i="1" s="1"/>
  <c r="H9" i="1"/>
  <c r="I9" i="1" l="1"/>
  <c r="H19" i="1"/>
  <c r="I19" i="1" s="1"/>
</calcChain>
</file>

<file path=xl/sharedStrings.xml><?xml version="1.0" encoding="utf-8"?>
<sst xmlns="http://schemas.openxmlformats.org/spreadsheetml/2006/main" count="32" uniqueCount="27">
  <si>
    <t>No.</t>
  </si>
  <si>
    <t>Kabupaten/Kota</t>
  </si>
  <si>
    <t>Penduduk</t>
  </si>
  <si>
    <t>Peserta Didik Usia 7-12 tahun</t>
  </si>
  <si>
    <t>APM</t>
  </si>
  <si>
    <t>Usia 7-12</t>
  </si>
  <si>
    <t>SD</t>
  </si>
  <si>
    <t>MI</t>
  </si>
  <si>
    <t>SDLB</t>
  </si>
  <si>
    <t>Paket A</t>
  </si>
  <si>
    <t>Tidak Termasuk Paket A</t>
  </si>
  <si>
    <t>Termasuk Paket A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</si>
  <si>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</si>
  <si>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</si>
  <si>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</si>
  <si>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</si>
  <si>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</si>
  <si>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</si>
  <si>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</si>
  <si>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</si>
  <si>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</si>
  <si>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</si>
  <si>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</si>
  <si>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</si>
  <si>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</si>
  <si>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</si>
  <si>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Angka Partisipasi Murni (APM) Tingkat SD/MI/Paket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</si>
</sst>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165" fontId="2" fillId="0" borderId="22" xfId="1" applyNumberFormat="1" applyFont="1" applyBorder="1"/>
    <xf numFmtId="3" fontId="2" fillId="0" borderId="22" xfId="0" applyNumberFormat="1" applyFont="1" applyBorder="1"/>
    <xf numFmtId="166" fontId="2" fillId="0" borderId="22" xfId="0" applyNumberFormat="1" applyFont="1" applyBorder="1"/>
    <xf numFmtId="0" fontId="2" fillId="0" borderId="22" xfId="0" applyFont="1" applyBorder="1"/>
    <xf numFmtId="3" fontId="2" fillId="0" borderId="21" xfId="0" applyNumberFormat="1" applyFont="1" applyBorder="1"/>
    <xf numFmtId="164" fontId="2" fillId="0" borderId="21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164" fontId="2" fillId="0" borderId="22" xfId="0" applyNumberFormat="1" applyFont="1" applyBorder="1"/>
    <xf numFmtId="164" fontId="2" fillId="0" borderId="25" xfId="0" applyNumberFormat="1" applyFont="1" applyBorder="1"/>
    <xf numFmtId="165" fontId="2" fillId="0" borderId="21" xfId="1" applyNumberFormat="1" applyFont="1" applyBorder="1"/>
    <xf numFmtId="0" fontId="2" fillId="0" borderId="26" xfId="0" applyFont="1" applyBorder="1"/>
    <xf numFmtId="0" fontId="2" fillId="0" borderId="27" xfId="0" applyFont="1" applyBorder="1" applyAlignment="1">
      <alignment horizontal="center"/>
    </xf>
    <xf numFmtId="165" fontId="2" fillId="0" borderId="27" xfId="1" applyNumberFormat="1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giatan%20Statistik%202020/DIKBUD/buku%20saku%202019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>
        <row r="7">
          <cell r="F7">
            <v>113006</v>
          </cell>
        </row>
        <row r="8">
          <cell r="F8">
            <v>147421</v>
          </cell>
        </row>
        <row r="9">
          <cell r="F9">
            <v>52320</v>
          </cell>
        </row>
        <row r="10">
          <cell r="F10">
            <v>35451</v>
          </cell>
        </row>
        <row r="11">
          <cell r="F11">
            <v>60639</v>
          </cell>
        </row>
        <row r="12">
          <cell r="F12">
            <v>16864</v>
          </cell>
        </row>
        <row r="13">
          <cell r="F13">
            <v>26397</v>
          </cell>
        </row>
        <row r="14">
          <cell r="F14">
            <v>49268</v>
          </cell>
        </row>
        <row r="15">
          <cell r="F15">
            <v>16645</v>
          </cell>
        </row>
        <row r="16">
          <cell r="F16">
            <v>595451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Provinsi Nusa Tenggara Barat Tahun 2019/2020</v>
          </cell>
        </row>
      </sheetData>
      <sheetData sheetId="13"/>
      <sheetData sheetId="14"/>
      <sheetData sheetId="15"/>
      <sheetData sheetId="16">
        <row r="8">
          <cell r="D8">
            <v>86868</v>
          </cell>
          <cell r="H8">
            <v>25312</v>
          </cell>
          <cell r="L8">
            <v>115</v>
          </cell>
          <cell r="P8">
            <v>453</v>
          </cell>
        </row>
        <row r="9">
          <cell r="D9">
            <v>121063</v>
          </cell>
          <cell r="H9">
            <v>24931</v>
          </cell>
          <cell r="L9">
            <v>165</v>
          </cell>
          <cell r="P9">
            <v>426</v>
          </cell>
        </row>
        <row r="10">
          <cell r="D10">
            <v>48657</v>
          </cell>
          <cell r="H10">
            <v>3060</v>
          </cell>
          <cell r="L10">
            <v>78</v>
          </cell>
          <cell r="P10">
            <v>420</v>
          </cell>
        </row>
        <row r="11">
          <cell r="D11">
            <v>29124</v>
          </cell>
          <cell r="H11">
            <v>5623</v>
          </cell>
          <cell r="L11">
            <v>201</v>
          </cell>
          <cell r="P11">
            <v>490</v>
          </cell>
        </row>
        <row r="12">
          <cell r="D12">
            <v>51357</v>
          </cell>
          <cell r="H12">
            <v>7859</v>
          </cell>
          <cell r="L12">
            <v>285</v>
          </cell>
          <cell r="P12">
            <v>985</v>
          </cell>
        </row>
        <row r="13">
          <cell r="D13">
            <v>15923</v>
          </cell>
          <cell r="H13">
            <v>818</v>
          </cell>
          <cell r="L13">
            <v>21</v>
          </cell>
          <cell r="P13">
            <v>65</v>
          </cell>
        </row>
        <row r="14">
          <cell r="D14">
            <v>23723</v>
          </cell>
          <cell r="H14">
            <v>2522</v>
          </cell>
          <cell r="L14">
            <v>35</v>
          </cell>
          <cell r="P14">
            <v>102</v>
          </cell>
        </row>
        <row r="15">
          <cell r="D15">
            <v>43252</v>
          </cell>
          <cell r="H15">
            <v>5670</v>
          </cell>
          <cell r="L15">
            <v>112</v>
          </cell>
          <cell r="P15">
            <v>225</v>
          </cell>
        </row>
        <row r="16">
          <cell r="D16">
            <v>14664</v>
          </cell>
          <cell r="H16">
            <v>1655</v>
          </cell>
          <cell r="L16">
            <v>105</v>
          </cell>
          <cell r="P16">
            <v>160</v>
          </cell>
        </row>
        <row r="17">
          <cell r="D17">
            <v>498868</v>
          </cell>
          <cell r="H17">
            <v>88657</v>
          </cell>
          <cell r="L17">
            <v>1217</v>
          </cell>
          <cell r="P17">
            <v>4877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O22" sqref="O22"/>
    </sheetView>
  </sheetViews>
  <sheetFormatPr defaultRowHeight="15" x14ac:dyDescent="0.25"/>
  <cols>
    <col min="2" max="2" width="18.42578125" customWidth="1"/>
    <col min="3" max="3" width="10.28515625" bestFit="1" customWidth="1"/>
    <col min="8" max="8" width="10.28515625" bestFit="1" customWidth="1"/>
    <col min="9" max="9" width="11.7109375" customWidth="1"/>
    <col min="10" max="10" width="10.28515625" bestFit="1" customWidth="1"/>
    <col min="11" max="11" width="10.85546875" customWidth="1"/>
  </cols>
  <sheetData>
    <row r="1" spans="1:11" ht="20.25" x14ac:dyDescent="0.3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0.25" x14ac:dyDescent="0.3">
      <c r="A2" s="45" t="str">
        <f>+[1]tab11!A2</f>
        <v>Provinsi Nusa Tenggara Barat Tahun 2019/2020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15.75" thickBot="1" x14ac:dyDescent="0.3"/>
    <row r="5" spans="1:11" ht="29.25" customHeight="1" x14ac:dyDescent="0.25">
      <c r="A5" s="1" t="s">
        <v>0</v>
      </c>
      <c r="B5" s="2" t="s">
        <v>1</v>
      </c>
      <c r="C5" s="3" t="s">
        <v>2</v>
      </c>
      <c r="D5" s="41" t="s">
        <v>3</v>
      </c>
      <c r="E5" s="42"/>
      <c r="F5" s="42"/>
      <c r="G5" s="43"/>
      <c r="H5" s="41" t="s">
        <v>4</v>
      </c>
      <c r="I5" s="42"/>
      <c r="J5" s="42"/>
      <c r="K5" s="44"/>
    </row>
    <row r="6" spans="1:11" x14ac:dyDescent="0.25">
      <c r="A6" s="4"/>
      <c r="B6" s="5"/>
      <c r="C6" s="6" t="s">
        <v>5</v>
      </c>
      <c r="D6" s="5" t="s">
        <v>6</v>
      </c>
      <c r="E6" s="5" t="s">
        <v>7</v>
      </c>
      <c r="F6" s="5" t="s">
        <v>8</v>
      </c>
      <c r="G6" s="7" t="s">
        <v>9</v>
      </c>
      <c r="H6" s="8" t="s">
        <v>10</v>
      </c>
      <c r="I6" s="9"/>
      <c r="J6" s="10" t="s">
        <v>11</v>
      </c>
      <c r="K6" s="11"/>
    </row>
    <row r="7" spans="1:11" x14ac:dyDescent="0.25">
      <c r="A7" s="4"/>
      <c r="B7" s="5"/>
      <c r="C7" s="6" t="s">
        <v>12</v>
      </c>
      <c r="D7" s="5"/>
      <c r="E7" s="5"/>
      <c r="F7" s="5"/>
      <c r="G7" s="7" t="s">
        <v>13</v>
      </c>
      <c r="H7" s="12" t="s">
        <v>13</v>
      </c>
      <c r="I7" s="13"/>
      <c r="J7" s="14" t="s">
        <v>13</v>
      </c>
      <c r="K7" s="15"/>
    </row>
    <row r="8" spans="1:11" ht="15.75" thickBot="1" x14ac:dyDescent="0.3">
      <c r="A8" s="16"/>
      <c r="B8" s="17"/>
      <c r="C8" s="18"/>
      <c r="D8" s="17"/>
      <c r="E8" s="17"/>
      <c r="F8" s="17"/>
      <c r="G8" s="19"/>
      <c r="H8" s="20" t="s">
        <v>14</v>
      </c>
      <c r="I8" s="21" t="s">
        <v>15</v>
      </c>
      <c r="J8" s="20" t="s">
        <v>14</v>
      </c>
      <c r="K8" s="22" t="s">
        <v>15</v>
      </c>
    </row>
    <row r="9" spans="1:11" x14ac:dyDescent="0.25">
      <c r="A9" s="23">
        <v>1</v>
      </c>
      <c r="B9" s="24" t="s">
        <v>16</v>
      </c>
      <c r="C9" s="25">
        <f>+[1]tab2!F7</f>
        <v>113006</v>
      </c>
      <c r="D9" s="26">
        <f>+[1]tab15!D8</f>
        <v>86868</v>
      </c>
      <c r="E9" s="27">
        <f>+[1]tab15!H8</f>
        <v>25312</v>
      </c>
      <c r="F9" s="27">
        <f>+[1]tab15!L8</f>
        <v>115</v>
      </c>
      <c r="G9" s="28">
        <f>+[1]tab15!P8</f>
        <v>453</v>
      </c>
      <c r="H9" s="29">
        <f>+D9+E9</f>
        <v>112180</v>
      </c>
      <c r="I9" s="30">
        <f t="shared" ref="I9:I19" si="0">+H9/C9*100</f>
        <v>99.269065359361448</v>
      </c>
      <c r="J9" s="29">
        <f>+D9+E9+G9+F9</f>
        <v>112748</v>
      </c>
      <c r="K9" s="31">
        <f>+J9/C9*100</f>
        <v>99.771693538396192</v>
      </c>
    </row>
    <row r="10" spans="1:11" x14ac:dyDescent="0.25">
      <c r="A10" s="32">
        <f>+A9+1</f>
        <v>2</v>
      </c>
      <c r="B10" s="28" t="s">
        <v>17</v>
      </c>
      <c r="C10" s="25">
        <f>+[1]tab2!F8</f>
        <v>147421</v>
      </c>
      <c r="D10" s="26">
        <f>+[1]tab15!D9</f>
        <v>121063</v>
      </c>
      <c r="E10" s="27">
        <f>+[1]tab15!H9</f>
        <v>24931</v>
      </c>
      <c r="F10" s="27">
        <f>+[1]tab15!L9</f>
        <v>165</v>
      </c>
      <c r="G10" s="28">
        <f>+[1]tab15!P9</f>
        <v>426</v>
      </c>
      <c r="H10" s="29">
        <f t="shared" ref="H10:H18" si="1">+D10+E10</f>
        <v>145994</v>
      </c>
      <c r="I10" s="30">
        <f t="shared" si="0"/>
        <v>99.032023931461595</v>
      </c>
      <c r="J10" s="29">
        <f>+D10+E10+G10+F10</f>
        <v>146585</v>
      </c>
      <c r="K10" s="31">
        <f t="shared" ref="K10:K19" si="2">+J10/C10*100</f>
        <v>99.432916612965585</v>
      </c>
    </row>
    <row r="11" spans="1:11" x14ac:dyDescent="0.25">
      <c r="A11" s="32">
        <f t="shared" ref="A11:A18" si="3">+A10+1</f>
        <v>3</v>
      </c>
      <c r="B11" s="28" t="s">
        <v>18</v>
      </c>
      <c r="C11" s="25">
        <f>+[1]tab2!F9</f>
        <v>52320</v>
      </c>
      <c r="D11" s="26">
        <f>+[1]tab15!D10</f>
        <v>48657</v>
      </c>
      <c r="E11" s="27">
        <f>+[1]tab15!H10</f>
        <v>3060</v>
      </c>
      <c r="F11" s="27">
        <f>+[1]tab15!L10</f>
        <v>78</v>
      </c>
      <c r="G11" s="28">
        <f>+[1]tab15!P10</f>
        <v>420</v>
      </c>
      <c r="H11" s="29">
        <f t="shared" si="1"/>
        <v>51717</v>
      </c>
      <c r="I11" s="30">
        <f t="shared" si="0"/>
        <v>98.847477064220186</v>
      </c>
      <c r="J11" s="29">
        <f t="shared" ref="J11:J18" si="4">+D11+E11+G11+F11</f>
        <v>52215</v>
      </c>
      <c r="K11" s="31">
        <f t="shared" si="2"/>
        <v>99.799311926605512</v>
      </c>
    </row>
    <row r="12" spans="1:11" x14ac:dyDescent="0.25">
      <c r="A12" s="32">
        <f t="shared" si="3"/>
        <v>4</v>
      </c>
      <c r="B12" s="28" t="s">
        <v>19</v>
      </c>
      <c r="C12" s="25">
        <f>+[1]tab2!F10</f>
        <v>35451</v>
      </c>
      <c r="D12" s="26">
        <f>+[1]tab15!D11</f>
        <v>29124</v>
      </c>
      <c r="E12" s="27">
        <f>+[1]tab15!H11</f>
        <v>5623</v>
      </c>
      <c r="F12" s="27">
        <f>+[1]tab15!L11</f>
        <v>201</v>
      </c>
      <c r="G12" s="28">
        <f>+[1]tab15!P11</f>
        <v>490</v>
      </c>
      <c r="H12" s="29">
        <f t="shared" si="1"/>
        <v>34747</v>
      </c>
      <c r="I12" s="30">
        <f t="shared" si="0"/>
        <v>98.014160390398018</v>
      </c>
      <c r="J12" s="29">
        <f t="shared" si="4"/>
        <v>35438</v>
      </c>
      <c r="K12" s="31">
        <f>+J12/C12*100</f>
        <v>99.963329666299956</v>
      </c>
    </row>
    <row r="13" spans="1:11" x14ac:dyDescent="0.25">
      <c r="A13" s="32">
        <f t="shared" si="3"/>
        <v>5</v>
      </c>
      <c r="B13" s="28" t="s">
        <v>20</v>
      </c>
      <c r="C13" s="25">
        <f>+[1]tab2!F11</f>
        <v>60639</v>
      </c>
      <c r="D13" s="26">
        <f>+[1]tab15!D12</f>
        <v>51357</v>
      </c>
      <c r="E13" s="27">
        <f>+[1]tab15!H12</f>
        <v>7859</v>
      </c>
      <c r="F13" s="27">
        <f>+[1]tab15!L12</f>
        <v>285</v>
      </c>
      <c r="G13" s="28">
        <f>+[1]tab15!P12</f>
        <v>985</v>
      </c>
      <c r="H13" s="29">
        <f t="shared" si="1"/>
        <v>59216</v>
      </c>
      <c r="I13" s="30">
        <f t="shared" si="0"/>
        <v>97.653325417635514</v>
      </c>
      <c r="J13" s="29">
        <f t="shared" si="4"/>
        <v>60486</v>
      </c>
      <c r="K13" s="31">
        <f t="shared" si="2"/>
        <v>99.747687132043737</v>
      </c>
    </row>
    <row r="14" spans="1:11" x14ac:dyDescent="0.25">
      <c r="A14" s="32">
        <f t="shared" si="3"/>
        <v>6</v>
      </c>
      <c r="B14" s="28" t="s">
        <v>21</v>
      </c>
      <c r="C14" s="25">
        <f>+[1]tab2!F12</f>
        <v>16864</v>
      </c>
      <c r="D14" s="26">
        <f>+[1]tab15!D13</f>
        <v>15923</v>
      </c>
      <c r="E14" s="27">
        <f>+[1]tab15!H13</f>
        <v>818</v>
      </c>
      <c r="F14" s="27">
        <f>+[1]tab15!L13</f>
        <v>21</v>
      </c>
      <c r="G14" s="28">
        <f>+[1]tab15!P13</f>
        <v>65</v>
      </c>
      <c r="H14" s="29">
        <f t="shared" si="1"/>
        <v>16741</v>
      </c>
      <c r="I14" s="30">
        <f t="shared" si="0"/>
        <v>99.270635673624284</v>
      </c>
      <c r="J14" s="29">
        <f t="shared" si="4"/>
        <v>16827</v>
      </c>
      <c r="K14" s="31">
        <f t="shared" si="2"/>
        <v>99.780597722960152</v>
      </c>
    </row>
    <row r="15" spans="1:11" x14ac:dyDescent="0.25">
      <c r="A15" s="32">
        <f>+A14+1</f>
        <v>7</v>
      </c>
      <c r="B15" s="28" t="s">
        <v>22</v>
      </c>
      <c r="C15" s="25">
        <f>+[1]tab2!F13</f>
        <v>26397</v>
      </c>
      <c r="D15" s="26">
        <f>+[1]tab15!D14</f>
        <v>23723</v>
      </c>
      <c r="E15" s="27">
        <f>+[1]tab15!H14</f>
        <v>2522</v>
      </c>
      <c r="F15" s="27">
        <f>+[1]tab15!L14</f>
        <v>35</v>
      </c>
      <c r="G15" s="28">
        <f>+[1]tab15!P14</f>
        <v>102</v>
      </c>
      <c r="H15" s="26">
        <f>+D15+E15</f>
        <v>26245</v>
      </c>
      <c r="I15" s="33">
        <f>+H15/C15*100</f>
        <v>99.424176989809439</v>
      </c>
      <c r="J15" s="29">
        <f t="shared" si="4"/>
        <v>26382</v>
      </c>
      <c r="K15" s="34">
        <f>+J15/C15*100</f>
        <v>99.943175360836449</v>
      </c>
    </row>
    <row r="16" spans="1:11" x14ac:dyDescent="0.25">
      <c r="A16" s="32">
        <f>+A15+1</f>
        <v>8</v>
      </c>
      <c r="B16" s="28" t="s">
        <v>23</v>
      </c>
      <c r="C16" s="25">
        <f>+[1]tab2!F14</f>
        <v>49268</v>
      </c>
      <c r="D16" s="26">
        <f>+[1]tab15!D15</f>
        <v>43252</v>
      </c>
      <c r="E16" s="27">
        <f>+[1]tab15!H15</f>
        <v>5670</v>
      </c>
      <c r="F16" s="27">
        <f>+[1]tab15!L15</f>
        <v>112</v>
      </c>
      <c r="G16" s="28">
        <f>+[1]tab15!P15</f>
        <v>225</v>
      </c>
      <c r="H16" s="26">
        <f>+D16+E16</f>
        <v>48922</v>
      </c>
      <c r="I16" s="33">
        <f>+H16/C16*100</f>
        <v>99.297718600308514</v>
      </c>
      <c r="J16" s="29">
        <f t="shared" si="4"/>
        <v>49259</v>
      </c>
      <c r="K16" s="34">
        <f>+J16/C16*100</f>
        <v>99.981732564747901</v>
      </c>
    </row>
    <row r="17" spans="1:11" x14ac:dyDescent="0.25">
      <c r="A17" s="23">
        <f>+A16+1</f>
        <v>9</v>
      </c>
      <c r="B17" s="24" t="s">
        <v>24</v>
      </c>
      <c r="C17" s="35">
        <f>+[1]tab2!F15</f>
        <v>16645</v>
      </c>
      <c r="D17" s="26">
        <f>+[1]tab15!D16</f>
        <v>14664</v>
      </c>
      <c r="E17" s="27">
        <f>+[1]tab15!H16</f>
        <v>1655</v>
      </c>
      <c r="F17" s="27">
        <f>+[1]tab15!L16</f>
        <v>105</v>
      </c>
      <c r="G17" s="24">
        <f>+[1]tab15!P16</f>
        <v>160</v>
      </c>
      <c r="H17" s="29">
        <f t="shared" si="1"/>
        <v>16319</v>
      </c>
      <c r="I17" s="30">
        <f t="shared" si="0"/>
        <v>98.04145389005707</v>
      </c>
      <c r="J17" s="29">
        <f t="shared" si="4"/>
        <v>16584</v>
      </c>
      <c r="K17" s="31">
        <f>+J17/C17*100</f>
        <v>99.633523580654852</v>
      </c>
    </row>
    <row r="18" spans="1:11" ht="15.75" thickBot="1" x14ac:dyDescent="0.3">
      <c r="A18" s="32">
        <f t="shared" si="3"/>
        <v>10</v>
      </c>
      <c r="B18" s="28" t="s">
        <v>25</v>
      </c>
      <c r="C18" s="25">
        <f>+[1]tab2!F16</f>
        <v>595451</v>
      </c>
      <c r="D18" s="26">
        <f>+[1]tab15!D17</f>
        <v>498868</v>
      </c>
      <c r="E18" s="27">
        <f>+[1]tab15!H17</f>
        <v>88657</v>
      </c>
      <c r="F18" s="27">
        <f>+[1]tab15!L17</f>
        <v>1217</v>
      </c>
      <c r="G18" s="28">
        <f>+[1]tab15!P17</f>
        <v>4877</v>
      </c>
      <c r="H18" s="29">
        <f t="shared" si="1"/>
        <v>587525</v>
      </c>
      <c r="I18" s="30">
        <f t="shared" si="0"/>
        <v>98.668908104949026</v>
      </c>
      <c r="J18" s="29">
        <f t="shared" si="4"/>
        <v>593619</v>
      </c>
      <c r="K18" s="31">
        <f t="shared" si="2"/>
        <v>99.692334045958447</v>
      </c>
    </row>
    <row r="19" spans="1:11" ht="15.75" thickBot="1" x14ac:dyDescent="0.3">
      <c r="A19" s="36"/>
      <c r="B19" s="37" t="s">
        <v>14</v>
      </c>
      <c r="C19" s="38">
        <f t="shared" ref="C19:H19" si="5">SUM(C9:C18)</f>
        <v>1113462</v>
      </c>
      <c r="D19" s="38">
        <f t="shared" si="5"/>
        <v>933499</v>
      </c>
      <c r="E19" s="38">
        <f t="shared" si="5"/>
        <v>166107</v>
      </c>
      <c r="F19" s="38">
        <f t="shared" si="5"/>
        <v>2334</v>
      </c>
      <c r="G19" s="38">
        <f t="shared" si="5"/>
        <v>8203</v>
      </c>
      <c r="H19" s="38">
        <f t="shared" si="5"/>
        <v>1099606</v>
      </c>
      <c r="I19" s="39">
        <f t="shared" si="0"/>
        <v>98.755592916507254</v>
      </c>
      <c r="J19" s="38">
        <f>SUM(J9:J18)</f>
        <v>1110143</v>
      </c>
      <c r="K19" s="40">
        <f t="shared" si="2"/>
        <v>99.701920676233229</v>
      </c>
    </row>
  </sheetData>
  <mergeCells count="13">
    <mergeCell ref="J7:K7"/>
    <mergeCell ref="A1:K1"/>
    <mergeCell ref="A2:K2"/>
    <mergeCell ref="A5:A8"/>
    <mergeCell ref="B5:B8"/>
    <mergeCell ref="D5:G5"/>
    <mergeCell ref="H5:K5"/>
    <mergeCell ref="D6:D8"/>
    <mergeCell ref="E6:E8"/>
    <mergeCell ref="F6:F8"/>
    <mergeCell ref="H6:I6"/>
    <mergeCell ref="J6:K6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2021-07-26T07:35:16Z</dcterms:created>
  <dcterms:modified xsi:type="dcterms:W3CDTF">2021-07-26T07:53:27Z</dcterms:modified>
</cp:coreProperties>
</file>