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engembalian Database\Dinas Pendidikan dan Kebudayaan (Fix)\"/>
    </mc:Choice>
  </mc:AlternateContent>
  <xr:revisionPtr revIDLastSave="0" documentId="13_ncr:1_{624E2967-5417-4DA8-81E1-0286D41C1493}" xr6:coauthVersionLast="40" xr6:coauthVersionMax="40" xr10:uidLastSave="{00000000-0000-0000-0000-000000000000}"/>
  <bookViews>
    <workbookView xWindow="-120" yWindow="-120" windowWidth="29040" windowHeight="15840" xr2:uid="{0B9E22D0-5BC8-4683-8E03-2551B14DF5EA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M18" i="1" s="1"/>
  <c r="E18" i="1"/>
  <c r="D18" i="1"/>
  <c r="J18" i="1" s="1"/>
  <c r="C18" i="1"/>
  <c r="K18" i="1" s="1"/>
  <c r="K17" i="1"/>
  <c r="H17" i="1"/>
  <c r="F17" i="1"/>
  <c r="L17" i="1" s="1"/>
  <c r="E17" i="1"/>
  <c r="D17" i="1"/>
  <c r="J17" i="1" s="1"/>
  <c r="C17" i="1"/>
  <c r="M17" i="1" s="1"/>
  <c r="K16" i="1"/>
  <c r="H16" i="1"/>
  <c r="F16" i="1"/>
  <c r="L16" i="1" s="1"/>
  <c r="E16" i="1"/>
  <c r="D16" i="1"/>
  <c r="J16" i="1" s="1"/>
  <c r="C16" i="1"/>
  <c r="M16" i="1" s="1"/>
  <c r="K15" i="1"/>
  <c r="F15" i="1"/>
  <c r="L15" i="1" s="1"/>
  <c r="E15" i="1"/>
  <c r="D15" i="1"/>
  <c r="J15" i="1" s="1"/>
  <c r="C15" i="1"/>
  <c r="M15" i="1" s="1"/>
  <c r="K14" i="1"/>
  <c r="H14" i="1"/>
  <c r="F14" i="1"/>
  <c r="L14" i="1" s="1"/>
  <c r="E14" i="1"/>
  <c r="D14" i="1"/>
  <c r="J14" i="1" s="1"/>
  <c r="C14" i="1"/>
  <c r="M14" i="1" s="1"/>
  <c r="K13" i="1"/>
  <c r="H13" i="1"/>
  <c r="F13" i="1"/>
  <c r="L13" i="1" s="1"/>
  <c r="E13" i="1"/>
  <c r="D13" i="1"/>
  <c r="J13" i="1" s="1"/>
  <c r="C13" i="1"/>
  <c r="M13" i="1" s="1"/>
  <c r="K12" i="1"/>
  <c r="H12" i="1"/>
  <c r="F12" i="1"/>
  <c r="L12" i="1" s="1"/>
  <c r="E12" i="1"/>
  <c r="D12" i="1"/>
  <c r="J12" i="1" s="1"/>
  <c r="C12" i="1"/>
  <c r="M12" i="1" s="1"/>
  <c r="K11" i="1"/>
  <c r="H11" i="1"/>
  <c r="F11" i="1"/>
  <c r="L11" i="1" s="1"/>
  <c r="E11" i="1"/>
  <c r="D11" i="1"/>
  <c r="J11" i="1" s="1"/>
  <c r="C11" i="1"/>
  <c r="M11" i="1" s="1"/>
  <c r="K10" i="1"/>
  <c r="H10" i="1"/>
  <c r="F10" i="1"/>
  <c r="L10" i="1" s="1"/>
  <c r="E10" i="1"/>
  <c r="D10" i="1"/>
  <c r="J10" i="1" s="1"/>
  <c r="C10" i="1"/>
  <c r="M10" i="1" s="1"/>
  <c r="K9" i="1"/>
  <c r="H9" i="1"/>
  <c r="F9" i="1"/>
  <c r="L9" i="1" s="1"/>
  <c r="E9" i="1"/>
  <c r="D9" i="1"/>
  <c r="J9" i="1" s="1"/>
  <c r="C9" i="1"/>
  <c r="M9" i="1" s="1"/>
  <c r="A9" i="1"/>
  <c r="A10" i="1" s="1"/>
  <c r="A11" i="1" s="1"/>
  <c r="A12" i="1" s="1"/>
  <c r="A13" i="1" s="1"/>
  <c r="A14" i="1" s="1"/>
  <c r="A15" i="1" s="1"/>
  <c r="A16" i="1" s="1"/>
  <c r="A17" i="1" s="1"/>
  <c r="K8" i="1"/>
  <c r="H8" i="1"/>
  <c r="H18" i="1" s="1"/>
  <c r="F8" i="1"/>
  <c r="F18" i="1" s="1"/>
  <c r="L18" i="1" s="1"/>
  <c r="E8" i="1"/>
  <c r="D8" i="1"/>
  <c r="J8" i="1" s="1"/>
  <c r="C8" i="1"/>
  <c r="M8" i="1" s="1"/>
  <c r="A2" i="1"/>
  <c r="L8" i="1" l="1"/>
  <c r="I8" i="1"/>
  <c r="I9" i="1"/>
  <c r="N9" i="1" s="1"/>
  <c r="I10" i="1"/>
  <c r="N10" i="1" s="1"/>
  <c r="I11" i="1"/>
  <c r="N11" i="1" s="1"/>
  <c r="I12" i="1"/>
  <c r="N12" i="1" s="1"/>
  <c r="I13" i="1"/>
  <c r="N13" i="1" s="1"/>
  <c r="I14" i="1"/>
  <c r="N14" i="1" s="1"/>
  <c r="I15" i="1"/>
  <c r="N15" i="1" s="1"/>
  <c r="I16" i="1"/>
  <c r="N16" i="1" s="1"/>
  <c r="I17" i="1"/>
  <c r="N17" i="1" s="1"/>
  <c r="N8" i="1" l="1"/>
  <c r="I18" i="1"/>
  <c r="N18" i="1" s="1"/>
</calcChain>
</file>

<file path=xl/sharedStrings.xml><?xml version="1.0" encoding="utf-8"?>
<sst xmlns="http://schemas.openxmlformats.org/spreadsheetml/2006/main" count="32" uniqueCount="27">
  <si>
    <t>Angka Partisipasi Murni (APM) Tingkat SM (SMA,MA,SMK,Paket C)</t>
  </si>
  <si>
    <t>No.</t>
  </si>
  <si>
    <t>Kabupaten/Kota</t>
  </si>
  <si>
    <t>Penduduk</t>
  </si>
  <si>
    <t>Peserta Usia 16-18 tahun</t>
  </si>
  <si>
    <t>APM</t>
  </si>
  <si>
    <t>Total</t>
  </si>
  <si>
    <t>Usia 16-18</t>
  </si>
  <si>
    <t>SMA</t>
  </si>
  <si>
    <t>MA</t>
  </si>
  <si>
    <t>SMK</t>
  </si>
  <si>
    <t>Paket C</t>
  </si>
  <si>
    <t>Jumlah</t>
  </si>
  <si>
    <t>Tahun</t>
  </si>
  <si>
    <t>SMALB</t>
  </si>
  <si>
    <t>APM (SM)</t>
  </si>
  <si>
    <t>Lombok Barat</t>
  </si>
  <si>
    <t>Lombok Tengah</t>
  </si>
  <si>
    <t>Lombok Timur</t>
  </si>
  <si>
    <t>Sumbawa</t>
  </si>
  <si>
    <t>Dompu</t>
  </si>
  <si>
    <t>Bima</t>
  </si>
  <si>
    <t>Sumbawa Barat</t>
  </si>
  <si>
    <t>Lombok Utara</t>
  </si>
  <si>
    <t>Kota Mataram</t>
  </si>
  <si>
    <t>Kota Bima</t>
  </si>
  <si>
    <t>Sumber : Dinas Pendidikan dan Kebudayaan Pemerintah Provinsi NTB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</si>
</sst>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65" fontId="3" fillId="0" borderId="14" xfId="1" applyNumberFormat="1" applyFont="1" applyBorder="1" applyAlignment="1">
      <alignment vertical="center"/>
    </xf>
    <xf numFmtId="165" fontId="3" fillId="0" borderId="15" xfId="1" applyNumberFormat="1" applyFont="1" applyBorder="1" applyAlignment="1">
      <alignment vertical="center"/>
    </xf>
    <xf numFmtId="165" fontId="3" fillId="0" borderId="16" xfId="1" applyNumberFormat="1" applyFont="1" applyBorder="1" applyAlignment="1">
      <alignment vertical="center"/>
    </xf>
    <xf numFmtId="165" fontId="3" fillId="0" borderId="17" xfId="1" applyNumberFormat="1" applyFont="1" applyBorder="1" applyAlignment="1">
      <alignment vertical="center"/>
    </xf>
    <xf numFmtId="43" fontId="3" fillId="0" borderId="17" xfId="1" applyFont="1" applyBorder="1" applyAlignment="1">
      <alignment vertical="center"/>
    </xf>
    <xf numFmtId="43" fontId="3" fillId="0" borderId="18" xfId="1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6" xfId="0" applyFont="1" applyBorder="1" applyAlignment="1">
      <alignment vertical="center"/>
    </xf>
    <xf numFmtId="43" fontId="3" fillId="0" borderId="16" xfId="1" applyFont="1" applyBorder="1" applyAlignment="1">
      <alignment vertical="center"/>
    </xf>
    <xf numFmtId="43" fontId="3" fillId="0" borderId="20" xfId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65" fontId="2" fillId="2" borderId="22" xfId="1" applyNumberFormat="1" applyFont="1" applyFill="1" applyBorder="1" applyAlignment="1">
      <alignment vertical="center"/>
    </xf>
    <xf numFmtId="43" fontId="2" fillId="2" borderId="22" xfId="1" applyFont="1" applyFill="1" applyBorder="1" applyAlignment="1">
      <alignment vertical="center"/>
    </xf>
    <xf numFmtId="43" fontId="2" fillId="2" borderId="23" xfId="1" applyFont="1" applyFill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ku%20saku%202017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tab2"/>
      <sheetName val="tab3"/>
      <sheetName val="Sheet6"/>
      <sheetName val="tab4"/>
      <sheetName val="tab5"/>
      <sheetName val="tab6"/>
      <sheetName val="Sheet5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8"/>
      <sheetName val="tab17"/>
      <sheetName val="tab19"/>
      <sheetName val="tab20"/>
      <sheetName val="Sheet4"/>
      <sheetName val="tab22"/>
      <sheetName val="tab21"/>
      <sheetName val="tab24"/>
      <sheetName val="tab23"/>
      <sheetName val="tab25"/>
      <sheetName val="tab26"/>
      <sheetName val="tabel32"/>
      <sheetName val="tab 31"/>
      <sheetName val="tab27"/>
      <sheetName val="tab 34"/>
      <sheetName val="tab 35"/>
      <sheetName val="tab 36"/>
      <sheetName val="Sheet7"/>
      <sheetName val="tab 37"/>
      <sheetName val="Sheet9"/>
      <sheetName val="tab42"/>
      <sheetName val="tab40"/>
      <sheetName val="apkpaud"/>
      <sheetName val="apktk"/>
      <sheetName val="ratio"/>
      <sheetName val="rsd"/>
      <sheetName val="APS"/>
      <sheetName val="Sheet1"/>
      <sheetName val="apk2007"/>
      <sheetName val="set"/>
      <sheetName val="Sheet2"/>
      <sheetName val="do"/>
      <sheetName val="apkapm"/>
      <sheetName val="DOAGMA"/>
      <sheetName val="rata lama sekolah"/>
      <sheetName val="Sheet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39147</v>
          </cell>
          <cell r="G8">
            <v>12</v>
          </cell>
        </row>
        <row r="9">
          <cell r="C9">
            <v>48024</v>
          </cell>
          <cell r="G9">
            <v>26</v>
          </cell>
        </row>
        <row r="10">
          <cell r="C10">
            <v>63983</v>
          </cell>
          <cell r="G10">
            <v>20</v>
          </cell>
        </row>
        <row r="11">
          <cell r="C11">
            <v>20418</v>
          </cell>
          <cell r="G11">
            <v>31</v>
          </cell>
        </row>
        <row r="12">
          <cell r="C12">
            <v>16326</v>
          </cell>
          <cell r="G12">
            <v>42</v>
          </cell>
        </row>
        <row r="13">
          <cell r="C13">
            <v>27746</v>
          </cell>
          <cell r="G13">
            <v>129</v>
          </cell>
        </row>
        <row r="14">
          <cell r="C14">
            <v>5631</v>
          </cell>
          <cell r="G14">
            <v>19</v>
          </cell>
        </row>
        <row r="15">
          <cell r="C15">
            <v>11150</v>
          </cell>
        </row>
        <row r="16">
          <cell r="C16">
            <v>24070</v>
          </cell>
          <cell r="G16">
            <v>37</v>
          </cell>
        </row>
        <row r="17">
          <cell r="C17">
            <v>11156</v>
          </cell>
          <cell r="G17">
            <v>107</v>
          </cell>
        </row>
      </sheetData>
      <sheetData sheetId="13"/>
      <sheetData sheetId="14">
        <row r="2">
          <cell r="A2" t="str">
            <v>Provinsi Nusa Tenggara Barat Tahun 2017/2018</v>
          </cell>
        </row>
      </sheetData>
      <sheetData sheetId="15"/>
      <sheetData sheetId="16"/>
      <sheetData sheetId="17"/>
      <sheetData sheetId="18"/>
      <sheetData sheetId="19">
        <row r="7">
          <cell r="D7">
            <v>9212</v>
          </cell>
          <cell r="H7">
            <v>10406</v>
          </cell>
          <cell r="L7">
            <v>11436.744245252998</v>
          </cell>
        </row>
        <row r="8">
          <cell r="D8">
            <v>13648</v>
          </cell>
          <cell r="H8">
            <v>10705</v>
          </cell>
          <cell r="L8">
            <v>16395.28192405761</v>
          </cell>
        </row>
        <row r="9">
          <cell r="D9">
            <v>18482</v>
          </cell>
          <cell r="H9">
            <v>14888</v>
          </cell>
          <cell r="L9">
            <v>23294.248285670747</v>
          </cell>
        </row>
        <row r="10">
          <cell r="D10">
            <v>8906</v>
          </cell>
          <cell r="H10">
            <v>5625</v>
          </cell>
          <cell r="L10">
            <v>2535.872725360261</v>
          </cell>
        </row>
        <row r="11">
          <cell r="D11">
            <v>8312</v>
          </cell>
          <cell r="H11">
            <v>3874</v>
          </cell>
          <cell r="L11">
            <v>2008.9510552312529</v>
          </cell>
        </row>
        <row r="12">
          <cell r="D12">
            <v>18001</v>
          </cell>
          <cell r="H12">
            <v>3684</v>
          </cell>
          <cell r="L12">
            <v>3735.7130383857743</v>
          </cell>
        </row>
        <row r="13">
          <cell r="D13">
            <v>2918</v>
          </cell>
          <cell r="H13">
            <v>1631</v>
          </cell>
          <cell r="L13">
            <v>428.66534914361006</v>
          </cell>
        </row>
        <row r="14">
          <cell r="D14">
            <v>3777</v>
          </cell>
          <cell r="H14">
            <v>3008</v>
          </cell>
          <cell r="L14">
            <v>1879.6614664586582</v>
          </cell>
        </row>
        <row r="15">
          <cell r="D15">
            <v>10613</v>
          </cell>
          <cell r="H15">
            <v>9515</v>
          </cell>
          <cell r="L15">
            <v>2854.0352872313738</v>
          </cell>
        </row>
        <row r="16">
          <cell r="D16">
            <v>4485</v>
          </cell>
          <cell r="H16">
            <v>3173</v>
          </cell>
          <cell r="L16">
            <v>2229.3462630085146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B8360-2BC3-4180-A8CB-45274E654F7F}">
  <dimension ref="A1:N19"/>
  <sheetViews>
    <sheetView tabSelected="1" workbookViewId="0">
      <selection activeCell="H18" sqref="H18"/>
    </sheetView>
  </sheetViews>
  <sheetFormatPr defaultRowHeight="15" x14ac:dyDescent="0.25"/>
  <cols>
    <col min="2" max="2" width="15.7109375" bestFit="1" customWidth="1"/>
    <col min="3" max="14" width="15.7109375" customWidth="1"/>
  </cols>
  <sheetData>
    <row r="1" spans="1:14" ht="23.25" x14ac:dyDescent="0.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3.25" x14ac:dyDescent="0.35">
      <c r="A2" s="3" t="str">
        <f>+[1]tab13!A2</f>
        <v>Provinsi Nusa Tenggara Barat Tahun 2017/2018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4" t="s">
        <v>1</v>
      </c>
      <c r="B4" s="22" t="s">
        <v>2</v>
      </c>
      <c r="C4" s="23" t="s">
        <v>3</v>
      </c>
      <c r="D4" s="24" t="s">
        <v>4</v>
      </c>
      <c r="E4" s="25"/>
      <c r="F4" s="25"/>
      <c r="G4" s="25"/>
      <c r="H4" s="25"/>
      <c r="I4" s="26"/>
      <c r="J4" s="24" t="s">
        <v>5</v>
      </c>
      <c r="K4" s="25"/>
      <c r="L4" s="25"/>
      <c r="M4" s="25"/>
      <c r="N4" s="27" t="s">
        <v>6</v>
      </c>
    </row>
    <row r="5" spans="1:14" x14ac:dyDescent="0.25">
      <c r="A5" s="5"/>
      <c r="B5" s="28"/>
      <c r="C5" s="29" t="s">
        <v>7</v>
      </c>
      <c r="D5" s="28" t="s">
        <v>8</v>
      </c>
      <c r="E5" s="28" t="s">
        <v>9</v>
      </c>
      <c r="F5" s="28" t="s">
        <v>10</v>
      </c>
      <c r="G5" s="28" t="s">
        <v>11</v>
      </c>
      <c r="H5" s="29"/>
      <c r="I5" s="28" t="s">
        <v>12</v>
      </c>
      <c r="J5" s="28" t="s">
        <v>8</v>
      </c>
      <c r="K5" s="28" t="s">
        <v>9</v>
      </c>
      <c r="L5" s="28" t="s">
        <v>10</v>
      </c>
      <c r="M5" s="28" t="s">
        <v>11</v>
      </c>
      <c r="N5" s="30"/>
    </row>
    <row r="6" spans="1:14" x14ac:dyDescent="0.25">
      <c r="A6" s="5"/>
      <c r="B6" s="28"/>
      <c r="C6" s="29" t="s">
        <v>13</v>
      </c>
      <c r="D6" s="28"/>
      <c r="E6" s="28"/>
      <c r="F6" s="28"/>
      <c r="G6" s="28"/>
      <c r="H6" s="29" t="s">
        <v>14</v>
      </c>
      <c r="I6" s="28"/>
      <c r="J6" s="28"/>
      <c r="K6" s="28"/>
      <c r="L6" s="28"/>
      <c r="M6" s="28"/>
      <c r="N6" s="30" t="s">
        <v>15</v>
      </c>
    </row>
    <row r="7" spans="1:14" ht="15.75" thickBot="1" x14ac:dyDescent="0.3">
      <c r="A7" s="6"/>
      <c r="B7" s="31"/>
      <c r="C7" s="32"/>
      <c r="D7" s="31"/>
      <c r="E7" s="31"/>
      <c r="F7" s="31"/>
      <c r="G7" s="31"/>
      <c r="H7" s="32"/>
      <c r="I7" s="31"/>
      <c r="J7" s="31"/>
      <c r="K7" s="31"/>
      <c r="L7" s="31"/>
      <c r="M7" s="31"/>
      <c r="N7" s="33"/>
    </row>
    <row r="8" spans="1:14" s="14" customFormat="1" ht="24.95" customHeight="1" x14ac:dyDescent="0.25">
      <c r="A8" s="19">
        <v>1</v>
      </c>
      <c r="B8" s="7" t="s">
        <v>16</v>
      </c>
      <c r="C8" s="8">
        <f>+[1]tab11!C8</f>
        <v>39147</v>
      </c>
      <c r="D8" s="9">
        <f>+[1]tab17!D7</f>
        <v>9212</v>
      </c>
      <c r="E8" s="10">
        <f>+[1]tab17!L7</f>
        <v>11436.744245252998</v>
      </c>
      <c r="F8" s="10">
        <f>+[1]tab17!H7</f>
        <v>10406</v>
      </c>
      <c r="G8" s="11">
        <v>325</v>
      </c>
      <c r="H8" s="11">
        <f>0.6*[1]tab11!G8</f>
        <v>7.1999999999999993</v>
      </c>
      <c r="I8" s="10">
        <f>+D8+E8+F8+G8+H8</f>
        <v>31386.944245252998</v>
      </c>
      <c r="J8" s="12">
        <f>+D8/C8*100</f>
        <v>23.531815975681404</v>
      </c>
      <c r="K8" s="12">
        <f>+E8/C8*100</f>
        <v>29.214867666112337</v>
      </c>
      <c r="L8" s="12">
        <f>+F8/C8*100</f>
        <v>26.581858124505072</v>
      </c>
      <c r="M8" s="12">
        <f>+G8/C8*100</f>
        <v>0.83020410248550347</v>
      </c>
      <c r="N8" s="13">
        <f>+I8/C8*100</f>
        <v>80.177138082747078</v>
      </c>
    </row>
    <row r="9" spans="1:14" s="14" customFormat="1" ht="24.95" customHeight="1" x14ac:dyDescent="0.25">
      <c r="A9" s="20">
        <f>+A8+1</f>
        <v>2</v>
      </c>
      <c r="B9" s="15" t="s">
        <v>17</v>
      </c>
      <c r="C9" s="10">
        <f>+[1]tab11!C9</f>
        <v>48024</v>
      </c>
      <c r="D9" s="9">
        <f>+[1]tab17!D8</f>
        <v>13648</v>
      </c>
      <c r="E9" s="10">
        <f>+[1]tab17!L8</f>
        <v>16395.28192405761</v>
      </c>
      <c r="F9" s="10">
        <f>+[1]tab17!H8</f>
        <v>10705</v>
      </c>
      <c r="G9" s="11">
        <v>438</v>
      </c>
      <c r="H9" s="10">
        <f>0.6*[1]tab11!G9</f>
        <v>15.6</v>
      </c>
      <c r="I9" s="10">
        <f t="shared" ref="I9:I17" si="0">+D9+E9+F9+G9+H9</f>
        <v>41201.881924057605</v>
      </c>
      <c r="J9" s="12">
        <f t="shared" ref="J9:J18" si="1">+D9/C9*100</f>
        <v>28.419123771447609</v>
      </c>
      <c r="K9" s="12">
        <f t="shared" ref="K9:K18" si="2">+E9/C9*100</f>
        <v>34.139767458057655</v>
      </c>
      <c r="L9" s="12">
        <f t="shared" ref="L9:L18" si="3">+F9/C9*100</f>
        <v>22.290937864401133</v>
      </c>
      <c r="M9" s="12">
        <f t="shared" ref="M9:M18" si="4">+G9/C9*100</f>
        <v>0.91204397801099446</v>
      </c>
      <c r="N9" s="13">
        <f t="shared" ref="N9:N18" si="5">+I9/C9*100</f>
        <v>85.794356830038325</v>
      </c>
    </row>
    <row r="10" spans="1:14" s="14" customFormat="1" ht="24.95" customHeight="1" x14ac:dyDescent="0.25">
      <c r="A10" s="20">
        <f t="shared" ref="A10:A17" si="6">+A9+1</f>
        <v>3</v>
      </c>
      <c r="B10" s="15" t="s">
        <v>18</v>
      </c>
      <c r="C10" s="10">
        <f>+[1]tab11!C10</f>
        <v>63983</v>
      </c>
      <c r="D10" s="9">
        <f>+[1]tab17!D9</f>
        <v>18482</v>
      </c>
      <c r="E10" s="10">
        <f>+[1]tab17!L9</f>
        <v>23294.248285670747</v>
      </c>
      <c r="F10" s="10">
        <f>+[1]tab17!H9</f>
        <v>14888</v>
      </c>
      <c r="G10" s="11">
        <v>325</v>
      </c>
      <c r="H10" s="10">
        <f>0.6*[1]tab11!G10</f>
        <v>12</v>
      </c>
      <c r="I10" s="10">
        <f t="shared" si="0"/>
        <v>57001.24828567075</v>
      </c>
      <c r="J10" s="12">
        <f t="shared" si="1"/>
        <v>28.88579779003798</v>
      </c>
      <c r="K10" s="12">
        <f t="shared" si="2"/>
        <v>36.406933538081596</v>
      </c>
      <c r="L10" s="12">
        <f t="shared" si="3"/>
        <v>23.268680743322445</v>
      </c>
      <c r="M10" s="12">
        <f t="shared" si="4"/>
        <v>0.50794742353437627</v>
      </c>
      <c r="N10" s="13">
        <f t="shared" si="5"/>
        <v>89.088114476768439</v>
      </c>
    </row>
    <row r="11" spans="1:14" s="14" customFormat="1" ht="24.95" customHeight="1" x14ac:dyDescent="0.25">
      <c r="A11" s="20">
        <f t="shared" si="6"/>
        <v>4</v>
      </c>
      <c r="B11" s="15" t="s">
        <v>19</v>
      </c>
      <c r="C11" s="10">
        <f>+[1]tab11!C11</f>
        <v>20418</v>
      </c>
      <c r="D11" s="9">
        <f>+[1]tab17!D10</f>
        <v>8906</v>
      </c>
      <c r="E11" s="10">
        <f>+[1]tab17!L10</f>
        <v>2535.872725360261</v>
      </c>
      <c r="F11" s="10">
        <f>+[1]tab17!H10</f>
        <v>5625</v>
      </c>
      <c r="G11" s="11">
        <v>625</v>
      </c>
      <c r="H11" s="10">
        <f>0.6*[1]tab11!G11</f>
        <v>18.599999999999998</v>
      </c>
      <c r="I11" s="10">
        <f t="shared" si="0"/>
        <v>17710.472725360261</v>
      </c>
      <c r="J11" s="12">
        <f t="shared" si="1"/>
        <v>43.618375942795574</v>
      </c>
      <c r="K11" s="12">
        <f t="shared" si="2"/>
        <v>12.419790015477819</v>
      </c>
      <c r="L11" s="12">
        <f t="shared" si="3"/>
        <v>27.549221275345282</v>
      </c>
      <c r="M11" s="12">
        <f t="shared" si="4"/>
        <v>3.0610245861494758</v>
      </c>
      <c r="N11" s="13">
        <f t="shared" si="5"/>
        <v>86.739507911451966</v>
      </c>
    </row>
    <row r="12" spans="1:14" s="14" customFormat="1" ht="24.95" customHeight="1" x14ac:dyDescent="0.25">
      <c r="A12" s="20">
        <f t="shared" si="6"/>
        <v>5</v>
      </c>
      <c r="B12" s="15" t="s">
        <v>20</v>
      </c>
      <c r="C12" s="10">
        <f>+[1]tab11!C12</f>
        <v>16326</v>
      </c>
      <c r="D12" s="9">
        <f>+[1]tab17!D11</f>
        <v>8312</v>
      </c>
      <c r="E12" s="10">
        <f>+[1]tab17!L11</f>
        <v>2008.9510552312529</v>
      </c>
      <c r="F12" s="10">
        <f>+[1]tab17!H11</f>
        <v>3874</v>
      </c>
      <c r="G12" s="11">
        <v>295</v>
      </c>
      <c r="H12" s="10">
        <f>0.6*[1]tab11!G12</f>
        <v>25.2</v>
      </c>
      <c r="I12" s="10">
        <f t="shared" si="0"/>
        <v>14515.151055231254</v>
      </c>
      <c r="J12" s="12">
        <f t="shared" si="1"/>
        <v>50.912654661276491</v>
      </c>
      <c r="K12" s="12">
        <f t="shared" si="2"/>
        <v>12.30522513310825</v>
      </c>
      <c r="L12" s="12">
        <f t="shared" si="3"/>
        <v>23.729021193188778</v>
      </c>
      <c r="M12" s="12">
        <f t="shared" si="4"/>
        <v>1.8069337253460735</v>
      </c>
      <c r="N12" s="13">
        <f t="shared" si="5"/>
        <v>88.908189729457632</v>
      </c>
    </row>
    <row r="13" spans="1:14" s="14" customFormat="1" ht="24.95" customHeight="1" x14ac:dyDescent="0.25">
      <c r="A13" s="20">
        <f t="shared" si="6"/>
        <v>6</v>
      </c>
      <c r="B13" s="15" t="s">
        <v>21</v>
      </c>
      <c r="C13" s="10">
        <f>+[1]tab11!C13</f>
        <v>27746</v>
      </c>
      <c r="D13" s="9">
        <f>+[1]tab17!D12</f>
        <v>18001</v>
      </c>
      <c r="E13" s="10">
        <f>+[1]tab17!L12</f>
        <v>3735.7130383857743</v>
      </c>
      <c r="F13" s="10">
        <f>+[1]tab17!H12</f>
        <v>3684</v>
      </c>
      <c r="G13" s="11">
        <v>501</v>
      </c>
      <c r="H13" s="10">
        <f>0.6*[1]tab11!G13</f>
        <v>77.399999999999991</v>
      </c>
      <c r="I13" s="10">
        <f t="shared" si="0"/>
        <v>25999.113038385774</v>
      </c>
      <c r="J13" s="12">
        <f t="shared" si="1"/>
        <v>64.87782022633894</v>
      </c>
      <c r="K13" s="12">
        <f t="shared" si="2"/>
        <v>13.463969719547949</v>
      </c>
      <c r="L13" s="12">
        <f t="shared" si="3"/>
        <v>13.277589562459454</v>
      </c>
      <c r="M13" s="12">
        <f t="shared" si="4"/>
        <v>1.8056656815396814</v>
      </c>
      <c r="N13" s="13">
        <f t="shared" si="5"/>
        <v>93.704004319129879</v>
      </c>
    </row>
    <row r="14" spans="1:14" s="14" customFormat="1" ht="24.95" customHeight="1" x14ac:dyDescent="0.25">
      <c r="A14" s="20">
        <f>+A13+1</f>
        <v>7</v>
      </c>
      <c r="B14" s="15" t="s">
        <v>22</v>
      </c>
      <c r="C14" s="10">
        <f>+[1]tab11!C14</f>
        <v>5631</v>
      </c>
      <c r="D14" s="9">
        <f>+[1]tab17!D13</f>
        <v>2918</v>
      </c>
      <c r="E14" s="10">
        <f>+[1]tab17!L13</f>
        <v>428.66534914361006</v>
      </c>
      <c r="F14" s="10">
        <f>+[1]tab17!H13</f>
        <v>1631</v>
      </c>
      <c r="G14" s="10">
        <v>265</v>
      </c>
      <c r="H14" s="10">
        <f>0.6*[1]tab11!G14</f>
        <v>11.4</v>
      </c>
      <c r="I14" s="10">
        <f>+D14+E14+F14+G14+H14</f>
        <v>5254.0653491436096</v>
      </c>
      <c r="J14" s="16">
        <f>+D14/C14*100</f>
        <v>51.820280589593324</v>
      </c>
      <c r="K14" s="16">
        <f>+E14/C14*100</f>
        <v>7.6125972144132499</v>
      </c>
      <c r="L14" s="16">
        <f>+F14/C14*100</f>
        <v>28.964659918309358</v>
      </c>
      <c r="M14" s="16">
        <f>+G14/C14*100</f>
        <v>4.7060912804120054</v>
      </c>
      <c r="N14" s="17">
        <f>+I14/C14*100</f>
        <v>93.306079721960742</v>
      </c>
    </row>
    <row r="15" spans="1:14" s="14" customFormat="1" ht="24.95" customHeight="1" x14ac:dyDescent="0.25">
      <c r="A15" s="20">
        <f>+A14+1</f>
        <v>8</v>
      </c>
      <c r="B15" s="15" t="s">
        <v>23</v>
      </c>
      <c r="C15" s="10">
        <f>+[1]tab11!C15</f>
        <v>11150</v>
      </c>
      <c r="D15" s="9">
        <f>+[1]tab17!D14</f>
        <v>3777</v>
      </c>
      <c r="E15" s="10">
        <f>+[1]tab17!L14</f>
        <v>1879.6614664586582</v>
      </c>
      <c r="F15" s="10">
        <f>+[1]tab17!H14</f>
        <v>3008</v>
      </c>
      <c r="G15" s="10">
        <v>191</v>
      </c>
      <c r="H15" s="39">
        <v>0</v>
      </c>
      <c r="I15" s="10">
        <f>+D15+E15+F15+G15+H15</f>
        <v>8855.6614664586577</v>
      </c>
      <c r="J15" s="16">
        <f>+D15/C15*100</f>
        <v>33.874439461883412</v>
      </c>
      <c r="K15" s="16">
        <f>+E15/C15*100</f>
        <v>16.857950371826529</v>
      </c>
      <c r="L15" s="16">
        <f>+F15/C15*100</f>
        <v>26.977578475336323</v>
      </c>
      <c r="M15" s="16">
        <f>+G15/C15*100</f>
        <v>1.7130044843049328</v>
      </c>
      <c r="N15" s="17">
        <f>+I15/C15*100</f>
        <v>79.422972793351192</v>
      </c>
    </row>
    <row r="16" spans="1:14" s="14" customFormat="1" ht="24.95" customHeight="1" x14ac:dyDescent="0.25">
      <c r="A16" s="21">
        <f>+A15+1</f>
        <v>9</v>
      </c>
      <c r="B16" s="18" t="s">
        <v>24</v>
      </c>
      <c r="C16" s="10">
        <f>+[1]tab11!C16</f>
        <v>24070</v>
      </c>
      <c r="D16" s="9">
        <f>+[1]tab17!D15</f>
        <v>10613</v>
      </c>
      <c r="E16" s="10">
        <f>+[1]tab17!L15</f>
        <v>2854.0352872313738</v>
      </c>
      <c r="F16" s="10">
        <f>+[1]tab17!H15</f>
        <v>9515</v>
      </c>
      <c r="G16" s="11">
        <v>154</v>
      </c>
      <c r="H16" s="10">
        <f>0.6*[1]tab11!G16</f>
        <v>22.2</v>
      </c>
      <c r="I16" s="11">
        <f t="shared" si="0"/>
        <v>23158.235287231375</v>
      </c>
      <c r="J16" s="12">
        <f t="shared" si="1"/>
        <v>44.092230992937267</v>
      </c>
      <c r="K16" s="12">
        <f t="shared" si="2"/>
        <v>11.857230108979534</v>
      </c>
      <c r="L16" s="12">
        <f t="shared" si="3"/>
        <v>39.530535936850853</v>
      </c>
      <c r="M16" s="12">
        <f t="shared" si="4"/>
        <v>0.63980058163689235</v>
      </c>
      <c r="N16" s="13">
        <f t="shared" si="5"/>
        <v>96.212028613341815</v>
      </c>
    </row>
    <row r="17" spans="1:14" s="14" customFormat="1" ht="24.95" customHeight="1" thickBot="1" x14ac:dyDescent="0.3">
      <c r="A17" s="20">
        <f t="shared" si="6"/>
        <v>10</v>
      </c>
      <c r="B17" s="15" t="s">
        <v>25</v>
      </c>
      <c r="C17" s="10">
        <f>+[1]tab11!C17</f>
        <v>11156</v>
      </c>
      <c r="D17" s="9">
        <f>+[1]tab17!D16</f>
        <v>4485</v>
      </c>
      <c r="E17" s="10">
        <f>+[1]tab17!L16</f>
        <v>2229.3462630085146</v>
      </c>
      <c r="F17" s="10">
        <f>+[1]tab17!H16</f>
        <v>3173</v>
      </c>
      <c r="G17" s="11">
        <v>262</v>
      </c>
      <c r="H17" s="10">
        <f>0.6*[1]tab11!G17</f>
        <v>64.2</v>
      </c>
      <c r="I17" s="10">
        <f t="shared" si="0"/>
        <v>10213.546263008515</v>
      </c>
      <c r="J17" s="12">
        <f t="shared" si="1"/>
        <v>40.202581570455358</v>
      </c>
      <c r="K17" s="12">
        <f t="shared" si="2"/>
        <v>19.983383497745738</v>
      </c>
      <c r="L17" s="12">
        <f t="shared" si="3"/>
        <v>28.442093940480458</v>
      </c>
      <c r="M17" s="12">
        <f t="shared" si="4"/>
        <v>2.3485120114736464</v>
      </c>
      <c r="N17" s="13">
        <f t="shared" si="5"/>
        <v>91.552046100829287</v>
      </c>
    </row>
    <row r="18" spans="1:14" s="14" customFormat="1" ht="24.95" customHeight="1" thickBot="1" x14ac:dyDescent="0.3">
      <c r="A18" s="37" t="s">
        <v>12</v>
      </c>
      <c r="B18" s="38"/>
      <c r="C18" s="34">
        <f t="shared" ref="C18:I18" si="7">SUM(C8:C17)</f>
        <v>267651</v>
      </c>
      <c r="D18" s="34">
        <f t="shared" si="7"/>
        <v>98354</v>
      </c>
      <c r="E18" s="34">
        <f t="shared" si="7"/>
        <v>66798.519639800797</v>
      </c>
      <c r="F18" s="34">
        <f t="shared" si="7"/>
        <v>66509</v>
      </c>
      <c r="G18" s="34">
        <f t="shared" si="7"/>
        <v>3381</v>
      </c>
      <c r="H18" s="34">
        <f t="shared" si="7"/>
        <v>253.8</v>
      </c>
      <c r="I18" s="34">
        <f t="shared" si="7"/>
        <v>235296.31963980081</v>
      </c>
      <c r="J18" s="35">
        <f t="shared" si="1"/>
        <v>36.747107240398883</v>
      </c>
      <c r="K18" s="35">
        <f t="shared" si="2"/>
        <v>24.95732115321848</v>
      </c>
      <c r="L18" s="35">
        <f t="shared" si="3"/>
        <v>24.849150572947607</v>
      </c>
      <c r="M18" s="35">
        <f t="shared" si="4"/>
        <v>1.2632121680845578</v>
      </c>
      <c r="N18" s="36">
        <f t="shared" si="5"/>
        <v>87.911616111952057</v>
      </c>
    </row>
    <row r="19" spans="1:14" x14ac:dyDescent="0.25">
      <c r="A19" s="2" t="s">
        <v>26</v>
      </c>
    </row>
  </sheetData>
  <mergeCells count="18">
    <mergeCell ref="N6:N7"/>
    <mergeCell ref="A18:B18"/>
    <mergeCell ref="G5:G7"/>
    <mergeCell ref="I5:I7"/>
    <mergeCell ref="J5:J7"/>
    <mergeCell ref="K5:K7"/>
    <mergeCell ref="L5:L7"/>
    <mergeCell ref="M5:M7"/>
    <mergeCell ref="A1:N1"/>
    <mergeCell ref="A2:N2"/>
    <mergeCell ref="A4:A7"/>
    <mergeCell ref="B4:B7"/>
    <mergeCell ref="D4:I4"/>
    <mergeCell ref="J4:M4"/>
    <mergeCell ref="N4:N5"/>
    <mergeCell ref="D5:D7"/>
    <mergeCell ref="E5:E7"/>
    <mergeCell ref="F5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2019-02-08T02:19:46Z</dcterms:created>
  <dcterms:modified xsi:type="dcterms:W3CDTF">2019-02-08T02:23:21Z</dcterms:modified>
</cp:coreProperties>
</file>