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2692" windowHeight="927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7" i="1" l="1"/>
  <c r="F17" i="1"/>
  <c r="J17" i="1" s="1"/>
  <c r="K17" i="1" s="1"/>
  <c r="E17" i="1"/>
  <c r="D17" i="1"/>
  <c r="H17" i="1" s="1"/>
  <c r="I17" i="1" s="1"/>
  <c r="C17" i="1"/>
  <c r="G16" i="1"/>
  <c r="F16" i="1"/>
  <c r="E16" i="1"/>
  <c r="D16" i="1"/>
  <c r="J16" i="1" s="1"/>
  <c r="K16" i="1" s="1"/>
  <c r="C16" i="1"/>
  <c r="G15" i="1"/>
  <c r="F15" i="1"/>
  <c r="J15" i="1" s="1"/>
  <c r="K15" i="1" s="1"/>
  <c r="E15" i="1"/>
  <c r="D15" i="1"/>
  <c r="H15" i="1" s="1"/>
  <c r="I15" i="1" s="1"/>
  <c r="C15" i="1"/>
  <c r="G14" i="1"/>
  <c r="F14" i="1"/>
  <c r="E14" i="1"/>
  <c r="D14" i="1"/>
  <c r="J14" i="1" s="1"/>
  <c r="K14" i="1" s="1"/>
  <c r="C14" i="1"/>
  <c r="G13" i="1"/>
  <c r="F13" i="1"/>
  <c r="J13" i="1" s="1"/>
  <c r="K13" i="1" s="1"/>
  <c r="E13" i="1"/>
  <c r="D13" i="1"/>
  <c r="H13" i="1" s="1"/>
  <c r="I13" i="1" s="1"/>
  <c r="C13" i="1"/>
  <c r="G12" i="1"/>
  <c r="F12" i="1"/>
  <c r="E12" i="1"/>
  <c r="D12" i="1"/>
  <c r="J12" i="1" s="1"/>
  <c r="K12" i="1" s="1"/>
  <c r="C12" i="1"/>
  <c r="G11" i="1"/>
  <c r="F11" i="1"/>
  <c r="J11" i="1" s="1"/>
  <c r="K11" i="1" s="1"/>
  <c r="E11" i="1"/>
  <c r="D11" i="1"/>
  <c r="H11" i="1" s="1"/>
  <c r="I11" i="1" s="1"/>
  <c r="C11" i="1"/>
  <c r="G10" i="1"/>
  <c r="F10" i="1"/>
  <c r="E10" i="1"/>
  <c r="D10" i="1"/>
  <c r="J10" i="1" s="1"/>
  <c r="K10" i="1" s="1"/>
  <c r="C10" i="1"/>
  <c r="G9" i="1"/>
  <c r="F9" i="1"/>
  <c r="J9" i="1" s="1"/>
  <c r="K9" i="1" s="1"/>
  <c r="E9" i="1"/>
  <c r="D9" i="1"/>
  <c r="H9" i="1" s="1"/>
  <c r="I9" i="1" s="1"/>
  <c r="C9" i="1"/>
  <c r="A9" i="1"/>
  <c r="A10" i="1" s="1"/>
  <c r="A11" i="1" s="1"/>
  <c r="A12" i="1" s="1"/>
  <c r="A13" i="1" s="1"/>
  <c r="A14" i="1" s="1"/>
  <c r="A15" i="1" s="1"/>
  <c r="A16" i="1" s="1"/>
  <c r="A17" i="1" s="1"/>
  <c r="G8" i="1"/>
  <c r="G18" i="1" s="1"/>
  <c r="F8" i="1"/>
  <c r="F18" i="1" s="1"/>
  <c r="E8" i="1"/>
  <c r="E18" i="1" s="1"/>
  <c r="D8" i="1"/>
  <c r="J8" i="1" s="1"/>
  <c r="C8" i="1"/>
  <c r="C18" i="1" s="1"/>
  <c r="A2" i="1"/>
  <c r="J18" i="1" l="1"/>
  <c r="K18" i="1" s="1"/>
  <c r="K8" i="1"/>
  <c r="D18" i="1"/>
  <c r="H8" i="1"/>
  <c r="H10" i="1"/>
  <c r="I10" i="1" s="1"/>
  <c r="H12" i="1"/>
  <c r="I12" i="1" s="1"/>
  <c r="H14" i="1"/>
  <c r="I14" i="1" s="1"/>
  <c r="H16" i="1"/>
  <c r="I16" i="1" s="1"/>
  <c r="H18" i="1" l="1"/>
  <c r="I18" i="1" s="1"/>
  <c r="I8" i="1"/>
</calcChain>
</file>

<file path=xl/sharedStrings.xml><?xml version="1.0" encoding="utf-8"?>
<sst xmlns="http://schemas.openxmlformats.org/spreadsheetml/2006/main" count="33" uniqueCount="28">
  <si>
    <t>Angka Partisipasi Murni (APM) Tingkat SMP/MTs/Paket B</t>
  </si>
  <si>
    <t>Tabel 15</t>
  </si>
  <si>
    <t>No.</t>
  </si>
  <si>
    <t>Kabupaten/Kota</t>
  </si>
  <si>
    <t>Penduduk</t>
  </si>
  <si>
    <t>Peserta Didik Usia 13-15 tahun</t>
  </si>
  <si>
    <t>APM</t>
  </si>
  <si>
    <t>Usia 13-15</t>
  </si>
  <si>
    <t>SMP</t>
  </si>
  <si>
    <t>MTs</t>
  </si>
  <si>
    <t>SMP LB</t>
  </si>
  <si>
    <t>Paket B</t>
  </si>
  <si>
    <t>Tidak Termasuk Paket B</t>
  </si>
  <si>
    <t>Termasuk Paket B</t>
  </si>
  <si>
    <t>Tahun</t>
  </si>
  <si>
    <t>Setara</t>
  </si>
  <si>
    <t>Jumlah</t>
  </si>
  <si>
    <t>%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</si>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</sst>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/>
    <xf numFmtId="165" fontId="3" fillId="0" borderId="22" xfId="1" applyNumberFormat="1" applyFont="1" applyBorder="1"/>
    <xf numFmtId="41" fontId="3" fillId="0" borderId="23" xfId="2" applyFont="1" applyBorder="1"/>
    <xf numFmtId="41" fontId="3" fillId="0" borderId="21" xfId="2" applyFont="1" applyBorder="1"/>
    <xf numFmtId="165" fontId="3" fillId="0" borderId="21" xfId="1" applyNumberFormat="1" applyFont="1" applyBorder="1"/>
    <xf numFmtId="43" fontId="3" fillId="0" borderId="21" xfId="1" applyFont="1" applyBorder="1"/>
    <xf numFmtId="43" fontId="3" fillId="0" borderId="24" xfId="1" applyFont="1" applyBorder="1"/>
    <xf numFmtId="0" fontId="3" fillId="0" borderId="22" xfId="0" applyFont="1" applyBorder="1"/>
    <xf numFmtId="41" fontId="3" fillId="0" borderId="22" xfId="2" applyFont="1" applyBorder="1"/>
    <xf numFmtId="43" fontId="3" fillId="0" borderId="22" xfId="1" applyFont="1" applyBorder="1"/>
    <xf numFmtId="43" fontId="3" fillId="0" borderId="26" xfId="1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165" fontId="3" fillId="0" borderId="28" xfId="1" applyNumberFormat="1" applyFont="1" applyBorder="1"/>
    <xf numFmtId="43" fontId="3" fillId="0" borderId="28" xfId="1" applyFont="1" applyBorder="1"/>
    <xf numFmtId="43" fontId="3" fillId="0" borderId="29" xfId="1" applyFont="1" applyBorder="1"/>
    <xf numFmtId="0" fontId="3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%20Dikbud\buku%20saku%20202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Sheet6"/>
      <sheetName val="tab4"/>
      <sheetName val="tab5"/>
      <sheetName val="tab6"/>
      <sheetName val="Sheet5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8"/>
      <sheetName val="tab17"/>
      <sheetName val="tab19"/>
      <sheetName val="tab20"/>
      <sheetName val="Sheet4"/>
      <sheetName val="tab22"/>
      <sheetName val="tab21"/>
      <sheetName val="tab24"/>
      <sheetName val="tab23"/>
      <sheetName val="tab25"/>
      <sheetName val="tab26"/>
      <sheetName val="tabel32"/>
      <sheetName val="tab 31"/>
      <sheetName val="tab27"/>
      <sheetName val="tab 34"/>
      <sheetName val="tab 35"/>
      <sheetName val="tab 36"/>
      <sheetName val="tab 37"/>
      <sheetName val="tab38"/>
      <sheetName val="tab 39"/>
      <sheetName val="Sheet9"/>
      <sheetName val="tab42"/>
      <sheetName val="tab40"/>
      <sheetName val="apkpaud"/>
      <sheetName val="apktk"/>
      <sheetName val="ratio"/>
      <sheetName val="rsd"/>
      <sheetName val="APS"/>
      <sheetName val="Sheet1"/>
      <sheetName val="apk2007"/>
      <sheetName val="set"/>
      <sheetName val="Sheet2"/>
      <sheetName val="do"/>
      <sheetName val="apkapm"/>
      <sheetName val="DOAGMA"/>
      <sheetName val="rata lama sekolah"/>
      <sheetName val="Sheet8"/>
    </sheetNames>
    <sheetDataSet>
      <sheetData sheetId="0"/>
      <sheetData sheetId="1">
        <row r="6">
          <cell r="G6">
            <v>36284</v>
          </cell>
        </row>
        <row r="7">
          <cell r="G7">
            <v>52487</v>
          </cell>
        </row>
        <row r="8">
          <cell r="G8">
            <v>67753</v>
          </cell>
        </row>
        <row r="9">
          <cell r="G9">
            <v>23513</v>
          </cell>
        </row>
        <row r="10">
          <cell r="G10">
            <v>18214</v>
          </cell>
        </row>
        <row r="11">
          <cell r="G11">
            <v>31263</v>
          </cell>
        </row>
        <row r="12">
          <cell r="G12">
            <v>6701</v>
          </cell>
        </row>
        <row r="13">
          <cell r="G13">
            <v>11732</v>
          </cell>
        </row>
        <row r="14">
          <cell r="G14">
            <v>22476</v>
          </cell>
        </row>
        <row r="15">
          <cell r="G15">
            <v>9877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Provinsi Nusa Tenggara Barat Tahun 2020/2021</v>
          </cell>
        </row>
      </sheetData>
      <sheetData sheetId="14"/>
      <sheetData sheetId="15"/>
      <sheetData sheetId="16"/>
      <sheetData sheetId="17">
        <row r="7">
          <cell r="D7">
            <v>16306</v>
          </cell>
          <cell r="H7">
            <v>19159</v>
          </cell>
          <cell r="L7">
            <v>25</v>
          </cell>
          <cell r="P7">
            <v>398</v>
          </cell>
        </row>
        <row r="8">
          <cell r="D8">
            <v>24164</v>
          </cell>
          <cell r="H8">
            <v>26906</v>
          </cell>
          <cell r="L8">
            <v>41</v>
          </cell>
          <cell r="P8">
            <v>955</v>
          </cell>
        </row>
        <row r="9">
          <cell r="D9">
            <v>37613</v>
          </cell>
          <cell r="H9">
            <v>29215</v>
          </cell>
          <cell r="L9">
            <v>67</v>
          </cell>
          <cell r="P9">
            <v>689</v>
          </cell>
        </row>
        <row r="10">
          <cell r="D10">
            <v>18020</v>
          </cell>
          <cell r="H10">
            <v>4364</v>
          </cell>
          <cell r="L10">
            <v>32</v>
          </cell>
          <cell r="P10">
            <v>990</v>
          </cell>
        </row>
        <row r="11">
          <cell r="D11">
            <v>12213</v>
          </cell>
          <cell r="H11">
            <v>4800</v>
          </cell>
          <cell r="L11">
            <v>97</v>
          </cell>
          <cell r="P11">
            <v>997</v>
          </cell>
        </row>
        <row r="12">
          <cell r="D12">
            <v>21639</v>
          </cell>
          <cell r="H12">
            <v>7238</v>
          </cell>
          <cell r="L12">
            <v>152</v>
          </cell>
          <cell r="P12">
            <v>1923</v>
          </cell>
        </row>
        <row r="13">
          <cell r="D13">
            <v>5184</v>
          </cell>
          <cell r="H13">
            <v>1420</v>
          </cell>
          <cell r="L13">
            <v>10</v>
          </cell>
          <cell r="P13">
            <v>80</v>
          </cell>
        </row>
        <row r="14">
          <cell r="D14">
            <v>6929</v>
          </cell>
          <cell r="H14">
            <v>4472</v>
          </cell>
          <cell r="L14">
            <v>11</v>
          </cell>
          <cell r="P14">
            <v>260</v>
          </cell>
        </row>
        <row r="15">
          <cell r="D15">
            <v>17446</v>
          </cell>
          <cell r="H15">
            <v>4478</v>
          </cell>
          <cell r="L15">
            <v>63</v>
          </cell>
          <cell r="P15">
            <v>346</v>
          </cell>
        </row>
        <row r="16">
          <cell r="D16">
            <v>5662</v>
          </cell>
          <cell r="H16">
            <v>3671</v>
          </cell>
          <cell r="L16">
            <v>88</v>
          </cell>
          <cell r="P16">
            <v>444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Q10" sqref="Q10"/>
    </sheetView>
  </sheetViews>
  <sheetFormatPr defaultRowHeight="14.4" x14ac:dyDescent="0.3"/>
  <cols>
    <col min="1" max="1" width="4.33203125" customWidth="1"/>
    <col min="2" max="2" width="18.44140625" customWidth="1"/>
    <col min="3" max="3" width="11.5546875" customWidth="1"/>
    <col min="8" max="8" width="11.109375" customWidth="1"/>
    <col min="9" max="9" width="10.6640625" customWidth="1"/>
    <col min="10" max="10" width="10.21875" customWidth="1"/>
    <col min="11" max="11" width="10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 t="str">
        <f>+[1]tab12!A2</f>
        <v>Provinsi Nusa Tenggara Barat Tahun 2020/2021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 t="s">
        <v>2</v>
      </c>
      <c r="B4" s="4" t="s">
        <v>3</v>
      </c>
      <c r="C4" s="5" t="s">
        <v>4</v>
      </c>
      <c r="D4" s="6" t="s">
        <v>5</v>
      </c>
      <c r="E4" s="7"/>
      <c r="F4" s="7"/>
      <c r="G4" s="8"/>
      <c r="H4" s="6" t="s">
        <v>6</v>
      </c>
      <c r="I4" s="7"/>
      <c r="J4" s="7"/>
      <c r="K4" s="9"/>
    </row>
    <row r="5" spans="1:11" x14ac:dyDescent="0.3">
      <c r="A5" s="10"/>
      <c r="B5" s="11"/>
      <c r="C5" s="12" t="s">
        <v>7</v>
      </c>
      <c r="D5" s="11" t="s">
        <v>8</v>
      </c>
      <c r="E5" s="11" t="s">
        <v>9</v>
      </c>
      <c r="F5" s="11" t="s">
        <v>10</v>
      </c>
      <c r="G5" s="13" t="s">
        <v>11</v>
      </c>
      <c r="H5" s="14" t="s">
        <v>12</v>
      </c>
      <c r="I5" s="15"/>
      <c r="J5" s="14" t="s">
        <v>13</v>
      </c>
      <c r="K5" s="16"/>
    </row>
    <row r="6" spans="1:11" x14ac:dyDescent="0.3">
      <c r="A6" s="10"/>
      <c r="B6" s="11"/>
      <c r="C6" s="12" t="s">
        <v>14</v>
      </c>
      <c r="D6" s="11"/>
      <c r="E6" s="11"/>
      <c r="F6" s="11"/>
      <c r="G6" s="13" t="s">
        <v>15</v>
      </c>
      <c r="H6" s="17" t="s">
        <v>15</v>
      </c>
      <c r="I6" s="18"/>
      <c r="J6" s="17" t="s">
        <v>15</v>
      </c>
      <c r="K6" s="19"/>
    </row>
    <row r="7" spans="1:11" ht="15" thickBot="1" x14ac:dyDescent="0.35">
      <c r="A7" s="20"/>
      <c r="B7" s="21"/>
      <c r="C7" s="22"/>
      <c r="D7" s="21"/>
      <c r="E7" s="21"/>
      <c r="F7" s="21"/>
      <c r="G7" s="23"/>
      <c r="H7" s="24" t="s">
        <v>16</v>
      </c>
      <c r="I7" s="25" t="s">
        <v>17</v>
      </c>
      <c r="J7" s="24" t="s">
        <v>16</v>
      </c>
      <c r="K7" s="26" t="s">
        <v>17</v>
      </c>
    </row>
    <row r="8" spans="1:11" x14ac:dyDescent="0.3">
      <c r="A8" s="43">
        <v>1</v>
      </c>
      <c r="B8" s="27" t="s">
        <v>18</v>
      </c>
      <c r="C8" s="28">
        <f>+[1]tab2!G6</f>
        <v>36284</v>
      </c>
      <c r="D8" s="28">
        <f>+[1]tab16!D7</f>
        <v>16306</v>
      </c>
      <c r="E8" s="29">
        <f>+[1]tab16!H7</f>
        <v>19159</v>
      </c>
      <c r="F8" s="30">
        <f>+[1]tab16!L7</f>
        <v>25</v>
      </c>
      <c r="G8" s="28">
        <f>+[1]tab16!P7</f>
        <v>398</v>
      </c>
      <c r="H8" s="31">
        <f t="shared" ref="H8:H17" si="0">SUM(D8:F8)</f>
        <v>35490</v>
      </c>
      <c r="I8" s="32">
        <f t="shared" ref="I8:I18" si="1">+H8/C8*100</f>
        <v>97.811707639731011</v>
      </c>
      <c r="J8" s="31">
        <f>SUM(D8:G8)</f>
        <v>35888</v>
      </c>
      <c r="K8" s="33">
        <f t="shared" ref="K8:K18" si="2">+J8/C8*100</f>
        <v>98.908609855583734</v>
      </c>
    </row>
    <row r="9" spans="1:11" x14ac:dyDescent="0.3">
      <c r="A9" s="44">
        <f>+A8+1</f>
        <v>2</v>
      </c>
      <c r="B9" s="34" t="s">
        <v>19</v>
      </c>
      <c r="C9" s="28">
        <f>+[1]tab2!G7</f>
        <v>52487</v>
      </c>
      <c r="D9" s="28">
        <f>+[1]tab16!D8</f>
        <v>24164</v>
      </c>
      <c r="E9" s="35">
        <f>+[1]tab16!H8</f>
        <v>26906</v>
      </c>
      <c r="F9" s="30">
        <f>+[1]tab16!L8</f>
        <v>41</v>
      </c>
      <c r="G9" s="28">
        <f>+[1]tab16!P8</f>
        <v>955</v>
      </c>
      <c r="H9" s="31">
        <f t="shared" si="0"/>
        <v>51111</v>
      </c>
      <c r="I9" s="32">
        <f t="shared" si="1"/>
        <v>97.378398460571191</v>
      </c>
      <c r="J9" s="31">
        <f t="shared" ref="J9:J17" si="3">SUM(D9:G9)</f>
        <v>52066</v>
      </c>
      <c r="K9" s="33">
        <f t="shared" si="2"/>
        <v>99.197896622020693</v>
      </c>
    </row>
    <row r="10" spans="1:11" x14ac:dyDescent="0.3">
      <c r="A10" s="44">
        <f t="shared" ref="A10:A17" si="4">+A9+1</f>
        <v>3</v>
      </c>
      <c r="B10" s="34" t="s">
        <v>20</v>
      </c>
      <c r="C10" s="28">
        <f>+[1]tab2!G8</f>
        <v>67753</v>
      </c>
      <c r="D10" s="28">
        <f>+[1]tab16!D9</f>
        <v>37613</v>
      </c>
      <c r="E10" s="35">
        <f>+[1]tab16!H9</f>
        <v>29215</v>
      </c>
      <c r="F10" s="30">
        <f>+[1]tab16!L9</f>
        <v>67</v>
      </c>
      <c r="G10" s="28">
        <f>+[1]tab16!P9</f>
        <v>689</v>
      </c>
      <c r="H10" s="31">
        <f t="shared" si="0"/>
        <v>66895</v>
      </c>
      <c r="I10" s="32">
        <f t="shared" si="1"/>
        <v>98.73363541097811</v>
      </c>
      <c r="J10" s="31">
        <f t="shared" si="3"/>
        <v>67584</v>
      </c>
      <c r="K10" s="33">
        <f t="shared" si="2"/>
        <v>99.750564550647198</v>
      </c>
    </row>
    <row r="11" spans="1:11" x14ac:dyDescent="0.3">
      <c r="A11" s="44">
        <f t="shared" si="4"/>
        <v>4</v>
      </c>
      <c r="B11" s="34" t="s">
        <v>21</v>
      </c>
      <c r="C11" s="28">
        <f>+[1]tab2!G9</f>
        <v>23513</v>
      </c>
      <c r="D11" s="28">
        <f>+[1]tab16!D10</f>
        <v>18020</v>
      </c>
      <c r="E11" s="35">
        <f>+[1]tab16!H10</f>
        <v>4364</v>
      </c>
      <c r="F11" s="30">
        <f>+[1]tab16!L10</f>
        <v>32</v>
      </c>
      <c r="G11" s="28">
        <f>+[1]tab16!P10</f>
        <v>990</v>
      </c>
      <c r="H11" s="31">
        <f t="shared" si="0"/>
        <v>22416</v>
      </c>
      <c r="I11" s="32">
        <f t="shared" si="1"/>
        <v>95.334495810828059</v>
      </c>
      <c r="J11" s="31">
        <f t="shared" si="3"/>
        <v>23406</v>
      </c>
      <c r="K11" s="33">
        <f t="shared" si="2"/>
        <v>99.544932590481864</v>
      </c>
    </row>
    <row r="12" spans="1:11" x14ac:dyDescent="0.3">
      <c r="A12" s="44">
        <f t="shared" si="4"/>
        <v>5</v>
      </c>
      <c r="B12" s="34" t="s">
        <v>22</v>
      </c>
      <c r="C12" s="28">
        <f>+[1]tab2!G10</f>
        <v>18214</v>
      </c>
      <c r="D12" s="28">
        <f>+[1]tab16!D11</f>
        <v>12213</v>
      </c>
      <c r="E12" s="35">
        <f>+[1]tab16!H11</f>
        <v>4800</v>
      </c>
      <c r="F12" s="30">
        <f>+[1]tab16!L11</f>
        <v>97</v>
      </c>
      <c r="G12" s="28">
        <f>+[1]tab16!P11</f>
        <v>997</v>
      </c>
      <c r="H12" s="31">
        <f t="shared" si="0"/>
        <v>17110</v>
      </c>
      <c r="I12" s="32">
        <f t="shared" si="1"/>
        <v>93.938728450642358</v>
      </c>
      <c r="J12" s="31">
        <f t="shared" si="3"/>
        <v>18107</v>
      </c>
      <c r="K12" s="33">
        <f t="shared" si="2"/>
        <v>99.412539804545958</v>
      </c>
    </row>
    <row r="13" spans="1:11" x14ac:dyDescent="0.3">
      <c r="A13" s="44">
        <f t="shared" si="4"/>
        <v>6</v>
      </c>
      <c r="B13" s="34" t="s">
        <v>23</v>
      </c>
      <c r="C13" s="28">
        <f>+[1]tab2!G11</f>
        <v>31263</v>
      </c>
      <c r="D13" s="28">
        <f>+[1]tab16!D12</f>
        <v>21639</v>
      </c>
      <c r="E13" s="35">
        <f>+[1]tab16!H12</f>
        <v>7238</v>
      </c>
      <c r="F13" s="30">
        <f>+[1]tab16!L12</f>
        <v>152</v>
      </c>
      <c r="G13" s="28">
        <f>+[1]tab16!P12</f>
        <v>1923</v>
      </c>
      <c r="H13" s="31">
        <f t="shared" si="0"/>
        <v>29029</v>
      </c>
      <c r="I13" s="32">
        <f t="shared" si="1"/>
        <v>92.854172664171713</v>
      </c>
      <c r="J13" s="31">
        <f t="shared" si="3"/>
        <v>30952</v>
      </c>
      <c r="K13" s="33">
        <f t="shared" si="2"/>
        <v>99.005213831046277</v>
      </c>
    </row>
    <row r="14" spans="1:11" x14ac:dyDescent="0.3">
      <c r="A14" s="44">
        <f t="shared" si="4"/>
        <v>7</v>
      </c>
      <c r="B14" s="34" t="s">
        <v>24</v>
      </c>
      <c r="C14" s="28">
        <f>+[1]tab2!G12</f>
        <v>6701</v>
      </c>
      <c r="D14" s="28">
        <f>+[1]tab16!D13</f>
        <v>5184</v>
      </c>
      <c r="E14" s="35">
        <f>+[1]tab16!H13</f>
        <v>1420</v>
      </c>
      <c r="F14" s="30">
        <f>+[1]tab16!L13</f>
        <v>10</v>
      </c>
      <c r="G14" s="28">
        <f>+[1]tab16!P13</f>
        <v>80</v>
      </c>
      <c r="H14" s="31">
        <f t="shared" si="0"/>
        <v>6614</v>
      </c>
      <c r="I14" s="36">
        <f t="shared" si="1"/>
        <v>98.7016863154753</v>
      </c>
      <c r="J14" s="28">
        <f>SUM(D14:G14)</f>
        <v>6694</v>
      </c>
      <c r="K14" s="37">
        <f t="shared" si="2"/>
        <v>99.895537979406058</v>
      </c>
    </row>
    <row r="15" spans="1:11" x14ac:dyDescent="0.3">
      <c r="A15" s="44">
        <f t="shared" si="4"/>
        <v>8</v>
      </c>
      <c r="B15" s="34" t="s">
        <v>25</v>
      </c>
      <c r="C15" s="28">
        <f>+[1]tab2!G13</f>
        <v>11732</v>
      </c>
      <c r="D15" s="28">
        <f>+[1]tab16!D14</f>
        <v>6929</v>
      </c>
      <c r="E15" s="35">
        <f>+[1]tab16!H14</f>
        <v>4472</v>
      </c>
      <c r="F15" s="30">
        <f>+[1]tab16!L14</f>
        <v>11</v>
      </c>
      <c r="G15" s="28">
        <f>+[1]tab16!P14</f>
        <v>260</v>
      </c>
      <c r="H15" s="31">
        <f t="shared" si="0"/>
        <v>11412</v>
      </c>
      <c r="I15" s="36">
        <f t="shared" si="1"/>
        <v>97.272417320150012</v>
      </c>
      <c r="J15" s="28">
        <f>SUM(D15:G15)</f>
        <v>11672</v>
      </c>
      <c r="K15" s="37">
        <f t="shared" si="2"/>
        <v>99.488578247528125</v>
      </c>
    </row>
    <row r="16" spans="1:11" x14ac:dyDescent="0.3">
      <c r="A16" s="44">
        <f t="shared" si="4"/>
        <v>9</v>
      </c>
      <c r="B16" s="27" t="s">
        <v>26</v>
      </c>
      <c r="C16" s="28">
        <f>+[1]tab2!G14</f>
        <v>22476</v>
      </c>
      <c r="D16" s="28">
        <f>+[1]tab16!D15</f>
        <v>17446</v>
      </c>
      <c r="E16" s="35">
        <f>+[1]tab16!H15</f>
        <v>4478</v>
      </c>
      <c r="F16" s="30">
        <f>+[1]tab16!L15</f>
        <v>63</v>
      </c>
      <c r="G16" s="31">
        <f>+[1]tab16!P15</f>
        <v>346</v>
      </c>
      <c r="H16" s="31">
        <f t="shared" si="0"/>
        <v>21987</v>
      </c>
      <c r="I16" s="32">
        <f t="shared" si="1"/>
        <v>97.824345969033629</v>
      </c>
      <c r="J16" s="31">
        <f t="shared" si="3"/>
        <v>22333</v>
      </c>
      <c r="K16" s="33">
        <f t="shared" si="2"/>
        <v>99.36376579462538</v>
      </c>
    </row>
    <row r="17" spans="1:11" ht="15" thickBot="1" x14ac:dyDescent="0.35">
      <c r="A17" s="44">
        <f t="shared" si="4"/>
        <v>10</v>
      </c>
      <c r="B17" s="34" t="s">
        <v>27</v>
      </c>
      <c r="C17" s="28">
        <f>+[1]tab2!G15</f>
        <v>9877</v>
      </c>
      <c r="D17" s="28">
        <f>+[1]tab16!D16</f>
        <v>5662</v>
      </c>
      <c r="E17" s="35">
        <f>+[1]tab16!H16</f>
        <v>3671</v>
      </c>
      <c r="F17" s="30">
        <f>+[1]tab16!L16</f>
        <v>88</v>
      </c>
      <c r="G17" s="28">
        <f>+[1]tab16!P16</f>
        <v>444</v>
      </c>
      <c r="H17" s="31">
        <f t="shared" si="0"/>
        <v>9421</v>
      </c>
      <c r="I17" s="32">
        <f t="shared" si="1"/>
        <v>95.383213526374405</v>
      </c>
      <c r="J17" s="31">
        <f t="shared" si="3"/>
        <v>9865</v>
      </c>
      <c r="K17" s="33">
        <f t="shared" si="2"/>
        <v>99.878505619115117</v>
      </c>
    </row>
    <row r="18" spans="1:11" ht="15" thickBot="1" x14ac:dyDescent="0.35">
      <c r="A18" s="38"/>
      <c r="B18" s="39" t="s">
        <v>16</v>
      </c>
      <c r="C18" s="40">
        <f t="shared" ref="C18:H18" si="5">SUM(C8:C17)</f>
        <v>280300</v>
      </c>
      <c r="D18" s="40">
        <f>SUM(D8:D17)</f>
        <v>165176</v>
      </c>
      <c r="E18" s="40">
        <f t="shared" si="5"/>
        <v>105723</v>
      </c>
      <c r="F18" s="40">
        <f t="shared" si="5"/>
        <v>586</v>
      </c>
      <c r="G18" s="40">
        <f t="shared" si="5"/>
        <v>7082</v>
      </c>
      <c r="H18" s="40">
        <f t="shared" si="5"/>
        <v>271485</v>
      </c>
      <c r="I18" s="41">
        <f t="shared" si="1"/>
        <v>96.855155190866924</v>
      </c>
      <c r="J18" s="40">
        <f>SUM(J8:J17)</f>
        <v>278567</v>
      </c>
      <c r="K18" s="42">
        <f t="shared" si="2"/>
        <v>99.38173385658223</v>
      </c>
    </row>
  </sheetData>
  <mergeCells count="13">
    <mergeCell ref="J5:K5"/>
    <mergeCell ref="H6:I6"/>
    <mergeCell ref="J6:K6"/>
    <mergeCell ref="A1:K1"/>
    <mergeCell ref="A2:K2"/>
    <mergeCell ref="A4:A7"/>
    <mergeCell ref="B4:B7"/>
    <mergeCell ref="D4:G4"/>
    <mergeCell ref="H4:K4"/>
    <mergeCell ref="D5:D7"/>
    <mergeCell ref="E5:E7"/>
    <mergeCell ref="F5:F7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RC NTB Staff</cp:lastModifiedBy>
  <dcterms:created xsi:type="dcterms:W3CDTF">2022-01-24T04:16:23Z</dcterms:created>
  <dcterms:modified xsi:type="dcterms:W3CDTF">2022-01-24T04:21:31Z</dcterms:modified>
</cp:coreProperties>
</file>