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0" yWindow="1185" windowWidth="21075" windowHeight="76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G16" i="1"/>
  <c r="F16" i="1"/>
  <c r="E16" i="1"/>
  <c r="D16" i="1"/>
  <c r="C16" i="1"/>
  <c r="G15" i="1"/>
  <c r="F15" i="1"/>
  <c r="E15" i="1"/>
  <c r="D15" i="1"/>
  <c r="C15" i="1"/>
  <c r="G14" i="1"/>
  <c r="F14" i="1"/>
  <c r="E14" i="1"/>
  <c r="D14" i="1"/>
  <c r="J14" i="1" s="1"/>
  <c r="K14" i="1" s="1"/>
  <c r="C14" i="1"/>
  <c r="G13" i="1"/>
  <c r="F13" i="1"/>
  <c r="E13" i="1"/>
  <c r="D13" i="1"/>
  <c r="C13" i="1"/>
  <c r="G12" i="1"/>
  <c r="F12" i="1"/>
  <c r="E12" i="1"/>
  <c r="D12" i="1"/>
  <c r="C12" i="1"/>
  <c r="G11" i="1"/>
  <c r="F11" i="1"/>
  <c r="E11" i="1"/>
  <c r="D11" i="1"/>
  <c r="C11" i="1"/>
  <c r="G10" i="1"/>
  <c r="F10" i="1"/>
  <c r="E10" i="1"/>
  <c r="D10" i="1"/>
  <c r="J10" i="1" s="1"/>
  <c r="K10" i="1" s="1"/>
  <c r="C10" i="1"/>
  <c r="G9" i="1"/>
  <c r="F9" i="1"/>
  <c r="E9" i="1"/>
  <c r="D9" i="1"/>
  <c r="C9" i="1"/>
  <c r="A9" i="1"/>
  <c r="A10" i="1" s="1"/>
  <c r="A11" i="1" s="1"/>
  <c r="A12" i="1" s="1"/>
  <c r="A13" i="1" s="1"/>
  <c r="A14" i="1" s="1"/>
  <c r="A15" i="1" s="1"/>
  <c r="A16" i="1" s="1"/>
  <c r="A17" i="1" s="1"/>
  <c r="G8" i="1"/>
  <c r="G18" i="1" s="1"/>
  <c r="F8" i="1"/>
  <c r="E8" i="1"/>
  <c r="D8" i="1"/>
  <c r="C8" i="1"/>
  <c r="C18" i="1" s="1"/>
  <c r="J8" i="1" l="1"/>
  <c r="K8" i="1" s="1"/>
  <c r="J11" i="1"/>
  <c r="K11" i="1" s="1"/>
  <c r="J15" i="1"/>
  <c r="K15" i="1" s="1"/>
  <c r="E18" i="1"/>
  <c r="J12" i="1"/>
  <c r="K12" i="1" s="1"/>
  <c r="J16" i="1"/>
  <c r="K16" i="1" s="1"/>
  <c r="F18" i="1"/>
  <c r="J9" i="1"/>
  <c r="K9" i="1" s="1"/>
  <c r="J13" i="1"/>
  <c r="K13" i="1" s="1"/>
  <c r="J17" i="1"/>
  <c r="K17" i="1" s="1"/>
  <c r="J18" i="1"/>
  <c r="K18" i="1" s="1"/>
  <c r="D18" i="1"/>
  <c r="H8" i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 l="1"/>
  <c r="I18" i="1" s="1"/>
  <c r="I8" i="1"/>
</calcChain>
</file>

<file path=xl/sharedStrings.xml><?xml version="1.0" encoding="utf-8"?>
<sst xmlns="http://schemas.openxmlformats.org/spreadsheetml/2006/main" count="28" uniqueCount="25">
  <si>
    <t>Angka Partisipasi Murni (APM) Tingkat SMP/MTs/Paket B</t>
  </si>
  <si>
    <t>No.</t>
  </si>
  <si>
    <t>Kabupaten/Kota</t>
  </si>
  <si>
    <t>Peserta Didik Usia 13-15 tahun</t>
  </si>
  <si>
    <t>APM</t>
  </si>
  <si>
    <t>SMP</t>
  </si>
  <si>
    <t>MTs</t>
  </si>
  <si>
    <t>Jumlah</t>
  </si>
  <si>
    <t>%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</si>
  <si>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</si>
  <si>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</si>
  <si>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</si>
  <si>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</si>
  <si>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</si>
  <si>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</si>
  <si>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</si>
  <si>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</si>
  <si>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</si>
  <si>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</si>
  <si>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Tidak Termasuk Paket B Setara</t>
  </si>
  <si>
    <t>Termasuk Paket B Setara</t>
  </si>
  <si>
    <t>SMP Terbuka</t>
  </si>
  <si>
    <t xml:space="preserve">Paket B Setara </t>
  </si>
  <si>
    <t>Penduduk Usia 13-15 Tahun</t>
  </si>
  <si>
    <t>Provinsi Nusa Tenggara Barat Tahun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</si>
</sst>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/>
    <xf numFmtId="0" fontId="3" fillId="0" borderId="18" xfId="0" applyFont="1" applyBorder="1"/>
    <xf numFmtId="166" fontId="3" fillId="0" borderId="19" xfId="1" applyNumberFormat="1" applyFont="1" applyBorder="1"/>
    <xf numFmtId="164" fontId="3" fillId="0" borderId="20" xfId="2" applyFont="1" applyBorder="1"/>
    <xf numFmtId="166" fontId="3" fillId="0" borderId="18" xfId="1" applyNumberFormat="1" applyFont="1" applyBorder="1"/>
    <xf numFmtId="165" fontId="3" fillId="0" borderId="18" xfId="1" applyFont="1" applyBorder="1"/>
    <xf numFmtId="165" fontId="3" fillId="0" borderId="21" xfId="1" applyFont="1" applyBorder="1"/>
    <xf numFmtId="0" fontId="3" fillId="0" borderId="22" xfId="0" applyFont="1" applyBorder="1"/>
    <xf numFmtId="0" fontId="3" fillId="0" borderId="19" xfId="0" applyFont="1" applyBorder="1"/>
    <xf numFmtId="164" fontId="3" fillId="0" borderId="19" xfId="2" applyFont="1" applyBorder="1"/>
    <xf numFmtId="165" fontId="3" fillId="0" borderId="19" xfId="1" applyFont="1" applyBorder="1"/>
    <xf numFmtId="165" fontId="3" fillId="0" borderId="23" xfId="1" applyFont="1" applyBorder="1"/>
    <xf numFmtId="0" fontId="3" fillId="0" borderId="24" xfId="0" applyFont="1" applyBorder="1"/>
    <xf numFmtId="0" fontId="3" fillId="0" borderId="25" xfId="0" applyFont="1" applyBorder="1" applyAlignment="1">
      <alignment horizontal="center"/>
    </xf>
    <xf numFmtId="166" fontId="3" fillId="0" borderId="25" xfId="1" applyNumberFormat="1" applyFont="1" applyBorder="1"/>
    <xf numFmtId="165" fontId="3" fillId="0" borderId="25" xfId="1" applyFont="1" applyBorder="1"/>
    <xf numFmtId="165" fontId="3" fillId="0" borderId="26" xfId="1" applyFont="1" applyBorder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Pendidikan/buku%20saku1%202018_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"/>
      <sheetName val="tab2"/>
      <sheetName val="tab3"/>
      <sheetName val="Sheet6"/>
      <sheetName val="tab4"/>
      <sheetName val="tab5"/>
      <sheetName val="tab6"/>
      <sheetName val="Sheet5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8"/>
      <sheetName val="tab17"/>
      <sheetName val="tab19"/>
      <sheetName val="tab20"/>
      <sheetName val="Sheet4"/>
      <sheetName val="tab22"/>
      <sheetName val="tab21"/>
      <sheetName val="tab24"/>
      <sheetName val="tab23"/>
      <sheetName val="tab25"/>
      <sheetName val="tab26"/>
      <sheetName val="tabel32"/>
      <sheetName val="tab 31"/>
      <sheetName val="tab27"/>
      <sheetName val="tab 34"/>
      <sheetName val="tab 35"/>
      <sheetName val="tab 36"/>
      <sheetName val="Sheet7"/>
      <sheetName val="tab 37"/>
      <sheetName val="Sheet9"/>
      <sheetName val="tab42"/>
      <sheetName val="tab40"/>
      <sheetName val="apkpaud"/>
      <sheetName val="apktk"/>
      <sheetName val="ratio"/>
      <sheetName val="rsd"/>
      <sheetName val="APS"/>
      <sheetName val="Sheet1"/>
      <sheetName val="apk2007"/>
      <sheetName val="set"/>
      <sheetName val="Sheet2"/>
      <sheetName val="do"/>
      <sheetName val="apkapm"/>
      <sheetName val="DOAGMA"/>
      <sheetName val="rata lama sekolah"/>
      <sheetName val="Sheet8"/>
    </sheetNames>
    <sheetDataSet>
      <sheetData sheetId="0" refreshError="1"/>
      <sheetData sheetId="1" refreshError="1">
        <row r="6">
          <cell r="G6">
            <v>37973</v>
          </cell>
        </row>
        <row r="7">
          <cell r="G7">
            <v>50536</v>
          </cell>
        </row>
        <row r="8">
          <cell r="G8">
            <v>66672</v>
          </cell>
        </row>
        <row r="9">
          <cell r="G9">
            <v>23064</v>
          </cell>
        </row>
        <row r="10">
          <cell r="G10">
            <v>16929</v>
          </cell>
        </row>
        <row r="11">
          <cell r="G11">
            <v>30508</v>
          </cell>
        </row>
        <row r="12">
          <cell r="G12">
            <v>6431</v>
          </cell>
        </row>
        <row r="13">
          <cell r="G13">
            <v>11870</v>
          </cell>
        </row>
        <row r="14">
          <cell r="G14">
            <v>21598</v>
          </cell>
        </row>
        <row r="15">
          <cell r="G15">
            <v>9417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7">
          <cell r="D7">
            <v>16694</v>
          </cell>
          <cell r="H7">
            <v>411</v>
          </cell>
          <cell r="L7">
            <v>18676</v>
          </cell>
          <cell r="P7">
            <v>1806</v>
          </cell>
        </row>
        <row r="8">
          <cell r="D8">
            <v>22383</v>
          </cell>
          <cell r="H8">
            <v>408</v>
          </cell>
          <cell r="L8">
            <v>26081</v>
          </cell>
          <cell r="P8">
            <v>1312</v>
          </cell>
        </row>
        <row r="9">
          <cell r="D9">
            <v>36568</v>
          </cell>
          <cell r="H9">
            <v>229</v>
          </cell>
          <cell r="L9">
            <v>27785</v>
          </cell>
          <cell r="P9">
            <v>1132</v>
          </cell>
        </row>
        <row r="10">
          <cell r="D10">
            <v>17602</v>
          </cell>
          <cell r="H10">
            <v>150</v>
          </cell>
          <cell r="L10">
            <v>4043</v>
          </cell>
          <cell r="P10">
            <v>974</v>
          </cell>
        </row>
        <row r="11">
          <cell r="D11">
            <v>12127</v>
          </cell>
          <cell r="H11">
            <v>259</v>
          </cell>
          <cell r="L11">
            <v>3918</v>
          </cell>
          <cell r="P11">
            <v>434</v>
          </cell>
        </row>
        <row r="12">
          <cell r="D12">
            <v>22119</v>
          </cell>
          <cell r="H12">
            <v>331</v>
          </cell>
          <cell r="L12">
            <v>6244</v>
          </cell>
          <cell r="P12">
            <v>1047</v>
          </cell>
        </row>
        <row r="13">
          <cell r="D13">
            <v>4952</v>
          </cell>
          <cell r="H13">
            <v>0</v>
          </cell>
          <cell r="L13">
            <v>1246</v>
          </cell>
          <cell r="P13">
            <v>115</v>
          </cell>
        </row>
        <row r="14">
          <cell r="D14">
            <v>6814</v>
          </cell>
          <cell r="H14">
            <v>118</v>
          </cell>
          <cell r="L14">
            <v>4164</v>
          </cell>
          <cell r="P14">
            <v>580</v>
          </cell>
        </row>
        <row r="15">
          <cell r="D15">
            <v>17299</v>
          </cell>
          <cell r="H15">
            <v>138</v>
          </cell>
          <cell r="L15">
            <v>3511</v>
          </cell>
          <cell r="P15">
            <v>360</v>
          </cell>
        </row>
        <row r="16">
          <cell r="D16">
            <v>5849</v>
          </cell>
          <cell r="H16">
            <v>0</v>
          </cell>
          <cell r="L16">
            <v>3174</v>
          </cell>
          <cell r="P16">
            <v>273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A3" sqref="A3"/>
    </sheetView>
  </sheetViews>
  <sheetFormatPr defaultRowHeight="15" x14ac:dyDescent="0.25"/>
  <cols>
    <col min="1" max="1" width="6.140625" customWidth="1"/>
    <col min="2" max="2" width="21.140625" customWidth="1"/>
    <col min="3" max="3" width="11" customWidth="1"/>
  </cols>
  <sheetData>
    <row r="1" spans="1:1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x14ac:dyDescent="0.25">
      <c r="A2" s="22" t="s">
        <v>24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8.5" customHeight="1" x14ac:dyDescent="0.25">
      <c r="A4" s="23" t="s">
        <v>1</v>
      </c>
      <c r="B4" s="26" t="s">
        <v>2</v>
      </c>
      <c r="C4" s="42" t="s">
        <v>23</v>
      </c>
      <c r="D4" s="35" t="s">
        <v>3</v>
      </c>
      <c r="E4" s="36"/>
      <c r="F4" s="36"/>
      <c r="G4" s="37"/>
      <c r="H4" s="35" t="s">
        <v>4</v>
      </c>
      <c r="I4" s="36"/>
      <c r="J4" s="36"/>
      <c r="K4" s="38"/>
    </row>
    <row r="5" spans="1:11" ht="15" customHeight="1" x14ac:dyDescent="0.25">
      <c r="A5" s="24"/>
      <c r="B5" s="27"/>
      <c r="C5" s="40"/>
      <c r="D5" s="27" t="s">
        <v>5</v>
      </c>
      <c r="E5" s="27" t="s">
        <v>6</v>
      </c>
      <c r="F5" s="39" t="s">
        <v>21</v>
      </c>
      <c r="G5" s="39" t="s">
        <v>22</v>
      </c>
      <c r="H5" s="29" t="s">
        <v>19</v>
      </c>
      <c r="I5" s="30"/>
      <c r="J5" s="29" t="s">
        <v>20</v>
      </c>
      <c r="K5" s="33"/>
    </row>
    <row r="6" spans="1:11" x14ac:dyDescent="0.25">
      <c r="A6" s="24"/>
      <c r="B6" s="27"/>
      <c r="C6" s="40"/>
      <c r="D6" s="27"/>
      <c r="E6" s="27"/>
      <c r="F6" s="40"/>
      <c r="G6" s="40"/>
      <c r="H6" s="31"/>
      <c r="I6" s="32"/>
      <c r="J6" s="31"/>
      <c r="K6" s="34"/>
    </row>
    <row r="7" spans="1:11" ht="15.75" thickBot="1" x14ac:dyDescent="0.3">
      <c r="A7" s="25"/>
      <c r="B7" s="28"/>
      <c r="C7" s="41"/>
      <c r="D7" s="28"/>
      <c r="E7" s="28"/>
      <c r="F7" s="41"/>
      <c r="G7" s="41"/>
      <c r="H7" s="2" t="s">
        <v>7</v>
      </c>
      <c r="I7" s="3" t="s">
        <v>8</v>
      </c>
      <c r="J7" s="2" t="s">
        <v>7</v>
      </c>
      <c r="K7" s="4" t="s">
        <v>8</v>
      </c>
    </row>
    <row r="8" spans="1:11" x14ac:dyDescent="0.25">
      <c r="A8" s="5">
        <v>1</v>
      </c>
      <c r="B8" s="6" t="s">
        <v>9</v>
      </c>
      <c r="C8" s="7">
        <f>+[1]tab2!G6</f>
        <v>37973</v>
      </c>
      <c r="D8" s="7">
        <f>+[1]tab16!D7</f>
        <v>16694</v>
      </c>
      <c r="E8" s="8">
        <f>+[1]tab16!L7</f>
        <v>18676</v>
      </c>
      <c r="F8" s="7">
        <f>+[1]tab16!H7</f>
        <v>411</v>
      </c>
      <c r="G8" s="7">
        <f>+[1]tab16!P7</f>
        <v>1806</v>
      </c>
      <c r="H8" s="9">
        <f>+SUM(D8:F8)</f>
        <v>35781</v>
      </c>
      <c r="I8" s="10">
        <f>+H8/C8*100</f>
        <v>94.227477418165535</v>
      </c>
      <c r="J8" s="9">
        <f>SUM(D8:G8)</f>
        <v>37587</v>
      </c>
      <c r="K8" s="11">
        <f>+J8/C8*100</f>
        <v>98.98348826797988</v>
      </c>
    </row>
    <row r="9" spans="1:11" x14ac:dyDescent="0.25">
      <c r="A9" s="12">
        <f>+A8+1</f>
        <v>2</v>
      </c>
      <c r="B9" s="13" t="s">
        <v>10</v>
      </c>
      <c r="C9" s="7">
        <f>+[1]tab2!G7</f>
        <v>50536</v>
      </c>
      <c r="D9" s="7">
        <f>+[1]tab16!D8</f>
        <v>22383</v>
      </c>
      <c r="E9" s="14">
        <f>+[1]tab16!L8</f>
        <v>26081</v>
      </c>
      <c r="F9" s="7">
        <f>+[1]tab16!H8</f>
        <v>408</v>
      </c>
      <c r="G9" s="7">
        <f>+[1]tab16!P8</f>
        <v>1312</v>
      </c>
      <c r="H9" s="9">
        <f t="shared" ref="H9:H17" si="0">+SUM(D9:F9)</f>
        <v>48872</v>
      </c>
      <c r="I9" s="10">
        <f t="shared" ref="I9:I17" si="1">+H9/C9*100</f>
        <v>96.707297767927813</v>
      </c>
      <c r="J9" s="9">
        <f t="shared" ref="J9:J17" si="2">SUM(D9:G9)</f>
        <v>50184</v>
      </c>
      <c r="K9" s="11">
        <f t="shared" ref="K9:K18" si="3">+J9/C9*100</f>
        <v>99.303466835523196</v>
      </c>
    </row>
    <row r="10" spans="1:11" x14ac:dyDescent="0.25">
      <c r="A10" s="12">
        <f t="shared" ref="A10:A17" si="4">+A9+1</f>
        <v>3</v>
      </c>
      <c r="B10" s="13" t="s">
        <v>11</v>
      </c>
      <c r="C10" s="7">
        <f>+[1]tab2!G8</f>
        <v>66672</v>
      </c>
      <c r="D10" s="7">
        <f>+[1]tab16!D9</f>
        <v>36568</v>
      </c>
      <c r="E10" s="14">
        <f>+[1]tab16!L9</f>
        <v>27785</v>
      </c>
      <c r="F10" s="7">
        <f>+[1]tab16!H9</f>
        <v>229</v>
      </c>
      <c r="G10" s="7">
        <f>+[1]tab16!P9</f>
        <v>1132</v>
      </c>
      <c r="H10" s="9">
        <f>+SUM(D10:F10)</f>
        <v>64582</v>
      </c>
      <c r="I10" s="10">
        <f t="shared" si="1"/>
        <v>96.865250779937611</v>
      </c>
      <c r="J10" s="9">
        <f t="shared" si="2"/>
        <v>65714</v>
      </c>
      <c r="K10" s="11">
        <f t="shared" si="3"/>
        <v>98.563114950803936</v>
      </c>
    </row>
    <row r="11" spans="1:11" x14ac:dyDescent="0.25">
      <c r="A11" s="12">
        <f t="shared" si="4"/>
        <v>4</v>
      </c>
      <c r="B11" s="13" t="s">
        <v>12</v>
      </c>
      <c r="C11" s="7">
        <f>+[1]tab2!G9</f>
        <v>23064</v>
      </c>
      <c r="D11" s="7">
        <f>+[1]tab16!D10</f>
        <v>17602</v>
      </c>
      <c r="E11" s="14">
        <f>+[1]tab16!L10</f>
        <v>4043</v>
      </c>
      <c r="F11" s="7">
        <f>+[1]tab16!H10</f>
        <v>150</v>
      </c>
      <c r="G11" s="7">
        <f>+[1]tab16!P10</f>
        <v>974</v>
      </c>
      <c r="H11" s="9">
        <f t="shared" si="0"/>
        <v>21795</v>
      </c>
      <c r="I11" s="10">
        <f t="shared" si="1"/>
        <v>94.497918834547349</v>
      </c>
      <c r="J11" s="9">
        <f t="shared" si="2"/>
        <v>22769</v>
      </c>
      <c r="K11" s="11">
        <f>+J11/C11*100</f>
        <v>98.720950398890054</v>
      </c>
    </row>
    <row r="12" spans="1:11" x14ac:dyDescent="0.25">
      <c r="A12" s="12">
        <f t="shared" si="4"/>
        <v>5</v>
      </c>
      <c r="B12" s="13" t="s">
        <v>13</v>
      </c>
      <c r="C12" s="7">
        <f>+[1]tab2!G10</f>
        <v>16929</v>
      </c>
      <c r="D12" s="7">
        <f>+[1]tab16!D11</f>
        <v>12127</v>
      </c>
      <c r="E12" s="14">
        <f>+[1]tab16!L11</f>
        <v>3918</v>
      </c>
      <c r="F12" s="7">
        <f>+[1]tab16!H11</f>
        <v>259</v>
      </c>
      <c r="G12" s="7">
        <f>+[1]tab16!P11</f>
        <v>434</v>
      </c>
      <c r="H12" s="9">
        <f t="shared" si="0"/>
        <v>16304</v>
      </c>
      <c r="I12" s="10">
        <f t="shared" si="1"/>
        <v>96.308110343198067</v>
      </c>
      <c r="J12" s="9">
        <f t="shared" si="2"/>
        <v>16738</v>
      </c>
      <c r="K12" s="11">
        <f>+J12/C12*100</f>
        <v>98.871758520881329</v>
      </c>
    </row>
    <row r="13" spans="1:11" x14ac:dyDescent="0.25">
      <c r="A13" s="12">
        <f t="shared" si="4"/>
        <v>6</v>
      </c>
      <c r="B13" s="13" t="s">
        <v>14</v>
      </c>
      <c r="C13" s="7">
        <f>+[1]tab2!G11</f>
        <v>30508</v>
      </c>
      <c r="D13" s="7">
        <f>+[1]tab16!D12</f>
        <v>22119</v>
      </c>
      <c r="E13" s="14">
        <f>+[1]tab16!L12</f>
        <v>6244</v>
      </c>
      <c r="F13" s="7">
        <f>+[1]tab16!H12</f>
        <v>331</v>
      </c>
      <c r="G13" s="7">
        <f>+[1]tab16!P12</f>
        <v>1047</v>
      </c>
      <c r="H13" s="9">
        <f t="shared" si="0"/>
        <v>28694</v>
      </c>
      <c r="I13" s="10">
        <f t="shared" si="1"/>
        <v>94.054018618067389</v>
      </c>
      <c r="J13" s="9">
        <f t="shared" si="2"/>
        <v>29741</v>
      </c>
      <c r="K13" s="11">
        <f>+J13/C13*100</f>
        <v>97.485905336305237</v>
      </c>
    </row>
    <row r="14" spans="1:11" x14ac:dyDescent="0.25">
      <c r="A14" s="12">
        <f t="shared" si="4"/>
        <v>7</v>
      </c>
      <c r="B14" s="13" t="s">
        <v>15</v>
      </c>
      <c r="C14" s="7">
        <f>+[1]tab2!G12</f>
        <v>6431</v>
      </c>
      <c r="D14" s="7">
        <f>+[1]tab16!D13</f>
        <v>4952</v>
      </c>
      <c r="E14" s="14">
        <f>+[1]tab16!L13</f>
        <v>1246</v>
      </c>
      <c r="F14" s="7">
        <f>+[1]tab16!H13</f>
        <v>0</v>
      </c>
      <c r="G14" s="7">
        <f>+[1]tab16!P13</f>
        <v>115</v>
      </c>
      <c r="H14" s="7">
        <f>+SUM(D14:F14)</f>
        <v>6198</v>
      </c>
      <c r="I14" s="15">
        <f>+H14/C14*100</f>
        <v>96.376924273052396</v>
      </c>
      <c r="J14" s="7">
        <f>SUM(D14:G14)</f>
        <v>6313</v>
      </c>
      <c r="K14" s="16">
        <f>+J14/C14*100</f>
        <v>98.165137614678898</v>
      </c>
    </row>
    <row r="15" spans="1:11" x14ac:dyDescent="0.25">
      <c r="A15" s="12">
        <f t="shared" si="4"/>
        <v>8</v>
      </c>
      <c r="B15" s="13" t="s">
        <v>16</v>
      </c>
      <c r="C15" s="7">
        <f>+[1]tab2!G13</f>
        <v>11870</v>
      </c>
      <c r="D15" s="7">
        <f>+[1]tab16!D14</f>
        <v>6814</v>
      </c>
      <c r="E15" s="14">
        <f>+[1]tab16!L14</f>
        <v>4164</v>
      </c>
      <c r="F15" s="7">
        <f>+[1]tab16!H14</f>
        <v>118</v>
      </c>
      <c r="G15" s="7">
        <f>+[1]tab16!P14</f>
        <v>580</v>
      </c>
      <c r="H15" s="7">
        <f>+SUM(D15:F15)</f>
        <v>11096</v>
      </c>
      <c r="I15" s="15">
        <f>+H15/C15*100</f>
        <v>93.47935973041281</v>
      </c>
      <c r="J15" s="7">
        <f>SUM(D15:G15)</f>
        <v>11676</v>
      </c>
      <c r="K15" s="16">
        <f>+J15/C15*100</f>
        <v>98.365627632687449</v>
      </c>
    </row>
    <row r="16" spans="1:11" x14ac:dyDescent="0.25">
      <c r="A16" s="12">
        <f t="shared" si="4"/>
        <v>9</v>
      </c>
      <c r="B16" s="6" t="s">
        <v>17</v>
      </c>
      <c r="C16" s="7">
        <f>+[1]tab2!G14</f>
        <v>21598</v>
      </c>
      <c r="D16" s="7">
        <f>+[1]tab16!D15</f>
        <v>17299</v>
      </c>
      <c r="E16" s="14">
        <f>+[1]tab16!L15</f>
        <v>3511</v>
      </c>
      <c r="F16" s="7">
        <f>+[1]tab16!H15</f>
        <v>138</v>
      </c>
      <c r="G16" s="9">
        <f>+[1]tab16!P15</f>
        <v>360</v>
      </c>
      <c r="H16" s="9">
        <f t="shared" si="0"/>
        <v>20948</v>
      </c>
      <c r="I16" s="10">
        <f t="shared" si="1"/>
        <v>96.990462079822208</v>
      </c>
      <c r="J16" s="9">
        <f t="shared" si="2"/>
        <v>21308</v>
      </c>
      <c r="K16" s="11">
        <f t="shared" si="3"/>
        <v>98.657283081766835</v>
      </c>
    </row>
    <row r="17" spans="1:11" ht="15.75" thickBot="1" x14ac:dyDescent="0.3">
      <c r="A17" s="12">
        <f t="shared" si="4"/>
        <v>10</v>
      </c>
      <c r="B17" s="13" t="s">
        <v>18</v>
      </c>
      <c r="C17" s="7">
        <f>+[1]tab2!G15</f>
        <v>9417</v>
      </c>
      <c r="D17" s="7">
        <f>+[1]tab16!D16</f>
        <v>5849</v>
      </c>
      <c r="E17" s="14">
        <f>+[1]tab16!L16</f>
        <v>3174</v>
      </c>
      <c r="F17" s="7">
        <f>+[1]tab16!H16</f>
        <v>0</v>
      </c>
      <c r="G17" s="7">
        <f>+[1]tab16!P16</f>
        <v>273</v>
      </c>
      <c r="H17" s="9">
        <f t="shared" si="0"/>
        <v>9023</v>
      </c>
      <c r="I17" s="10">
        <f t="shared" si="1"/>
        <v>95.816077306997983</v>
      </c>
      <c r="J17" s="9">
        <f t="shared" si="2"/>
        <v>9296</v>
      </c>
      <c r="K17" s="11">
        <f t="shared" si="3"/>
        <v>98.715089731336946</v>
      </c>
    </row>
    <row r="18" spans="1:11" ht="15.75" thickBot="1" x14ac:dyDescent="0.3">
      <c r="A18" s="17"/>
      <c r="B18" s="18" t="s">
        <v>7</v>
      </c>
      <c r="C18" s="19">
        <f t="shared" ref="C18:H18" si="5">SUM(C8:C17)</f>
        <v>274998</v>
      </c>
      <c r="D18" s="19">
        <f>SUM(D8:D17)</f>
        <v>162407</v>
      </c>
      <c r="E18" s="19">
        <f t="shared" si="5"/>
        <v>98842</v>
      </c>
      <c r="F18" s="19">
        <f t="shared" si="5"/>
        <v>2044</v>
      </c>
      <c r="G18" s="19">
        <f t="shared" si="5"/>
        <v>8033</v>
      </c>
      <c r="H18" s="19">
        <f t="shared" si="5"/>
        <v>263293</v>
      </c>
      <c r="I18" s="20">
        <f>+H18/C18*100</f>
        <v>95.743605408039329</v>
      </c>
      <c r="J18" s="19">
        <f>SUM(J8:J17)</f>
        <v>271326</v>
      </c>
      <c r="K18" s="21">
        <f t="shared" si="3"/>
        <v>98.664717561582265</v>
      </c>
    </row>
  </sheetData>
  <mergeCells count="13">
    <mergeCell ref="C4:C7"/>
    <mergeCell ref="A1:K1"/>
    <mergeCell ref="A2:K2"/>
    <mergeCell ref="A4:A7"/>
    <mergeCell ref="B4:B7"/>
    <mergeCell ref="D4:G4"/>
    <mergeCell ref="H4:K4"/>
    <mergeCell ref="D5:D7"/>
    <mergeCell ref="E5:E7"/>
    <mergeCell ref="H5:I6"/>
    <mergeCell ref="J5:K6"/>
    <mergeCell ref="F5:F7"/>
    <mergeCell ref="G5:G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</dc:creator>
  <cp:lastModifiedBy>RC NTB Staff</cp:lastModifiedBy>
  <dcterms:created xsi:type="dcterms:W3CDTF">2019-11-27T02:38:09Z</dcterms:created>
  <dcterms:modified xsi:type="dcterms:W3CDTF">2021-08-16T02:32:35Z</dcterms:modified>
</cp:coreProperties>
</file>