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2.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3.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9975" activeTab="1"/>
  </bookViews>
  <sheets>
    <sheet name="Masuk 2021" sheetId="51" r:id="rId1"/>
    <sheet name="Keluar 2021" sheetId="56" r:id="rId2"/>
    <sheet name="Gabung 2016- 2021 " sheetId="64" r:id="rId3"/>
    <sheet name="grafik keluar" sheetId="27" r:id="rId4"/>
    <sheet name="grafik Masuk" sheetId="62" r:id="rId5"/>
    <sheet name="Analisa Grafik" sheetId="63" r:id="rId6"/>
  </sheets>
  <definedNames>
    <definedName name="_xlnm.Print_Area" localSheetId="5">'Analisa Grafik'!$A$1:$J$946</definedName>
    <definedName name="_xlnm.Print_Area" localSheetId="2">'Gabung 2016- 2021 '!$A$1:$Q$38</definedName>
    <definedName name="_xlnm.Print_Area" localSheetId="1">'Keluar 2021'!$A$1:$R$37</definedName>
    <definedName name="_xlnm.Print_Area" localSheetId="0">'Masuk 2021'!$A$1:$R$38</definedName>
  </definedNames>
  <calcPr calcId="144525"/>
</workbook>
</file>

<file path=xl/calcChain.xml><?xml version="1.0" encoding="utf-8"?>
<calcChain xmlns="http://schemas.openxmlformats.org/spreadsheetml/2006/main">
  <c r="N21" i="64" l="1"/>
  <c r="P21" i="64" s="1"/>
  <c r="N22" i="64"/>
  <c r="P22" i="64" s="1"/>
  <c r="N23" i="64"/>
  <c r="P23" i="64" s="1"/>
  <c r="N25" i="64"/>
  <c r="P25" i="64" s="1"/>
  <c r="P24" i="51"/>
  <c r="N24" i="64" s="1"/>
  <c r="P24" i="64" s="1"/>
  <c r="P20" i="51"/>
  <c r="N20" i="64" s="1"/>
  <c r="P20" i="64" s="1"/>
  <c r="P19" i="51"/>
  <c r="N19" i="64" s="1"/>
  <c r="P19" i="64" s="1"/>
  <c r="P18" i="51"/>
  <c r="N18" i="64" s="1"/>
  <c r="P18" i="64" s="1"/>
  <c r="P17" i="51"/>
  <c r="N17" i="64" s="1"/>
  <c r="P17" i="64" s="1"/>
  <c r="P16" i="51"/>
  <c r="N16" i="64" s="1"/>
  <c r="P16" i="64" s="1"/>
  <c r="P15" i="51"/>
  <c r="N15" i="64" s="1"/>
  <c r="P15" i="64" s="1"/>
  <c r="P14" i="51"/>
  <c r="N14" i="64" s="1"/>
  <c r="P14" i="64" s="1"/>
  <c r="P27" i="56"/>
  <c r="O27" i="64" s="1"/>
  <c r="Q27" i="64" s="1"/>
  <c r="P24" i="56"/>
  <c r="O24" i="64" s="1"/>
  <c r="Q24" i="64" s="1"/>
  <c r="P23" i="56"/>
  <c r="O23" i="64" s="1"/>
  <c r="Q23" i="64" s="1"/>
  <c r="P19" i="56"/>
  <c r="O19" i="64" s="1"/>
  <c r="Q19" i="64" s="1"/>
  <c r="P18" i="56"/>
  <c r="O18" i="64" s="1"/>
  <c r="Q18" i="64" s="1"/>
  <c r="P17" i="56"/>
  <c r="O17" i="64" s="1"/>
  <c r="Q17" i="64" s="1"/>
  <c r="P16" i="56"/>
  <c r="O16" i="64" s="1"/>
  <c r="Q16" i="64" s="1"/>
  <c r="P15" i="56"/>
  <c r="O15" i="64" s="1"/>
  <c r="Q15" i="64" s="1"/>
  <c r="P14" i="56"/>
  <c r="O14" i="64" s="1"/>
  <c r="Q14" i="64" s="1"/>
  <c r="P30" i="51"/>
  <c r="N30" i="64" s="1"/>
  <c r="P30" i="64" s="1"/>
  <c r="P28" i="51"/>
  <c r="N28" i="64" s="1"/>
  <c r="P28" i="64" s="1"/>
  <c r="P29" i="51"/>
  <c r="N29" i="64" s="1"/>
  <c r="P29" i="64" s="1"/>
  <c r="P27" i="51"/>
  <c r="N27" i="64" s="1"/>
  <c r="P27" i="64" s="1"/>
  <c r="P26" i="51"/>
  <c r="N26" i="64" s="1"/>
  <c r="P26" i="64" s="1"/>
  <c r="P13" i="51"/>
  <c r="N13" i="64" s="1"/>
  <c r="P13" i="64" s="1"/>
  <c r="P12" i="51"/>
  <c r="N12" i="64" s="1"/>
  <c r="P12" i="64" s="1"/>
  <c r="P11" i="51"/>
  <c r="N11" i="64" s="1"/>
  <c r="P11" i="64" s="1"/>
  <c r="P10" i="51"/>
  <c r="N10" i="64" s="1"/>
  <c r="P10" i="64" s="1"/>
  <c r="P9" i="51"/>
  <c r="N9" i="64" s="1"/>
  <c r="P9" i="64" s="1"/>
  <c r="P8" i="51"/>
  <c r="N8" i="64" s="1"/>
  <c r="P8" i="64" s="1"/>
  <c r="P7" i="51"/>
  <c r="N7" i="64" s="1"/>
  <c r="P7" i="64" s="1"/>
  <c r="P6" i="51"/>
  <c r="N6" i="64" s="1"/>
  <c r="P6" i="64" s="1"/>
  <c r="P30" i="56"/>
  <c r="O30" i="64" s="1"/>
  <c r="Q30" i="64" s="1"/>
  <c r="P29" i="56"/>
  <c r="O29" i="64" s="1"/>
  <c r="Q29" i="64" s="1"/>
  <c r="P28" i="56"/>
  <c r="O28" i="64" s="1"/>
  <c r="Q28" i="64" s="1"/>
  <c r="P26" i="56"/>
  <c r="O26" i="64" s="1"/>
  <c r="Q26" i="64" s="1"/>
  <c r="P25" i="56"/>
  <c r="O25" i="64" s="1"/>
  <c r="Q25" i="64" s="1"/>
  <c r="P22" i="56"/>
  <c r="O22" i="64" s="1"/>
  <c r="Q22" i="64" s="1"/>
  <c r="P21" i="56"/>
  <c r="O21" i="64" s="1"/>
  <c r="Q21" i="64" s="1"/>
  <c r="P20" i="56"/>
  <c r="O20" i="64" s="1"/>
  <c r="Q20" i="64" s="1"/>
  <c r="P13" i="56" l="1"/>
  <c r="O13" i="64" s="1"/>
  <c r="Q13" i="64" s="1"/>
  <c r="P6" i="56"/>
  <c r="O6" i="64" s="1"/>
  <c r="Q6" i="64" s="1"/>
  <c r="P7" i="56"/>
  <c r="O7" i="64" s="1"/>
  <c r="Q7" i="64" s="1"/>
  <c r="P8" i="56"/>
  <c r="O8" i="64" s="1"/>
  <c r="Q8" i="64" s="1"/>
  <c r="P9" i="56"/>
  <c r="O9" i="64" s="1"/>
  <c r="Q9" i="64" s="1"/>
  <c r="P10" i="56"/>
  <c r="O10" i="64" s="1"/>
  <c r="Q10" i="64" s="1"/>
  <c r="P11" i="56"/>
  <c r="O11" i="64" s="1"/>
  <c r="Q11" i="64" s="1"/>
  <c r="P12" i="56"/>
  <c r="O12" i="64" s="1"/>
  <c r="Q12" i="64" s="1"/>
  <c r="B29" i="27"/>
  <c r="B28" i="27"/>
  <c r="B27" i="27"/>
  <c r="B26" i="27"/>
  <c r="B25" i="27"/>
  <c r="B24" i="27"/>
  <c r="B23" i="27"/>
  <c r="B22" i="27"/>
  <c r="B30" i="27"/>
  <c r="B21" i="27"/>
  <c r="B20" i="27"/>
  <c r="B19" i="27"/>
  <c r="J648" i="63"/>
  <c r="J641" i="63"/>
  <c r="J650" i="63" l="1"/>
  <c r="J922" i="63"/>
  <c r="J915" i="63"/>
  <c r="J763" i="63"/>
  <c r="J756" i="63"/>
  <c r="J700" i="63"/>
  <c r="J707" i="63"/>
  <c r="J486" i="63"/>
  <c r="J479" i="63"/>
  <c r="J424" i="63"/>
  <c r="J417" i="63"/>
  <c r="J369" i="63"/>
  <c r="J362" i="63"/>
  <c r="J303" i="63"/>
  <c r="J296" i="63"/>
  <c r="J243" i="63"/>
  <c r="J236" i="63"/>
  <c r="J179" i="63"/>
  <c r="J172" i="63"/>
  <c r="J113" i="63"/>
  <c r="J106" i="63"/>
  <c r="J50" i="63"/>
  <c r="J42" i="63"/>
  <c r="B263" i="62"/>
  <c r="B262" i="62"/>
  <c r="B261" i="62"/>
  <c r="B260" i="62"/>
  <c r="B259" i="62"/>
  <c r="B258" i="62"/>
  <c r="B257" i="62"/>
  <c r="B256" i="62"/>
  <c r="B255" i="62"/>
  <c r="B254" i="62"/>
  <c r="B253" i="62"/>
  <c r="J924" i="63" l="1"/>
  <c r="J765" i="63"/>
  <c r="J709" i="63"/>
  <c r="J488" i="63"/>
  <c r="J426" i="63"/>
  <c r="J371" i="63"/>
  <c r="J305" i="63"/>
  <c r="J245" i="63"/>
  <c r="J181" i="63"/>
  <c r="J115" i="63"/>
  <c r="J52" i="63"/>
  <c r="B205" i="62"/>
  <c r="B187" i="62"/>
  <c r="B186" i="62"/>
  <c r="B185" i="62"/>
  <c r="B184" i="62"/>
  <c r="B183" i="62"/>
  <c r="B182" i="62"/>
  <c r="B181" i="62"/>
  <c r="B180" i="62"/>
  <c r="B179" i="62"/>
  <c r="B178" i="62"/>
  <c r="B177" i="62"/>
  <c r="B173" i="62"/>
  <c r="B172" i="62"/>
  <c r="B171" i="62"/>
  <c r="B170" i="62"/>
  <c r="B169" i="62"/>
  <c r="B168" i="62"/>
  <c r="B167" i="62"/>
  <c r="B166" i="62"/>
  <c r="B165" i="62"/>
  <c r="B164" i="62"/>
  <c r="B163" i="62"/>
  <c r="B159" i="62"/>
  <c r="B158" i="62"/>
  <c r="B157" i="62"/>
  <c r="B156" i="62"/>
  <c r="B155" i="62"/>
  <c r="B154" i="62"/>
  <c r="B153" i="62"/>
  <c r="B152" i="62"/>
  <c r="B151" i="62"/>
  <c r="B150" i="62"/>
  <c r="B149" i="62"/>
  <c r="B144" i="62"/>
  <c r="B143" i="62"/>
  <c r="B142" i="62"/>
  <c r="B141" i="62"/>
  <c r="B140" i="62"/>
  <c r="B139" i="62"/>
  <c r="B138" i="62"/>
  <c r="B137" i="62"/>
  <c r="B136" i="62"/>
  <c r="B135" i="62"/>
  <c r="B134" i="62"/>
  <c r="B127" i="62"/>
  <c r="B126" i="62"/>
  <c r="B125" i="62"/>
  <c r="B124" i="62"/>
  <c r="B123" i="62"/>
  <c r="B122" i="62"/>
  <c r="B121" i="62"/>
  <c r="B120" i="62"/>
  <c r="B119" i="62"/>
  <c r="B118" i="62"/>
  <c r="B117" i="62"/>
  <c r="B100" i="62"/>
  <c r="B94" i="62"/>
  <c r="X80" i="62"/>
  <c r="B93" i="62"/>
  <c r="B92" i="62"/>
  <c r="B91" i="62"/>
  <c r="B90" i="62"/>
  <c r="B89" i="62"/>
  <c r="B88" i="62"/>
  <c r="B87" i="62"/>
  <c r="B86" i="62"/>
  <c r="B85" i="62"/>
  <c r="B84" i="62"/>
  <c r="B79" i="62"/>
  <c r="B78" i="62"/>
  <c r="B77" i="62"/>
  <c r="B76" i="62"/>
  <c r="B75" i="62"/>
  <c r="B74" i="62"/>
  <c r="B73" i="62"/>
  <c r="B72" i="62"/>
  <c r="B71" i="62"/>
  <c r="B70" i="62"/>
  <c r="B69" i="62"/>
  <c r="B68" i="62"/>
  <c r="B62" i="62"/>
  <c r="B61" i="62"/>
  <c r="B60" i="62"/>
  <c r="B59" i="62"/>
  <c r="B58" i="62"/>
  <c r="B57" i="62"/>
  <c r="B56" i="62"/>
  <c r="B55" i="62"/>
  <c r="B54" i="62"/>
  <c r="B53" i="62"/>
  <c r="B52" i="62"/>
  <c r="B51" i="62"/>
  <c r="B46" i="62"/>
  <c r="B45" i="62"/>
  <c r="B44" i="62"/>
  <c r="B43" i="62"/>
  <c r="V29" i="62"/>
  <c r="Z29" i="62" s="1"/>
  <c r="B42" i="62"/>
  <c r="B41" i="62"/>
  <c r="B40" i="62"/>
  <c r="B39" i="62"/>
  <c r="B38" i="62"/>
  <c r="B37" i="62"/>
  <c r="B36" i="62"/>
  <c r="B35" i="62"/>
  <c r="B30" i="62"/>
  <c r="B29" i="62"/>
  <c r="B28" i="62"/>
  <c r="B27" i="62"/>
  <c r="B26" i="62"/>
  <c r="B25" i="62"/>
  <c r="B24" i="62"/>
  <c r="B23" i="62"/>
  <c r="B22" i="62"/>
  <c r="B21" i="62"/>
  <c r="B20" i="62"/>
  <c r="B19" i="62"/>
  <c r="B12" i="62"/>
  <c r="B11" i="62"/>
  <c r="B10" i="62"/>
  <c r="B9" i="62"/>
  <c r="B8" i="62"/>
  <c r="B7" i="62"/>
  <c r="B6" i="62"/>
  <c r="B5" i="62"/>
  <c r="B4" i="62"/>
  <c r="B3" i="62"/>
  <c r="B2" i="62"/>
  <c r="Z216" i="62"/>
  <c r="Z215" i="62"/>
  <c r="Z214" i="62"/>
  <c r="Z213" i="62"/>
  <c r="Z212" i="62"/>
  <c r="Z211" i="62"/>
  <c r="Z210" i="62"/>
  <c r="Z209" i="62"/>
  <c r="Z208" i="62"/>
  <c r="Z207" i="62"/>
  <c r="Z206" i="62"/>
  <c r="Z205" i="62"/>
  <c r="Z204" i="62"/>
  <c r="Z203" i="62"/>
  <c r="Z202" i="62"/>
  <c r="Z201" i="62"/>
  <c r="Z200" i="62"/>
  <c r="Z199" i="62"/>
  <c r="Z198" i="62"/>
  <c r="Z197" i="62"/>
  <c r="Z196" i="62"/>
  <c r="Z195" i="62"/>
  <c r="Z194" i="62"/>
  <c r="Z193" i="62"/>
  <c r="Z192" i="62"/>
  <c r="Z191" i="62"/>
  <c r="Z190" i="62"/>
  <c r="Z189" i="62"/>
  <c r="Z185" i="62"/>
  <c r="Z184" i="62"/>
  <c r="Z183" i="62"/>
  <c r="Z182" i="62"/>
  <c r="Z181" i="62"/>
  <c r="Z180" i="62"/>
  <c r="Z179" i="62"/>
  <c r="Z178" i="62"/>
  <c r="Z177" i="62"/>
  <c r="Z176" i="62"/>
  <c r="Z175" i="62"/>
  <c r="Z174" i="62"/>
  <c r="Z173" i="62"/>
  <c r="Z172" i="62"/>
  <c r="Z171" i="62"/>
  <c r="Z170" i="62"/>
  <c r="Z169" i="62"/>
  <c r="Z168" i="62"/>
  <c r="Z167" i="62"/>
  <c r="Z159" i="62"/>
  <c r="Z158" i="62"/>
  <c r="Z157" i="62"/>
  <c r="Z156" i="62"/>
  <c r="Z155" i="62"/>
  <c r="Z154" i="62"/>
  <c r="Z153" i="62"/>
  <c r="Z152" i="62"/>
  <c r="Z151" i="62"/>
  <c r="Z150" i="62"/>
  <c r="Z149" i="62"/>
  <c r="Z148" i="62"/>
  <c r="Z147" i="62"/>
  <c r="Z146" i="62"/>
  <c r="Z145" i="62"/>
  <c r="Z144" i="62"/>
  <c r="Z143" i="62"/>
  <c r="Z142" i="62"/>
  <c r="Z141" i="62"/>
  <c r="Z136" i="62"/>
  <c r="Z135" i="62"/>
  <c r="Z134" i="62"/>
  <c r="Z133" i="62"/>
  <c r="Z132" i="62"/>
  <c r="Z131" i="62"/>
  <c r="Z130" i="62"/>
  <c r="Z129" i="62"/>
  <c r="Z128" i="62"/>
  <c r="Z127" i="62"/>
  <c r="Z126" i="62"/>
  <c r="Z125" i="62"/>
  <c r="Z124" i="62"/>
  <c r="Z123" i="62"/>
  <c r="Z122" i="62"/>
  <c r="Z121" i="62"/>
  <c r="Z120" i="62"/>
  <c r="Z119" i="62"/>
  <c r="Z118" i="62"/>
  <c r="Z115" i="62"/>
  <c r="Z114" i="62"/>
  <c r="Z113" i="62"/>
  <c r="Z112" i="62"/>
  <c r="Z111" i="62"/>
  <c r="Z110" i="62"/>
  <c r="Z109" i="62"/>
  <c r="Z108" i="62"/>
  <c r="Z107" i="62"/>
  <c r="Z106" i="62"/>
  <c r="Z105" i="62"/>
  <c r="Z104" i="62"/>
  <c r="Z103" i="62"/>
  <c r="Z102" i="62"/>
  <c r="Z101" i="62"/>
  <c r="Z100" i="62"/>
  <c r="Z99" i="62"/>
  <c r="Z98" i="62"/>
  <c r="Z97" i="62"/>
  <c r="Z92" i="62"/>
  <c r="Z91" i="62"/>
  <c r="Z90" i="62"/>
  <c r="Z89" i="62"/>
  <c r="Z88" i="62"/>
  <c r="Z87" i="62"/>
  <c r="Z86" i="62"/>
  <c r="Z85" i="62"/>
  <c r="Z84" i="62"/>
  <c r="Z83" i="62"/>
  <c r="Z82" i="62"/>
  <c r="Z81" i="62"/>
  <c r="Z80" i="62"/>
  <c r="Z79" i="62"/>
  <c r="Z78" i="62"/>
  <c r="Z77" i="62"/>
  <c r="Z76" i="62"/>
  <c r="Z75" i="62"/>
  <c r="Z74" i="62"/>
  <c r="Z68" i="62"/>
  <c r="Z67" i="62"/>
  <c r="Z66" i="62"/>
  <c r="Z65" i="62"/>
  <c r="Z64" i="62"/>
  <c r="Z63" i="62"/>
  <c r="Z62" i="62"/>
  <c r="Z61" i="62"/>
  <c r="Z60" i="62"/>
  <c r="Z59" i="62"/>
  <c r="Z58" i="62"/>
  <c r="Z57" i="62"/>
  <c r="Z56" i="62"/>
  <c r="Z55" i="62"/>
  <c r="Z54" i="62"/>
  <c r="Z53" i="62"/>
  <c r="Z52" i="62"/>
  <c r="Z51" i="62"/>
  <c r="Z50" i="62"/>
  <c r="Z44" i="62"/>
  <c r="Z43" i="62"/>
  <c r="Z42" i="62"/>
  <c r="Z41" i="62"/>
  <c r="Z40" i="62"/>
  <c r="Z39" i="62"/>
  <c r="Z38" i="62"/>
  <c r="Z37" i="62"/>
  <c r="Z36" i="62"/>
  <c r="Z35" i="62"/>
  <c r="Z34" i="62"/>
  <c r="Z33" i="62"/>
  <c r="Z32" i="62"/>
  <c r="Z31" i="62"/>
  <c r="Z30" i="62"/>
  <c r="Z28" i="62"/>
  <c r="Z27" i="62"/>
  <c r="Z26" i="62"/>
  <c r="Z21" i="62"/>
  <c r="Z20" i="62"/>
  <c r="Z19" i="62"/>
  <c r="Z18" i="62"/>
  <c r="Z17" i="62"/>
  <c r="Z16" i="62"/>
  <c r="Z15" i="62"/>
  <c r="Z14" i="62"/>
  <c r="Z13" i="62"/>
  <c r="Z12" i="62"/>
  <c r="Z11" i="62"/>
  <c r="Z10" i="62"/>
  <c r="Z9" i="62"/>
  <c r="Z8" i="62"/>
  <c r="Z7" i="62"/>
  <c r="Z6" i="62"/>
  <c r="Z5" i="62"/>
  <c r="Z4" i="62"/>
  <c r="Z3" i="62"/>
  <c r="B273" i="27"/>
  <c r="B272" i="27"/>
  <c r="B271" i="27"/>
  <c r="B270" i="27"/>
  <c r="B269" i="27"/>
  <c r="B268" i="27"/>
  <c r="B267" i="27"/>
  <c r="B266" i="27"/>
  <c r="B265" i="27"/>
  <c r="B264" i="27"/>
  <c r="B263" i="27"/>
  <c r="B262" i="27"/>
  <c r="O277" i="27"/>
  <c r="O244" i="62"/>
  <c r="O243" i="62"/>
  <c r="O242" i="62"/>
  <c r="O241" i="62"/>
  <c r="O240" i="62"/>
  <c r="O239" i="62"/>
  <c r="O238" i="62"/>
  <c r="O237" i="62"/>
  <c r="O236" i="62"/>
  <c r="O235" i="62"/>
  <c r="O234" i="62"/>
  <c r="O233" i="62"/>
  <c r="O232" i="62"/>
  <c r="O231" i="62"/>
  <c r="O230" i="62"/>
  <c r="O229" i="62"/>
  <c r="O228" i="62"/>
  <c r="O227" i="62"/>
  <c r="O226" i="62"/>
  <c r="O225" i="62"/>
  <c r="O224" i="62"/>
  <c r="O223" i="62"/>
  <c r="O222" i="62"/>
  <c r="O221" i="62"/>
  <c r="B214" i="62"/>
  <c r="B213" i="62"/>
  <c r="B212" i="62"/>
  <c r="B211" i="62"/>
  <c r="B210" i="62"/>
  <c r="B209" i="62"/>
  <c r="B208" i="62"/>
  <c r="B207" i="62"/>
  <c r="B206" i="62"/>
  <c r="B256" i="27" l="1"/>
  <c r="L311" i="27"/>
  <c r="L310" i="27"/>
  <c r="B255" i="27"/>
  <c r="B254" i="27"/>
  <c r="B253" i="27"/>
  <c r="B252" i="27"/>
  <c r="B251" i="27"/>
  <c r="B250" i="27"/>
  <c r="B249" i="27"/>
  <c r="B248" i="27"/>
  <c r="B258" i="27"/>
  <c r="B257" i="27"/>
  <c r="B244" i="27"/>
  <c r="B243" i="27"/>
  <c r="B242" i="27"/>
  <c r="B241" i="27"/>
  <c r="B240" i="27"/>
  <c r="B239" i="27"/>
  <c r="B238" i="27"/>
  <c r="B237" i="27"/>
  <c r="B236" i="27"/>
  <c r="B235" i="27"/>
  <c r="B234" i="27"/>
  <c r="B230" i="27"/>
  <c r="B229" i="27"/>
  <c r="B228" i="27"/>
  <c r="B227" i="27"/>
  <c r="B226" i="27"/>
  <c r="B225" i="27"/>
  <c r="B224" i="27"/>
  <c r="B223" i="27"/>
  <c r="B222" i="27"/>
  <c r="B221" i="27"/>
  <c r="B220" i="27"/>
  <c r="B216" i="27"/>
  <c r="B215" i="27"/>
  <c r="B214" i="27"/>
  <c r="B213" i="27"/>
  <c r="B212" i="27"/>
  <c r="B211" i="27"/>
  <c r="B210" i="27"/>
  <c r="B209" i="27"/>
  <c r="B208" i="27"/>
  <c r="B207" i="27"/>
  <c r="B206" i="27"/>
  <c r="B201" i="27"/>
  <c r="B200" i="27"/>
  <c r="B199" i="27"/>
  <c r="B198" i="27"/>
  <c r="B197" i="27"/>
  <c r="B196" i="27"/>
  <c r="B195" i="27"/>
  <c r="B194" i="27"/>
  <c r="B193" i="27"/>
  <c r="B192" i="27"/>
  <c r="B191" i="27"/>
  <c r="B187" i="27"/>
  <c r="B186" i="27"/>
  <c r="B185" i="27"/>
  <c r="B184" i="27"/>
  <c r="B183" i="27"/>
  <c r="B182" i="27"/>
  <c r="B181" i="27"/>
  <c r="B180" i="27"/>
  <c r="B179" i="27"/>
  <c r="B178" i="27"/>
  <c r="B177" i="27"/>
  <c r="B173" i="27"/>
  <c r="B172" i="27"/>
  <c r="B171" i="27"/>
  <c r="B170" i="27"/>
  <c r="B169" i="27"/>
  <c r="B168" i="27"/>
  <c r="B167" i="27"/>
  <c r="B166" i="27"/>
  <c r="B165" i="27"/>
  <c r="B164" i="27"/>
  <c r="B163" i="27"/>
  <c r="B159" i="27"/>
  <c r="B158" i="27"/>
  <c r="B157" i="27"/>
  <c r="B156" i="27"/>
  <c r="B155" i="27"/>
  <c r="B154" i="27"/>
  <c r="B153" i="27"/>
  <c r="B152" i="27"/>
  <c r="B151" i="27"/>
  <c r="B150" i="27"/>
  <c r="B149" i="27"/>
  <c r="O290" i="27"/>
  <c r="B144" i="27"/>
  <c r="B143" i="27"/>
  <c r="B142" i="27"/>
  <c r="B141" i="27"/>
  <c r="B140" i="27"/>
  <c r="B139" i="27"/>
  <c r="B138" i="27"/>
  <c r="B137" i="27"/>
  <c r="B136" i="27"/>
  <c r="B135" i="27"/>
  <c r="B134" i="27"/>
  <c r="B127" i="27"/>
  <c r="B126" i="27"/>
  <c r="B125" i="27"/>
  <c r="B124" i="27"/>
  <c r="B123" i="27"/>
  <c r="B122" i="27"/>
  <c r="B121" i="27"/>
  <c r="B120" i="27"/>
  <c r="B119" i="27"/>
  <c r="B118" i="27"/>
  <c r="B117" i="27"/>
  <c r="B110" i="27"/>
  <c r="B109" i="27"/>
  <c r="B108" i="27"/>
  <c r="B107" i="27"/>
  <c r="B106" i="27"/>
  <c r="B105" i="27"/>
  <c r="B104" i="27"/>
  <c r="B103" i="27"/>
  <c r="B102" i="27"/>
  <c r="B101" i="27"/>
  <c r="B100" i="27"/>
  <c r="B94" i="27"/>
  <c r="B93" i="27"/>
  <c r="B92" i="27"/>
  <c r="B91" i="27"/>
  <c r="B90" i="27"/>
  <c r="B89" i="27"/>
  <c r="B88" i="27"/>
  <c r="B87" i="27"/>
  <c r="B86" i="27"/>
  <c r="B85" i="27"/>
  <c r="B84" i="27"/>
  <c r="B78" i="27"/>
  <c r="B77" i="27"/>
  <c r="B76" i="27"/>
  <c r="B75" i="27"/>
  <c r="B74" i="27"/>
  <c r="B73" i="27"/>
  <c r="B72" i="27"/>
  <c r="B71" i="27"/>
  <c r="B70" i="27"/>
  <c r="B69" i="27"/>
  <c r="B68" i="27"/>
  <c r="B61" i="27"/>
  <c r="B60" i="27"/>
  <c r="B59" i="27"/>
  <c r="B58" i="27"/>
  <c r="B57" i="27"/>
  <c r="B56" i="27"/>
  <c r="B55" i="27"/>
  <c r="B54" i="27"/>
  <c r="B53" i="27"/>
  <c r="B52" i="27"/>
  <c r="B51" i="27"/>
  <c r="B45" i="27"/>
  <c r="B44" i="27"/>
  <c r="B43" i="27"/>
  <c r="B42" i="27"/>
  <c r="B41" i="27"/>
  <c r="B40" i="27"/>
  <c r="B39" i="27"/>
  <c r="B38" i="27"/>
  <c r="B37" i="27"/>
  <c r="B36" i="27"/>
  <c r="B35" i="27"/>
  <c r="O310" i="27" l="1"/>
  <c r="O309" i="27"/>
  <c r="O308" i="27"/>
  <c r="O307" i="27"/>
  <c r="O306" i="27"/>
  <c r="O305" i="27"/>
  <c r="O304" i="27"/>
  <c r="O303" i="27"/>
  <c r="O302" i="27"/>
  <c r="O301" i="27"/>
  <c r="O300" i="27"/>
  <c r="O299" i="27"/>
  <c r="O298" i="27"/>
  <c r="O297" i="27"/>
  <c r="O296" i="27"/>
  <c r="O295" i="27"/>
  <c r="O294" i="27"/>
  <c r="O293" i="27"/>
  <c r="O292" i="27"/>
  <c r="O291" i="27"/>
  <c r="O289" i="27"/>
</calcChain>
</file>

<file path=xl/sharedStrings.xml><?xml version="1.0" encoding="utf-8"?>
<sst xmlns="http://schemas.openxmlformats.org/spreadsheetml/2006/main" count="1376" uniqueCount="363">
  <si>
    <t>No</t>
  </si>
  <si>
    <t>Komoditas</t>
  </si>
  <si>
    <t>Jml</t>
  </si>
  <si>
    <t>Ton</t>
  </si>
  <si>
    <t>Jagung</t>
  </si>
  <si>
    <t>Kedelai</t>
  </si>
  <si>
    <t>Bawang Merah</t>
  </si>
  <si>
    <t>Bawang Putih</t>
  </si>
  <si>
    <t>Kacang Tanah</t>
  </si>
  <si>
    <t>Kacang Hijau</t>
  </si>
  <si>
    <t>Tepung Terigu</t>
  </si>
  <si>
    <t>Minyak Goreng</t>
  </si>
  <si>
    <t>Daging Ayam</t>
  </si>
  <si>
    <t>Telur Ayam</t>
  </si>
  <si>
    <t>Sapi Potong</t>
  </si>
  <si>
    <t>Ekor</t>
  </si>
  <si>
    <t>Tembakau</t>
  </si>
  <si>
    <t>Jambu Mente</t>
  </si>
  <si>
    <t>Rumput Laut</t>
  </si>
  <si>
    <t>Pakan Ternak</t>
  </si>
  <si>
    <t>Sat</t>
  </si>
  <si>
    <t>Mei</t>
  </si>
  <si>
    <t>Juni</t>
  </si>
  <si>
    <t>Juli</t>
  </si>
  <si>
    <t>Kerbau Potong</t>
  </si>
  <si>
    <t>Nop</t>
  </si>
  <si>
    <t>Des</t>
  </si>
  <si>
    <t>Udang Tambak</t>
  </si>
  <si>
    <t>Gula Pasir</t>
  </si>
  <si>
    <t>Cabe Rawit</t>
  </si>
  <si>
    <t>Gabah</t>
  </si>
  <si>
    <t>Beras</t>
  </si>
  <si>
    <t>Ikan Seger</t>
  </si>
  <si>
    <t>Ikan Asin</t>
  </si>
  <si>
    <t>Udang Lobster</t>
  </si>
  <si>
    <t>Kepala Biro Perekonomian Setda Prov. NTB</t>
  </si>
  <si>
    <t>Pel Lembar, Bil.</t>
  </si>
  <si>
    <t>Pel Lembar</t>
  </si>
  <si>
    <t>Sumber Data:</t>
  </si>
  <si>
    <t xml:space="preserve">KOMODITAS PANGAN YANG MASUK KE WILAYAH PROVINSI NUSA TENGGARA BARAT </t>
  </si>
  <si>
    <t>Pelabuhan Masuk</t>
  </si>
  <si>
    <t>Daerah Asal</t>
  </si>
  <si>
    <t>Jatim</t>
  </si>
  <si>
    <t>Bali, Jatim</t>
  </si>
  <si>
    <t>Bali, Jatim.</t>
  </si>
  <si>
    <t>Jatim, Manado</t>
  </si>
  <si>
    <t>Januari</t>
  </si>
  <si>
    <t>Pebruari</t>
  </si>
  <si>
    <t>Maret</t>
  </si>
  <si>
    <t>April</t>
  </si>
  <si>
    <t>Agustus</t>
  </si>
  <si>
    <t>Pelabuhan Keluar</t>
  </si>
  <si>
    <t>Jumlah Yang Masuk Selama Tahun 2019</t>
  </si>
  <si>
    <t>Drs. H. Wirajaya Kusuma, MH.</t>
  </si>
  <si>
    <t>NIP: 19721218 199301 1 002</t>
  </si>
  <si>
    <t>KOMODITAS PANGAN YANG KELUAR DARI WILAYAH PROVINSI NTB</t>
  </si>
  <si>
    <t>Sept</t>
  </si>
  <si>
    <t>Okt</t>
  </si>
  <si>
    <t>Jatim, Jateng, Tangerang</t>
  </si>
  <si>
    <t>Bali, Jatim, Jateng</t>
  </si>
  <si>
    <t>Surabaya</t>
  </si>
  <si>
    <t>Bali, Jatim, Jakarta</t>
  </si>
  <si>
    <t>Pel Lembar dan Bima</t>
  </si>
  <si>
    <t xml:space="preserve">Daerah Tujuan </t>
  </si>
  <si>
    <t>Jatim, Jateng, Kalsel dan Sulsel</t>
  </si>
  <si>
    <t>Pel Lembar, Badas, Sape  dan Bima</t>
  </si>
  <si>
    <t>Pel Lembar, Badas, Sape, Kempo, Bil dan Bima</t>
  </si>
  <si>
    <t>Balai Karantina Pertanian Kelas I Mataram, Statsiun Karantina Pertanian Kelas I Sumbawa Besar (Sape, Bima, Kempo dan Badas), Tim Terpadu Pencatatan Arus Keluar/Masuk Komoditas Strategis Pangan di Jembatan Timbang Serumbung Lembar, dan Kantor Kesyahbandaran &amp; Otoritas Pelabuhan Lembar (KSOP) serta KSOP Pel. Badas.</t>
  </si>
  <si>
    <t>Mataram,         Januari 2019</t>
  </si>
  <si>
    <t xml:space="preserve"> </t>
  </si>
  <si>
    <t>Februari</t>
  </si>
  <si>
    <t>September</t>
  </si>
  <si>
    <t>Oktober</t>
  </si>
  <si>
    <t>November</t>
  </si>
  <si>
    <t>Desember</t>
  </si>
  <si>
    <t>Kedelai Keluar NTB 2019 : 594,42 Ton</t>
  </si>
  <si>
    <t>Jagung Keluar NTB 2019 : 706.518,25 Ton</t>
  </si>
  <si>
    <t>Beras Keluar Wilayah NTB 2019 : 20.985,11 Ton</t>
  </si>
  <si>
    <t>Bawang Merah Yang Keluar NTB 2019 : 31.315,47 Ton</t>
  </si>
  <si>
    <t>Bawang Putih Yang Keluar NTB 2019 : 3767,36 Ton</t>
  </si>
  <si>
    <t>Cabe Rawit Yang Keluar NTB 2019 : 2.198,80 Ton</t>
  </si>
  <si>
    <t>Kacang Tanah Yang Keluar NTB 2019 : 4.017,23 Ton</t>
  </si>
  <si>
    <t>Kacang Hijau Yang Keluar NTB 2019 : 2.287,09 Ton</t>
  </si>
  <si>
    <t>Gula Pasir Yang Keluar NTB 2019 : 132 Ton</t>
  </si>
  <si>
    <t>Telur Ayam Yang Keluar NTB 2019 : 18,30 Ton</t>
  </si>
  <si>
    <t>Sapi Potong Yang Keluar NTB 2019 : 12.811 Ekor</t>
  </si>
  <si>
    <t>Kerbau Potong Yang Keluar NTB 2019 : 2.802 Ekor</t>
  </si>
  <si>
    <t>Tembakau Yang Keluar NTB 2019 : 7.893,34 Ton</t>
  </si>
  <si>
    <t>Jambu Mente Yang Keluar NTB 2019 : 4.969,41 Ton</t>
  </si>
  <si>
    <t>Rumput laut Yang Keluar NTB 2019 : 2.557 Ton</t>
  </si>
  <si>
    <t>Ikan Segar Yang Keluar NTB 2019 : 699 Ton</t>
  </si>
  <si>
    <t>Udang Tambak Yang Keluar NTB 2019 : 2.791 Ton</t>
  </si>
  <si>
    <t>Gabah Yang Keluar NTB 2019 : 4.957 Ton</t>
  </si>
  <si>
    <t>jmlh</t>
  </si>
  <si>
    <t>NM</t>
  </si>
  <si>
    <t>Beras Masuk Wilayah NTB 2019 : 145,10 Ton</t>
  </si>
  <si>
    <t>Jagung Masuk NTB 2019 : 340,43 Ton</t>
  </si>
  <si>
    <t>Kedelai Masuk NTB 2019 : 1.712,70 Ton</t>
  </si>
  <si>
    <t>Bawang Merah Yang Masuk NTB 2019 : 82,02 Ton</t>
  </si>
  <si>
    <t>Bawang Putih Yang Masuk NTB 2019 : 29,90 Ton</t>
  </si>
  <si>
    <t>Cabe Rawit Yang Masuk NTB 2019 : 50,20 Ton</t>
  </si>
  <si>
    <t>Kacang Hijau Yang Masuk NTB 2019 : 1.304 Ton</t>
  </si>
  <si>
    <t>Minyak Goreng Yang Masuk NTB 2019 : 8.550,40 Ton</t>
  </si>
  <si>
    <t>Gula Pasir YangMasuk NTB 2019 : 1.015,13 Ton</t>
  </si>
  <si>
    <t>Telur Ayam Yang Masuk NTB 2019 : 2.524,36 Ton</t>
  </si>
  <si>
    <t>Tepung Terigu Yang Masuk NTB 2019 : 20.380,40 Ton</t>
  </si>
  <si>
    <t>Daging Ayam Yang Masuk NTB 2019 : 979,68 Ton</t>
  </si>
  <si>
    <t>Rumput laut Yang Masuk NTB 2019 : 78 Ton</t>
  </si>
  <si>
    <t>Pakan Ternak Yang Masuk NTB 2019 : 10.507,68 Ton</t>
  </si>
  <si>
    <t>1.</t>
  </si>
  <si>
    <t>BERAS/GABAH.</t>
  </si>
  <si>
    <t>JAGUNG</t>
  </si>
  <si>
    <t>2.</t>
  </si>
  <si>
    <t>3.</t>
  </si>
  <si>
    <t>4.</t>
  </si>
  <si>
    <t>KEDELAI</t>
  </si>
  <si>
    <t>BAWANG MERAH</t>
  </si>
  <si>
    <t>5.</t>
  </si>
  <si>
    <t>BAWANG PUTIH</t>
  </si>
  <si>
    <t>6.</t>
  </si>
  <si>
    <t>CABE RAWIT</t>
  </si>
  <si>
    <t>7.</t>
  </si>
  <si>
    <t>KACANG TANAH</t>
  </si>
  <si>
    <t>8.</t>
  </si>
  <si>
    <t>KACANG HIJAU</t>
  </si>
  <si>
    <t>9.</t>
  </si>
  <si>
    <t>TEPUNG TERIGU</t>
  </si>
  <si>
    <t>10.</t>
  </si>
  <si>
    <t>MINYAK GORENG</t>
  </si>
  <si>
    <t>11.</t>
  </si>
  <si>
    <t>GULA PASIR</t>
  </si>
  <si>
    <t>12.</t>
  </si>
  <si>
    <t>DAGING AYAM</t>
  </si>
  <si>
    <t>TELUR AYAM</t>
  </si>
  <si>
    <t>13.</t>
  </si>
  <si>
    <t>KERBAU POTONG</t>
  </si>
  <si>
    <t>14.</t>
  </si>
  <si>
    <t>SAPI POTONG</t>
  </si>
  <si>
    <t>15.</t>
  </si>
  <si>
    <t>16.</t>
  </si>
  <si>
    <t>TEMBAKAU</t>
  </si>
  <si>
    <t>17.</t>
  </si>
  <si>
    <t>JAMBU MENTE</t>
  </si>
  <si>
    <t>18.</t>
  </si>
  <si>
    <t>RUMPUT LAUT</t>
  </si>
  <si>
    <t>19.</t>
  </si>
  <si>
    <t>PAKAN TERNAK</t>
  </si>
  <si>
    <t>20.</t>
  </si>
  <si>
    <t>IKAN SEGAR</t>
  </si>
  <si>
    <t>21.</t>
  </si>
  <si>
    <t>UDANG TAMBAK</t>
  </si>
  <si>
    <t>Stock cadangan Beras dikelola oleh DKP Prov. NTB</t>
  </si>
  <si>
    <t>Produksi beras bersih/ketersediaan (setelah dikonversi dari gabah)</t>
  </si>
  <si>
    <t>Kebutuhan wisatawan (3 Jt Org)</t>
  </si>
  <si>
    <t xml:space="preserve">Jumlah penduduk NTB proyeksi tengah tahun </t>
  </si>
  <si>
    <t>Beras yang masuk ke NTB</t>
  </si>
  <si>
    <t>Beras Keluar NTB</t>
  </si>
  <si>
    <t>Gabah Keluar NTB (setelah dikonversi ke beras)</t>
  </si>
  <si>
    <t>Kebutuhan beras dalam daerah/luar daerah</t>
  </si>
  <si>
    <t>Keseimbangan (Surplus/Defisit) Beras</t>
  </si>
  <si>
    <t>sehingga total kebutuhan beras sebesar</t>
  </si>
  <si>
    <t>Total Ketersedian Beras (Keseimbangan - Kebutuhan)</t>
  </si>
  <si>
    <t xml:space="preserve">Ketersediaan dan kebutuhan Beras di NTB tahun 2019 </t>
  </si>
  <si>
    <t xml:space="preserve">Ketersediaan dan kebutuhan Jagung di NTB tahun 2019 </t>
  </si>
  <si>
    <t>Jagung untuk industri</t>
  </si>
  <si>
    <t>Jagung  yang masuk ke NTB</t>
  </si>
  <si>
    <t>Produksi/Keseimbangan (Surplus/Defisit) Jagung</t>
  </si>
  <si>
    <t>Kebutuhan Beras penduduk NTB tahun 2019 (3 Kg/Kap/Thn )</t>
  </si>
  <si>
    <t>Kebutuhan dalam daerah/luar daerah</t>
  </si>
  <si>
    <t>Kebutuhan penduduk NTB tahun 2019 (4,78 Kg/Kap/Thn )</t>
  </si>
  <si>
    <t>sehingga total kebutuhan/keluar daerah sebesar</t>
  </si>
  <si>
    <t>Total Ketersedian (Keseimbangan - Kebutuhan)</t>
  </si>
  <si>
    <t xml:space="preserve">NTB merupakan salah satu daerah yang sangat membutuhkan Pakan ternak, karena di NTB banyak terdapat peternakan hewan besar seperti Sapi dan Kerbau, sehingga sangat membutuhkan bantuan pakan ternak dari daerah lain. kondisi sampai dengan bulan Nopember pakan ternak yang masuk ke NTB sebesar 10.507,68 Ton yang berasal dari daerah Jatim dan Manado. seharusnya Pemda NTB harus mengembangkan produksi pakan ternak untuk memenuhi kebutuhan dalam daerah. </t>
  </si>
  <si>
    <r>
      <rPr>
        <b/>
        <sz val="11"/>
        <color theme="1"/>
        <rFont val="Calibri"/>
        <family val="2"/>
        <scheme val="minor"/>
      </rPr>
      <t>Catatan :</t>
    </r>
    <r>
      <rPr>
        <sz val="11"/>
        <color theme="1"/>
        <rFont val="Calibri"/>
        <family val="2"/>
        <charset val="1"/>
        <scheme val="minor"/>
      </rPr>
      <t xml:space="preserve"> </t>
    </r>
    <r>
      <rPr>
        <sz val="11"/>
        <color theme="1"/>
        <rFont val="Calibri"/>
        <family val="2"/>
        <scheme val="minor"/>
      </rPr>
      <t>Beras keluar dominan</t>
    </r>
    <r>
      <rPr>
        <b/>
        <sz val="11"/>
        <color theme="1"/>
        <rFont val="Calibri"/>
        <family val="2"/>
        <scheme val="minor"/>
      </rPr>
      <t xml:space="preserve"> </t>
    </r>
    <r>
      <rPr>
        <sz val="11"/>
        <color theme="1"/>
        <rFont val="Calibri"/>
        <family val="2"/>
        <charset val="1"/>
        <scheme val="minor"/>
      </rPr>
      <t xml:space="preserve">melalui pelabuhan Lembar, Badas, Bima dan Sape dengan tujuan Bali, Jatim, Batam dan NTT, ini terjadi setiap bulan s/d Nopember 2019. sedangkan </t>
    </r>
    <r>
      <rPr>
        <sz val="11"/>
        <color theme="1"/>
        <rFont val="Calibri"/>
        <family val="2"/>
        <scheme val="minor"/>
      </rPr>
      <t>Gabah yang keluar sebesar 4.957 Ton ( 3.110 Ton beras) sehingga total beras yang keluar adalah sebesar 24.095,11 Ton.</t>
    </r>
  </si>
  <si>
    <r>
      <rPr>
        <b/>
        <sz val="11"/>
        <color theme="1"/>
        <rFont val="Calibri"/>
        <family val="2"/>
        <scheme val="minor"/>
      </rPr>
      <t xml:space="preserve">Catatan </t>
    </r>
    <r>
      <rPr>
        <sz val="11"/>
        <color theme="1"/>
        <rFont val="Calibri"/>
        <family val="2"/>
        <charset val="1"/>
        <scheme val="minor"/>
      </rPr>
      <t>: Jagung dominan masuk pada bulan Juni, Juli dan Agustus melalui pelabuhan Lembar yang berasal dari Surabaya, terjadi pada bulan Juni, Juli dan September 2019.</t>
    </r>
  </si>
  <si>
    <r>
      <rPr>
        <b/>
        <sz val="11"/>
        <color theme="1"/>
        <rFont val="Calibri"/>
        <family val="2"/>
        <scheme val="minor"/>
      </rPr>
      <t xml:space="preserve">Catatan </t>
    </r>
    <r>
      <rPr>
        <sz val="11"/>
        <color theme="1"/>
        <rFont val="Calibri"/>
        <family val="2"/>
        <charset val="1"/>
        <scheme val="minor"/>
      </rPr>
      <t>: Jagung dominan keluar melalui pelabuhan Lembar, Badas, Bima, Sape dan Kempo dengan daerah tujuan ke Bali, Jatim, Jakarta, Jateng, Jabar, NTT, Medan, Kalsel dan Kaltim dan selalu terjadi sepanjang tahun 2019.</t>
    </r>
  </si>
  <si>
    <t>produksi Jagung bersih</t>
  </si>
  <si>
    <t>Kebutuhan Jagung dalam daerah/luar daerah</t>
  </si>
  <si>
    <t>Kebutuhan jagung penduduk NTB tahun 2019 (1,4 Kg/Kap/Thn )</t>
  </si>
  <si>
    <t>Jagung Keluar NTB</t>
  </si>
  <si>
    <t>sehingga total kebutuhan jagung sebesar</t>
  </si>
  <si>
    <t>Total Ketersedian Jagung (Keseimbangan - Kebutuhan)</t>
  </si>
  <si>
    <t xml:space="preserve">Ketersediaan dan kebutuhan Kedelai di NTB tahun 2019 </t>
  </si>
  <si>
    <t>Produksi/Keseimbangan (Surplus/Defisit)</t>
  </si>
  <si>
    <t>produksi Kedelai bersih</t>
  </si>
  <si>
    <t>Kedelai yang masuk ke NTB</t>
  </si>
  <si>
    <t>Kebutuhan Kedelai dalam daerah/luar daerah</t>
  </si>
  <si>
    <t>Kedelai Keluar NTB</t>
  </si>
  <si>
    <t>Total Ketersedian Kedelai (Keseimbangan - Kebutuhan)</t>
  </si>
  <si>
    <t xml:space="preserve">Ketersediaan dan kebutuhan Bawang Merah di NTB tahun 2019 </t>
  </si>
  <si>
    <t xml:space="preserve">Produksi/Keseimbangan (Surplus/Defisit) </t>
  </si>
  <si>
    <t>Kebutuhan penduduk NTB tahun 2019 (2,7 Kg/Kap/Thn )</t>
  </si>
  <si>
    <t>Bawang Merah yang masuk ke NTB</t>
  </si>
  <si>
    <t>produksi Bawang Merah bersih</t>
  </si>
  <si>
    <t>Kebutuhan  dalam daerah/luar daerah</t>
  </si>
  <si>
    <t>Bawang Merah Keluar NTB</t>
  </si>
  <si>
    <t>sehingga total kebutuhan Bawang Merah sebesar</t>
  </si>
  <si>
    <t>Total Ketersedian Bawang Merah (Keseimbangan - Kebutuhan)</t>
  </si>
  <si>
    <t xml:space="preserve">Ketersediaan dan kebutuhan Bawang Putih di NTB tahun 2019 </t>
  </si>
  <si>
    <t>produksi Bawang Putih bersih</t>
  </si>
  <si>
    <t>Bawang Putih yang masuk ke NTB</t>
  </si>
  <si>
    <t>Kebutuhan Bawang Putih penduduk NTB tahun 2019 (1,50 Kg/Kap/Thn )</t>
  </si>
  <si>
    <t>Bawang Putih Keluar NTB</t>
  </si>
  <si>
    <t>sehingga total kebutuhan Bawang Putih sebesar</t>
  </si>
  <si>
    <t>Produksi/Keseimbangan (Surplus/Defisit) Bawang Putih</t>
  </si>
  <si>
    <t xml:space="preserve">Ketersediaan dan kebutuhan Cabe Rawit di NTB tahun 2019 </t>
  </si>
  <si>
    <t>Produksi/Keseimbangan (Surplus/Defisit) Cabe</t>
  </si>
  <si>
    <t>produksi Cabe bersih</t>
  </si>
  <si>
    <t>sehingga total kebutuhan Cabe Rawit sebesar</t>
  </si>
  <si>
    <t>Cabe Rawit Keluar NTB</t>
  </si>
  <si>
    <t xml:space="preserve">Total Ketersedian Cabe Rawit (Keseimbangan - Kebutuhan)t </t>
  </si>
  <si>
    <t>Cabe Rawit yang masuk ke NTB</t>
  </si>
  <si>
    <t xml:space="preserve">Ketersediaan dan kebutuhan Kacang tanah di NTB tahun 2019 </t>
  </si>
  <si>
    <t>produksi Kacang tanah bersih</t>
  </si>
  <si>
    <t>Kacang Tanah yang masuk ke NTB</t>
  </si>
  <si>
    <t>Kebutuhan Kacang tanah dalam daerah/luar daerah</t>
  </si>
  <si>
    <t>Kebutuhan penduduk NTB tahun 2019 (1,7 Kg/Kap/Thn )</t>
  </si>
  <si>
    <t>Kacang Tanah Keluar NTB</t>
  </si>
  <si>
    <t>sehingga total kebutuhan Kacang tanah sebesar</t>
  </si>
  <si>
    <t>Total Ketersedian KacangTanah (Keseimbangan - Kebutuhan)</t>
  </si>
  <si>
    <t xml:space="preserve">Ketersediaan dan kebutuhan Kacang Hijau di NTB tahun 2019 </t>
  </si>
  <si>
    <t>produksi Kacang Hijau bersih</t>
  </si>
  <si>
    <t>Kebutuhan Kacang Hijau penduduk NTB tahun 2019 (0,3 Kg/Kap/Thn )</t>
  </si>
  <si>
    <t>Kacang Hijau Keluar NTB</t>
  </si>
  <si>
    <t>Total Ketersedian Kacang Hijau (Keseimbangan - Kebutuhan)</t>
  </si>
  <si>
    <t xml:space="preserve">Ketersediaan dan kebutuhan Telur Ayam di NTB tahun 2019 </t>
  </si>
  <si>
    <t>Telur Ayam yang masuk ke NTB</t>
  </si>
  <si>
    <t>Kebutuhan penduduk NTB tahun 2019 (5,7 Kg/Kap/Thn )</t>
  </si>
  <si>
    <t>Telur Ayam Keluar NTB</t>
  </si>
  <si>
    <t xml:space="preserve">Ketersediaan dan kebutuhan Daging Ayam di NTB tahun 2019 </t>
  </si>
  <si>
    <t>Produksi/Keseimbangan (Surplus/Defisit) Daging Ayam</t>
  </si>
  <si>
    <t>Daging Ayam yang masuk ke NTB</t>
  </si>
  <si>
    <t>Daging Ayam Keluar NTB</t>
  </si>
  <si>
    <t>sehingga total kebutuhan sebesar</t>
  </si>
  <si>
    <t>Total Ketersedian Daging Ayam (Keseimbangan - Kebutuhan)</t>
  </si>
  <si>
    <t xml:space="preserve">Ketersediaan dan kebutuhan Sapi Potong di NTB tahun 2019 </t>
  </si>
  <si>
    <t>Produksi/Keseimbangan (Surplus/Defisit) Sapi Potong</t>
  </si>
  <si>
    <t>Sapi Potong Keluar NTB</t>
  </si>
  <si>
    <t>sehingga total kebutuhan Sapi Potong sebesar</t>
  </si>
  <si>
    <t>Total Ketersedian sapi Potong (Keseimbangan - Kebutuhan)</t>
  </si>
  <si>
    <t>Ikan segar Keluar NTB</t>
  </si>
  <si>
    <t>Ketersediaan Ikan Segar di NTB tahun 2019 adalah masih cukup untuk beberapa bulan kedepan</t>
  </si>
  <si>
    <t>Realisasi Komulatif Nop 2019 (Ton/Org)</t>
  </si>
  <si>
    <r>
      <rPr>
        <b/>
        <sz val="11"/>
        <color theme="1"/>
        <rFont val="Calibri"/>
        <family val="2"/>
        <scheme val="minor"/>
      </rPr>
      <t xml:space="preserve">Catatan </t>
    </r>
    <r>
      <rPr>
        <sz val="11"/>
        <color theme="1"/>
        <rFont val="Calibri"/>
        <family val="2"/>
        <charset val="1"/>
        <scheme val="minor"/>
      </rPr>
      <t>: Kedelai dominan masuk ke NTB pada pertengahan tahun 2019 melalui pelabuhan Lembar dan berasal dari Surabaya. Keadaan ini dikarenakan kebutuhan masyarakat dari olahan kedelai sangat tinggi.</t>
    </r>
  </si>
  <si>
    <r>
      <rPr>
        <b/>
        <sz val="11"/>
        <color theme="1"/>
        <rFont val="Calibri"/>
        <family val="2"/>
        <scheme val="minor"/>
      </rPr>
      <t xml:space="preserve">Catatan </t>
    </r>
    <r>
      <rPr>
        <sz val="11"/>
        <color theme="1"/>
        <rFont val="Calibri"/>
        <family val="2"/>
        <charset val="1"/>
        <scheme val="minor"/>
      </rPr>
      <t>: Kedelai dominan keluar ke daerah Bali, Jatim, Jatim, Jakarta, Kalteng, Kaltim, NTT dan Papua melalui pelabuhan Lembar, Bima dan Sape, keadaan ini pengeluaran yang sangat tinggi terjadi pada bulan Januari 2019.</t>
    </r>
  </si>
  <si>
    <r>
      <rPr>
        <b/>
        <sz val="11"/>
        <color theme="1"/>
        <rFont val="Calibri"/>
        <family val="2"/>
        <scheme val="minor"/>
      </rPr>
      <t xml:space="preserve">Catatan </t>
    </r>
    <r>
      <rPr>
        <sz val="11"/>
        <color theme="1"/>
        <rFont val="Calibri"/>
        <family val="2"/>
        <charset val="1"/>
        <scheme val="minor"/>
      </rPr>
      <t xml:space="preserve">: Bawang Merah dominan masuk ke NTB pada awal tahun 2019 melalui pelabuhan Lembar dan berasal dari Surabaya. </t>
    </r>
  </si>
  <si>
    <r>
      <rPr>
        <b/>
        <sz val="11"/>
        <color theme="1"/>
        <rFont val="Calibri"/>
        <family val="2"/>
        <scheme val="minor"/>
      </rPr>
      <t xml:space="preserve">Catatan </t>
    </r>
    <r>
      <rPr>
        <sz val="11"/>
        <color theme="1"/>
        <rFont val="Calibri"/>
        <family val="2"/>
        <charset val="1"/>
        <scheme val="minor"/>
      </rPr>
      <t xml:space="preserve">: Bawang Merah selalu keluar tiap bulan pada tahun 2019 melalui pelabuhan Lembar, Bima dan Sape, dengan daerah tujuan Bali, Jatim, Jabar, Jakarta, Makasar, Gorontalo, NTTT dan Merauke. </t>
    </r>
  </si>
  <si>
    <r>
      <rPr>
        <b/>
        <sz val="11"/>
        <color theme="1"/>
        <rFont val="Calibri"/>
        <family val="2"/>
        <scheme val="minor"/>
      </rPr>
      <t xml:space="preserve">Catatan </t>
    </r>
    <r>
      <rPr>
        <sz val="11"/>
        <color theme="1"/>
        <rFont val="Calibri"/>
        <family val="2"/>
        <charset val="1"/>
        <scheme val="minor"/>
      </rPr>
      <t xml:space="preserve">: Bawang Putih dominan masuk ke NTB pada bulan Februari, maret, Agustus dan Nopember 2019 melalui pelabuhan Lembar dan berasal dari Surabaya. </t>
    </r>
  </si>
  <si>
    <r>
      <rPr>
        <b/>
        <sz val="11"/>
        <color theme="1"/>
        <rFont val="Calibri"/>
        <family val="2"/>
        <scheme val="minor"/>
      </rPr>
      <t xml:space="preserve">Catatan </t>
    </r>
    <r>
      <rPr>
        <sz val="11"/>
        <color theme="1"/>
        <rFont val="Calibri"/>
        <family val="2"/>
        <charset val="1"/>
        <scheme val="minor"/>
      </rPr>
      <t xml:space="preserve">: Bawang Putih dominan keluar pada pertengahan s/d akhir tahun 2019 melalui pelabuhan Lembar, Bima dan BIL dengan tujuan Jatim, Jakarta, Sumatera Utara dan Sulsel. </t>
    </r>
  </si>
  <si>
    <r>
      <rPr>
        <b/>
        <sz val="11"/>
        <color theme="1"/>
        <rFont val="Calibri"/>
        <family val="2"/>
        <scheme val="minor"/>
      </rPr>
      <t xml:space="preserve">Catatan </t>
    </r>
    <r>
      <rPr>
        <sz val="11"/>
        <color theme="1"/>
        <rFont val="Calibri"/>
        <family val="2"/>
        <charset val="1"/>
        <scheme val="minor"/>
      </rPr>
      <t xml:space="preserve">: Cabe dominan masuk ke NTB pada bulan Februari s/d Juni 2019 melalui pelabuhan Lembar dan Bil berasal dari Surabaya. </t>
    </r>
  </si>
  <si>
    <r>
      <rPr>
        <b/>
        <sz val="11"/>
        <color theme="1"/>
        <rFont val="Calibri"/>
        <family val="2"/>
        <scheme val="minor"/>
      </rPr>
      <t xml:space="preserve">Catatan </t>
    </r>
    <r>
      <rPr>
        <sz val="11"/>
        <color theme="1"/>
        <rFont val="Calibri"/>
        <family val="2"/>
        <charset val="1"/>
        <scheme val="minor"/>
      </rPr>
      <t xml:space="preserve">: Cabe Rawit dominan keluar melalui BIL dengan daerah tujuan adalan Batam, Pontianak, Pangkal Pinang dan Tarakan, ini selalu terjadin dalam setiap bulanya selama tahun 2019. </t>
    </r>
  </si>
  <si>
    <r>
      <rPr>
        <b/>
        <sz val="11"/>
        <color theme="1"/>
        <rFont val="Calibri"/>
        <family val="2"/>
        <scheme val="minor"/>
      </rPr>
      <t xml:space="preserve">Catatan </t>
    </r>
    <r>
      <rPr>
        <sz val="11"/>
        <color theme="1"/>
        <rFont val="Calibri"/>
        <family val="2"/>
        <charset val="1"/>
        <scheme val="minor"/>
      </rPr>
      <t xml:space="preserve">: Kacang tanah yang masuk ke NTB tidak ada karena NTB merupakan daerah penghasil kacang tanah, sehingga komoditas ini selalu dikirim keluar daerah lain dan selalu terjadi setiap bulanya selama tahun 2019 melalui pelabuhan Bima dan sape dengan daerah tujuan antara lain Makasar, Kalsel dan NTT. </t>
    </r>
  </si>
  <si>
    <r>
      <rPr>
        <b/>
        <sz val="11"/>
        <color theme="1"/>
        <rFont val="Calibri"/>
        <family val="2"/>
        <scheme val="minor"/>
      </rPr>
      <t xml:space="preserve">Catatan </t>
    </r>
    <r>
      <rPr>
        <sz val="11"/>
        <color theme="1"/>
        <rFont val="Calibri"/>
        <family val="2"/>
        <charset val="1"/>
        <scheme val="minor"/>
      </rPr>
      <t>: Kacang Hijau hanya masuk pada bulan Januari 2019 melalui pelabuhan Lembar dan berasal dari Surabaya.</t>
    </r>
  </si>
  <si>
    <r>
      <rPr>
        <b/>
        <sz val="11"/>
        <color theme="1"/>
        <rFont val="Calibri"/>
        <family val="2"/>
        <scheme val="minor"/>
      </rPr>
      <t xml:space="preserve">Catatan </t>
    </r>
    <r>
      <rPr>
        <sz val="11"/>
        <color theme="1"/>
        <rFont val="Calibri"/>
        <family val="2"/>
        <charset val="1"/>
        <scheme val="minor"/>
      </rPr>
      <t>: Kacang tanah keluar daerah lain terjadi setiap bulanya selama tahun 2019 melalui pelabuhan Bima dan Lembar dengan daerah tujuan Surabaya, Solo, Kalsel dan Makasar.</t>
    </r>
  </si>
  <si>
    <r>
      <rPr>
        <b/>
        <sz val="11"/>
        <color theme="1"/>
        <rFont val="Calibri"/>
        <family val="2"/>
        <scheme val="minor"/>
      </rPr>
      <t xml:space="preserve">Catatan </t>
    </r>
    <r>
      <rPr>
        <sz val="11"/>
        <color theme="1"/>
        <rFont val="Calibri"/>
        <family val="2"/>
        <charset val="1"/>
        <scheme val="minor"/>
      </rPr>
      <t>: Tepung terigu masuk ke NTB terjadi setiap bulanya selama tahun 2019, komoditas ini NTB hanya mensuplay dari daerah lain, ini terjadi setiap bulanya selama tahun 2019 melalui pelabuhan Bima dan Lembar yang berasal dari Surabaya.</t>
    </r>
  </si>
  <si>
    <r>
      <rPr>
        <b/>
        <sz val="11"/>
        <color theme="1"/>
        <rFont val="Calibri"/>
        <family val="2"/>
        <scheme val="minor"/>
      </rPr>
      <t xml:space="preserve">Catatan </t>
    </r>
    <r>
      <rPr>
        <sz val="11"/>
        <color theme="1"/>
        <rFont val="Calibri"/>
        <family val="2"/>
        <charset val="1"/>
        <scheme val="minor"/>
      </rPr>
      <t>: Minyak goreng masuk ke NTB terjadi hampir setiap bulanya selama tahun 2019, komoditas ini NTB disamping memproduksi juga mensuplay dari daerah lain melalui pelabuhan Lembar yang  berasal dari daerah dari Surabaya. NTB hanya mensuplay dan tidak mengirim ke daerah lain.</t>
    </r>
  </si>
  <si>
    <r>
      <rPr>
        <b/>
        <sz val="11"/>
        <color theme="1"/>
        <rFont val="Calibri"/>
        <family val="2"/>
        <scheme val="minor"/>
      </rPr>
      <t>Catatan :</t>
    </r>
    <r>
      <rPr>
        <sz val="11"/>
        <color theme="1"/>
        <rFont val="Calibri"/>
        <family val="2"/>
        <charset val="1"/>
        <scheme val="minor"/>
      </rPr>
      <t xml:space="preserve"> NTB juga memproduksi daging ayam namun juga mensuplay dari daerah lain.  Selama tahun 2019 daging ayam yang masuk adalah sebesar 979,68 Ton melalui Pelabuhan Lembar dan berasal Bali, Jatim dan Jakarta.</t>
    </r>
  </si>
  <si>
    <r>
      <rPr>
        <b/>
        <sz val="11"/>
        <color theme="1"/>
        <rFont val="Calibri"/>
        <family val="2"/>
        <scheme val="minor"/>
      </rPr>
      <t>Catatan :</t>
    </r>
    <r>
      <rPr>
        <sz val="11"/>
        <color theme="1"/>
        <rFont val="Calibri"/>
        <family val="2"/>
        <charset val="1"/>
        <scheme val="minor"/>
      </rPr>
      <t xml:space="preserve"> NTB juga memproduksi Gula Pasir tetapi juga mensuplay dari daerah lain. Gula pasir yang masuk NTB selama tahun 2019 sebesar 1.015,13 Ton yang bersaal dari Surabaya melalui pelabuhan Lembar sedangkan yang keluar ke daerah lain sebesar 132 Ton melaui pelabuahan Lembar dengan Tujuan Surabaya.</t>
    </r>
  </si>
  <si>
    <r>
      <rPr>
        <b/>
        <sz val="11"/>
        <color theme="1"/>
        <rFont val="Calibri"/>
        <family val="2"/>
        <scheme val="minor"/>
      </rPr>
      <t>Catatan :</t>
    </r>
    <r>
      <rPr>
        <sz val="11"/>
        <color theme="1"/>
        <rFont val="Calibri"/>
        <family val="2"/>
        <charset val="1"/>
        <scheme val="minor"/>
      </rPr>
      <t xml:space="preserve"> NTB juga memproduksi Telur Ayam tetapi juga mensuplay dari daerah lain. Teluar Ayam yang masuk NTB selama tahun 2019 sebesar 2524,36 Ton yang bersaal dari Bali dan Surabaya melalui pelabuhan Lembar sedangkan yang keluar ke daerah lain sebesar 18,30 Ton melaui pelabuahan Lembar dengan Tujuan NTT.</t>
    </r>
  </si>
  <si>
    <r>
      <rPr>
        <b/>
        <sz val="11"/>
        <color theme="1"/>
        <rFont val="Calibri"/>
        <family val="2"/>
        <scheme val="minor"/>
      </rPr>
      <t>Catatan :</t>
    </r>
    <r>
      <rPr>
        <sz val="11"/>
        <color theme="1"/>
        <rFont val="Calibri"/>
        <family val="2"/>
        <charset val="1"/>
        <scheme val="minor"/>
      </rPr>
      <t xml:space="preserve"> NTB terkenal dengan sejuta sapi sehingga NTB merupakan daerah penyuplai sapi kedaerah lain, pada tahun 2019 ini sapi yang keluar ke daerah lain sebanyak 12811 Ekor melalui pelabuhan Bima, Lembar dan Sape dengan daerah tujuan antara lain Jawa, Sulawesi dan Kalimantan.</t>
    </r>
  </si>
  <si>
    <r>
      <rPr>
        <b/>
        <sz val="11"/>
        <color theme="1"/>
        <rFont val="Calibri"/>
        <family val="2"/>
        <scheme val="minor"/>
      </rPr>
      <t>Catatan :</t>
    </r>
    <r>
      <rPr>
        <sz val="11"/>
        <color theme="1"/>
        <rFont val="Calibri"/>
        <family val="2"/>
        <charset val="1"/>
        <scheme val="minor"/>
      </rPr>
      <t xml:space="preserve"> NTB merupakan salah satu daerah peternak Kerbau, sehingga banyak dikirim ke daerah lain. Kerbau potong yang keluar ke daerah lain selama tahun 2019 sebanyak 2.802 Ekor melalui pelabuhan Bima, badas dan Lembar dengan daerah tujuan Jawa, NTT dan Sulawesi, ini terjadi setiap bulannya selama tahun 2019. Sedangkan yang masuk tidak ada.</t>
    </r>
  </si>
  <si>
    <r>
      <rPr>
        <b/>
        <sz val="11"/>
        <color theme="1"/>
        <rFont val="Calibri"/>
        <family val="2"/>
        <scheme val="minor"/>
      </rPr>
      <t>Catatan :</t>
    </r>
    <r>
      <rPr>
        <sz val="11"/>
        <color theme="1"/>
        <rFont val="Calibri"/>
        <family val="2"/>
        <charset val="1"/>
        <scheme val="minor"/>
      </rPr>
      <t xml:space="preserve"> NTB terkenal dengan tembakau Virginia dan tembakau rakyat lainnya. 80% tembakau NTB merupakan untuk kebutuhan nasional. Pada tahun 2019 ini tembakau yang keluar ke daerah lain sebanyak 7893,34 Ton melalui BIL dan Pelabuahn Lembar dengan daerah tujuan antara lain Bali, Jawa, Sulawesi, Sumatera, Kalimantan dan NTT.</t>
    </r>
  </si>
  <si>
    <r>
      <rPr>
        <b/>
        <sz val="11"/>
        <color theme="1"/>
        <rFont val="Calibri"/>
        <family val="2"/>
        <scheme val="minor"/>
      </rPr>
      <t>Catatan :</t>
    </r>
    <r>
      <rPr>
        <sz val="11"/>
        <color theme="1"/>
        <rFont val="Calibri"/>
        <family val="2"/>
        <charset val="1"/>
        <scheme val="minor"/>
      </rPr>
      <t xml:space="preserve"> NTB terkenal dengan hasil perkebunan khususnya Jambu Mente. Jambu Mente yang keluar ke daerah lain selama tahun 2019 sebanyak 4969,41 Ton melalui Pelabuahn Lembar, Bima dan Kempo dengan daerah tujuan antara lain Bali, Surabaya dan Makasar.</t>
    </r>
  </si>
  <si>
    <t>NTB merupakan salah satu daerah untuk pengembangan budidaya Rumput Laut, sehingga kondisi pada saat ini NTB rumputlaut yang keluar kedaerah lain sebesar 2.557 Ton dengan daerah tujuan adalah bali dan Surabaya.  Sementara yang masuk hanya 78 Ton yang berasal dari jawa Timur, sedangkan yang masuk hanya 78 Ton melalui pelabuhan Lembar yang berasal dari Surabaya.</t>
  </si>
  <si>
    <t xml:space="preserve">NTB merupakan salah satu daerah penghasil ikan tangkap segar sehingga merupakan salah satu daerah penyuplai ikan tangkap/segar kedaerah lain. selama tahun 2019 NTB mengirin ikan tangkap/segar sebanyak 699 Ton melalui pelabuhan Lembar dengan tujuan Bali, Surabaya dan Jakarta. sedangakn yang masuk ke NTB tidak ada. </t>
  </si>
  <si>
    <t xml:space="preserve">NTB merupakan salah satu daerah penghasil  Udang tambak sehingga merupakan salah satu daerah penyuplai Udang Tambak kedaerah lain sampai Eksport. selama tahun 2019 NTB mengirin Udang Tambak sebanyak 2.791 Ton melalui pelabuhan Lembar dengan tujuanSurabaya . sedangakn yang masuk ke NTB tidak ada. </t>
  </si>
  <si>
    <t>Stock bulog keadaan Nop 2019</t>
  </si>
  <si>
    <t>sehingga total Keseimbangan (Surplus/Defisit) s/d Nop 2019</t>
  </si>
  <si>
    <t>Kebutuhan penduduk NTB tahun 2019 (118,1 Kg/Kap/Thn )</t>
  </si>
  <si>
    <t>Produksi berdasarkan realisasi Nopember 2019</t>
  </si>
  <si>
    <t>Produksi Jagung berdasarkan realisasi Nop 2019</t>
  </si>
  <si>
    <t>Produksi berdasarkan realisasi Nop 2019</t>
  </si>
  <si>
    <t>Produksi Bawang Putih berdasarkan realisasi Nop 2019</t>
  </si>
  <si>
    <t>Produksi Cabe berdasarkan realisasi Nop 2019</t>
  </si>
  <si>
    <t>Produksi Kacang tanah berdasarkan realisasi Nop 2019</t>
  </si>
  <si>
    <t>Produksi Kacang Hijau berdasarkan realisasi Nop 2019</t>
  </si>
  <si>
    <t>Produksi Telur Ayam berdasarkan realisasi Nop 2019</t>
  </si>
  <si>
    <t>Produksi Sapi Potong berdasarkan realisasi Nop 2019</t>
  </si>
  <si>
    <t>Produksi ikan segar/tangkap berdasarkan realisasi Nop 2019</t>
  </si>
  <si>
    <t>Analisa ketersediaan Beras/gabah berdasarkan data komulatif s/d Nopember 2019 :</t>
  </si>
  <si>
    <t>Analisa ketersediaan Jagung berdasarkan data komulatif s/d Nopember 2019 :</t>
  </si>
  <si>
    <t>Analisa ketersediaan Kedelai berdasarkan data komulatif s/d Nopember 2019 :</t>
  </si>
  <si>
    <t>Produksi Kedelai berdasarkan realisasi Nop 2019</t>
  </si>
  <si>
    <t>Analisa ketersediaan Bawang Merah berdasarkan data komulatif s/d Nopember 2019 :</t>
  </si>
  <si>
    <t>Analisa ketersediaan Bawang Putih berdasarkan data komulatif s/d Nopember 2019 :</t>
  </si>
  <si>
    <t>Analisa ketersediaan Cabe Rawit berdasarkan data komulatif s/d Nopember 2019 :</t>
  </si>
  <si>
    <t>Analisa ketersediaan Kacang tanah berdasarkan data komulatif s/d Nopember 2019 :</t>
  </si>
  <si>
    <t>Analisa ketersediaan Kacang Hijau berdasarkan data komulatif s/d Nopember 2019 :</t>
  </si>
  <si>
    <t>Analisa ketersediaan Daging Ayam berdasarkan data komulatif s/d Nopember 2019 :</t>
  </si>
  <si>
    <t>Analisa ketersediaan Telur Ayam berdasarkan data komulatif s/d Nopember 2019 :</t>
  </si>
  <si>
    <t>Analisa ketersediaan Sapi Potong berdasarkan data komulatif s/d Nopember 2019 :</t>
  </si>
  <si>
    <t>Analisa ketersediaan Ikan Tangkap Segar berdasarkan data komulatif s/d Nopember 2019 :</t>
  </si>
  <si>
    <t>Ketersediaan Beras di NTB tahun 2019 cukup sampai beberapa bulan kedepan</t>
  </si>
  <si>
    <t>Ketersediaan Jagung di NTB tahun 2019 cukup sampai beberapa bulan kedepan</t>
  </si>
  <si>
    <t>sehingga total kebutuhan Kedelai sebesar</t>
  </si>
  <si>
    <t>Ketersediaan Kedelai di NTB tahun 2019 cukup sampai beberapa bulan kedepan</t>
  </si>
  <si>
    <t>Ketersediaan Bawang Merah di NTB tahun 2019 cukup sampai beberapa bulan kedepan</t>
  </si>
  <si>
    <t>Ketersediaan Bawang Putih di NTB tahun 2019 cukup sampai beberapa bulan kedepan</t>
  </si>
  <si>
    <t>Ketersediaan Cabe Rawit di NTB tahun 2019 cukup sampai beberapa bulan kedepan</t>
  </si>
  <si>
    <t>Ketersediaan Kacang tanah di NTB tahun 2019 cukup sampai beberapa bulan kedepan</t>
  </si>
  <si>
    <t>Ketersediaan Kacang Hijau di NTB tahun 2019 cukup sampai beberapa bulan kedepan</t>
  </si>
  <si>
    <t>Ketersediaan Daging Ayam di NTB tahun 2019 cukup sampai beberapa bulan kedepan</t>
  </si>
  <si>
    <t>Ketersediaan Telur Ayam NTB tahun 2019 cukup sampai beberapa bulan kedepan</t>
  </si>
  <si>
    <t>Ketersediaan Sapi Potong di NTB tahun 2019 cukup sampai beberapa bulan kedepan</t>
  </si>
  <si>
    <r>
      <rPr>
        <b/>
        <sz val="11"/>
        <color theme="1"/>
        <rFont val="Calibri"/>
        <family val="2"/>
        <scheme val="minor"/>
      </rPr>
      <t xml:space="preserve">Catatan </t>
    </r>
    <r>
      <rPr>
        <sz val="11"/>
        <color theme="1"/>
        <rFont val="Calibri"/>
        <family val="2"/>
        <charset val="1"/>
        <scheme val="minor"/>
      </rPr>
      <t>: Beras yang masuk sebesar 145,10 Ton melalui pelabuhan lembar yang berasal dari Surabaya, terjadi dari pertengahan tahun 2019 sampai dengan bulan Nopember 2019.</t>
    </r>
  </si>
  <si>
    <t>Total Ketersedian Bawang Putih (Keseimbangan - Kebutuhan)</t>
  </si>
  <si>
    <t>sehingga total kebutuhan Telur Ayam sebesar</t>
  </si>
  <si>
    <t>Total Ketersedian Telur Ayam (Keseimbangan - Kebutuhan)</t>
  </si>
  <si>
    <t>D.</t>
  </si>
  <si>
    <t>HASIL PENCATATAN ARUS KELUAR/MASUK KOMODITAS STRATEGIS PANGAN.</t>
  </si>
  <si>
    <t>Kebutuhan penduduk NTB tahun 2019 (6,62 Kg/Kap/Thn )</t>
  </si>
  <si>
    <t>Kacang Hijau yang masuk ke NTB</t>
  </si>
  <si>
    <t>Cabe Merah</t>
  </si>
  <si>
    <t>Kacang Mete</t>
  </si>
  <si>
    <t>Tomat</t>
  </si>
  <si>
    <t>Daging Sapi</t>
  </si>
  <si>
    <t>Pel Bima</t>
  </si>
  <si>
    <t xml:space="preserve">Pel Sape  </t>
  </si>
  <si>
    <t>Sumba Barat.</t>
  </si>
  <si>
    <t>Pel Badas</t>
  </si>
  <si>
    <t>Bali, Surabaya</t>
  </si>
  <si>
    <t>Pel Lembar, Bima</t>
  </si>
  <si>
    <t>Bali</t>
  </si>
  <si>
    <t>Jabar, NTT dan Sulsel</t>
  </si>
  <si>
    <t>Pel Lembar, Tano</t>
  </si>
  <si>
    <t>Kalsel, Jabar dan Jakarta</t>
  </si>
  <si>
    <t>Pel Lembar, Tano dan Sape</t>
  </si>
  <si>
    <t>Sulsel, NTT dan Jabar.</t>
  </si>
  <si>
    <t>Pel Lembar dan Badas</t>
  </si>
  <si>
    <t xml:space="preserve">Bali, Jatim, NTT dan Sulsel </t>
  </si>
  <si>
    <t>Pel Lembar, Sape, Bima, Bandara Sultan Kaharudin  dan Kempo</t>
  </si>
  <si>
    <t>Pel Lembar, Badas, Bima dan Sape</t>
  </si>
  <si>
    <t>Bil dan Pel Sape</t>
  </si>
  <si>
    <t>Pel Tano dan Kempo</t>
  </si>
  <si>
    <t xml:space="preserve">Jatim, Jateng dan Sulsel. </t>
  </si>
  <si>
    <t xml:space="preserve">Bali, Jatim, Kalsel, Sulsel dan NTT. </t>
  </si>
  <si>
    <t>Bali, Jatim dan Jateng</t>
  </si>
  <si>
    <t>Batam dan NTT</t>
  </si>
  <si>
    <t>Batam, Riau dan NTT</t>
  </si>
  <si>
    <t>Bali, Jabar, Jakarta, NTT dan Sulsel</t>
  </si>
  <si>
    <t>Pel Sape, Bima</t>
  </si>
  <si>
    <t xml:space="preserve">Bali, Kalsel dan NTT. </t>
  </si>
  <si>
    <t>Bali, Jatim, Jakarta, NTT, Sulsel, Sultra, Kalteng dan Kaltim.</t>
  </si>
  <si>
    <t xml:space="preserve">Bali, Jatim, Jabar, Jakarta, Kalsel, Kaltim, Padang, Lampung, Medan dan NTT. </t>
  </si>
  <si>
    <t>Garam</t>
  </si>
  <si>
    <t>Jumlah Yang Keluar Selama Tahun 2021</t>
  </si>
  <si>
    <t>Jumlah Yang Masuk Selama Tahun 2021</t>
  </si>
  <si>
    <t>SELAMA TAHUN 2021</t>
  </si>
  <si>
    <t>Ikan Segar</t>
  </si>
  <si>
    <t xml:space="preserve">Masuk </t>
  </si>
  <si>
    <t>Keluar</t>
  </si>
  <si>
    <t>Hj. Eva Dewiyani, SP.</t>
  </si>
  <si>
    <t>Pembina TK I ( IV/b)</t>
  </si>
  <si>
    <t>NIP. 19701210 199803 2 006</t>
  </si>
  <si>
    <t>KOMODITAS PANGAN YANG KELUAR/MASUK DI WILAYAH PROVINSI NTB TAHUN 2016 - 2021</t>
  </si>
  <si>
    <t>TOTAL</t>
  </si>
  <si>
    <t>Mataram,           Juni 2021</t>
  </si>
  <si>
    <t>Mataram,              Juni 2021</t>
  </si>
  <si>
    <r>
      <t>PERIODE</t>
    </r>
    <r>
      <rPr>
        <b/>
        <i/>
        <sz val="14"/>
        <color theme="1"/>
        <rFont val="Calibri"/>
        <family val="2"/>
        <scheme val="minor"/>
      </rPr>
      <t xml:space="preserve"> MEI</t>
    </r>
    <r>
      <rPr>
        <b/>
        <sz val="14"/>
        <color theme="1"/>
        <rFont val="Calibri"/>
        <family val="2"/>
        <scheme val="minor"/>
      </rPr>
      <t xml:space="preserve"> 2021</t>
    </r>
  </si>
  <si>
    <t>1.459.62</t>
  </si>
  <si>
    <t>4,192,86</t>
  </si>
  <si>
    <t>2.268,6</t>
  </si>
  <si>
    <t>Mataram,             September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</si>
</sst>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164" formatCode="_(* #,##0.00_);_(* \(#,##0.00\);_(* &quot;-&quot;_);_(@_)"/>
    <numFmt numFmtId="165" formatCode="0.0"/>
  </numFmts>
  <fonts count="37" x14ac:knownFonts="1">
    <font>
      <sz val="11"/>
      <color theme="1"/>
      <name val="Calibri"/>
      <family val="2"/>
      <charset val="1"/>
      <scheme val="minor"/>
    </font>
    <font>
      <sz val="11"/>
      <color theme="1"/>
      <name val="Calibri"/>
      <family val="2"/>
      <scheme val="minor"/>
    </font>
    <font>
      <i/>
      <sz val="10"/>
      <color theme="1"/>
      <name val="Calibri"/>
      <family val="2"/>
      <scheme val="minor"/>
    </font>
    <font>
      <sz val="10"/>
      <name val="Arial"/>
      <family val="2"/>
    </font>
    <font>
      <sz val="10"/>
      <color theme="1"/>
      <name val="Calibri"/>
      <family val="2"/>
      <scheme val="minor"/>
    </font>
    <font>
      <sz val="10"/>
      <color theme="1"/>
      <name val="Arial"/>
      <family val="2"/>
    </font>
    <font>
      <sz val="11"/>
      <color theme="1"/>
      <name val="Calibri"/>
      <family val="2"/>
      <charset val="1"/>
      <scheme val="minor"/>
    </font>
    <font>
      <b/>
      <sz val="12"/>
      <color theme="1"/>
      <name val="Calibri"/>
      <family val="2"/>
      <scheme val="minor"/>
    </font>
    <font>
      <b/>
      <sz val="14"/>
      <color theme="1"/>
      <name val="Calibri"/>
      <family val="2"/>
      <scheme val="minor"/>
    </font>
    <font>
      <b/>
      <sz val="10"/>
      <color theme="1"/>
      <name val="Calibri"/>
      <family val="2"/>
      <scheme val="minor"/>
    </font>
    <font>
      <sz val="10"/>
      <color theme="1"/>
      <name val="Calibri"/>
      <family val="2"/>
      <charset val="1"/>
      <scheme val="minor"/>
    </font>
    <font>
      <b/>
      <sz val="11"/>
      <color theme="1"/>
      <name val="Calibri"/>
      <family val="2"/>
      <scheme val="minor"/>
    </font>
    <font>
      <b/>
      <u/>
      <sz val="11"/>
      <name val="Tahoma"/>
      <family val="2"/>
    </font>
    <font>
      <sz val="11"/>
      <name val="Tahoma"/>
      <family val="2"/>
    </font>
    <font>
      <sz val="10"/>
      <color theme="1"/>
      <name val="Tahoma"/>
      <family val="2"/>
    </font>
    <font>
      <i/>
      <sz val="10"/>
      <color theme="1"/>
      <name val="Arial"/>
      <family val="2"/>
    </font>
    <font>
      <i/>
      <sz val="11"/>
      <color theme="1"/>
      <name val="Arial"/>
      <family val="2"/>
    </font>
    <font>
      <sz val="10"/>
      <name val="Calibri"/>
      <family val="2"/>
      <scheme val="minor"/>
    </font>
    <font>
      <sz val="10"/>
      <color rgb="FFFF0000"/>
      <name val="Calibri"/>
      <family val="2"/>
      <scheme val="minor"/>
    </font>
    <font>
      <sz val="8"/>
      <color theme="1"/>
      <name val="Calibri"/>
      <family val="2"/>
      <charset val="1"/>
      <scheme val="minor"/>
    </font>
    <font>
      <sz val="8"/>
      <color theme="1"/>
      <name val="Calibri"/>
      <family val="2"/>
      <scheme val="minor"/>
    </font>
    <font>
      <sz val="8"/>
      <name val="Calibri"/>
      <family val="2"/>
      <scheme val="minor"/>
    </font>
    <font>
      <b/>
      <sz val="8"/>
      <color theme="1"/>
      <name val="Calibri"/>
      <family val="2"/>
      <scheme val="minor"/>
    </font>
    <font>
      <sz val="8"/>
      <color rgb="FFFF0000"/>
      <name val="Calibri"/>
      <family val="2"/>
      <scheme val="minor"/>
    </font>
    <font>
      <i/>
      <sz val="8"/>
      <color theme="1"/>
      <name val="Calibri"/>
      <family val="2"/>
      <scheme val="minor"/>
    </font>
    <font>
      <sz val="8"/>
      <color theme="1"/>
      <name val="Arial"/>
      <family val="2"/>
    </font>
    <font>
      <sz val="8"/>
      <name val="Arial"/>
      <family val="2"/>
    </font>
    <font>
      <b/>
      <u/>
      <sz val="8"/>
      <name val="Arial"/>
      <family val="2"/>
    </font>
    <font>
      <sz val="11"/>
      <color theme="1"/>
      <name val="Calibri"/>
      <family val="2"/>
      <scheme val="minor"/>
    </font>
    <font>
      <sz val="12"/>
      <color theme="1"/>
      <name val="Calibri"/>
      <family val="2"/>
      <scheme val="minor"/>
    </font>
    <font>
      <b/>
      <sz val="11"/>
      <name val="Calibri"/>
      <family val="2"/>
      <scheme val="minor"/>
    </font>
    <font>
      <sz val="9"/>
      <color theme="1"/>
      <name val="Calibri"/>
      <family val="2"/>
      <scheme val="minor"/>
    </font>
    <font>
      <sz val="12"/>
      <color theme="1"/>
      <name val="Times New Roman"/>
      <family val="1"/>
    </font>
    <font>
      <b/>
      <u/>
      <sz val="12"/>
      <color theme="1"/>
      <name val="Times New Roman"/>
      <family val="1"/>
    </font>
    <font>
      <b/>
      <sz val="10"/>
      <name val="Calibri"/>
      <family val="2"/>
      <scheme val="minor"/>
    </font>
    <font>
      <b/>
      <u/>
      <sz val="12"/>
      <color theme="1"/>
      <name val="Calibri"/>
      <family val="2"/>
      <scheme val="minor"/>
    </font>
    <font>
      <b/>
      <i/>
      <sz val="14"/>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right style="thin">
        <color indexed="12"/>
      </right>
      <top/>
      <bottom/>
      <diagonal/>
    </border>
    <border>
      <left style="thin">
        <color indexed="12"/>
      </left>
      <right/>
      <top style="thin">
        <color indexed="12"/>
      </top>
      <bottom/>
      <diagonal/>
    </border>
    <border>
      <left/>
      <right style="thin">
        <color indexed="12"/>
      </right>
      <top style="thin">
        <color indexed="12"/>
      </top>
      <bottom/>
      <diagonal/>
    </border>
    <border>
      <left style="thin">
        <color indexed="12"/>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bottom style="double">
        <color indexed="64"/>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s>
  <cellStyleXfs count="2">
    <xf numFmtId="0" fontId="0" fillId="0" borderId="0"/>
    <xf numFmtId="41" fontId="6" fillId="0" borderId="0" applyFont="0" applyFill="0" applyBorder="0" applyAlignment="0" applyProtection="0"/>
  </cellStyleXfs>
  <cellXfs count="244">
    <xf numFmtId="0" fontId="0" fillId="0" borderId="0" xfId="0"/>
    <xf numFmtId="0" fontId="3" fillId="0" borderId="0" xfId="0" applyFont="1"/>
    <xf numFmtId="0" fontId="5" fillId="0" borderId="0" xfId="0" applyFont="1"/>
    <xf numFmtId="0" fontId="5" fillId="0" borderId="0" xfId="0" applyFont="1" applyAlignment="1"/>
    <xf numFmtId="0" fontId="4" fillId="0" borderId="0" xfId="0" applyFont="1"/>
    <xf numFmtId="41" fontId="0" fillId="0" borderId="0" xfId="1" applyFont="1"/>
    <xf numFmtId="0" fontId="4"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vertical="center"/>
    </xf>
    <xf numFmtId="164" fontId="4" fillId="0" borderId="3" xfId="1" applyNumberFormat="1" applyFont="1" applyBorder="1" applyAlignment="1">
      <alignment horizontal="center" vertical="center"/>
    </xf>
    <xf numFmtId="164" fontId="4" fillId="0" borderId="3" xfId="1" quotePrefix="1" applyNumberFormat="1"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10" fillId="0" borderId="0" xfId="0" applyFont="1"/>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3" fillId="0" borderId="0" xfId="0" applyFont="1" applyAlignment="1">
      <alignment horizontal="center"/>
    </xf>
    <xf numFmtId="0" fontId="12" fillId="2" borderId="0" xfId="0" applyFont="1" applyFill="1" applyAlignment="1"/>
    <xf numFmtId="0" fontId="13" fillId="0" borderId="0" xfId="0" applyFont="1" applyFill="1" applyBorder="1" applyAlignment="1">
      <alignment vertical="center"/>
    </xf>
    <xf numFmtId="0" fontId="14" fillId="0" borderId="0" xfId="0" applyFont="1"/>
    <xf numFmtId="0" fontId="4" fillId="0" borderId="13" xfId="0" applyFont="1" applyBorder="1" applyAlignment="1">
      <alignment horizontal="center" vertical="center"/>
    </xf>
    <xf numFmtId="164" fontId="4" fillId="0" borderId="13" xfId="1" applyNumberFormat="1" applyFont="1" applyBorder="1" applyAlignment="1">
      <alignment horizontal="center" vertical="center"/>
    </xf>
    <xf numFmtId="164" fontId="4" fillId="0" borderId="13" xfId="1" quotePrefix="1" applyNumberFormat="1"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164" fontId="4" fillId="0" borderId="2" xfId="1" quotePrefix="1" applyNumberFormat="1" applyFont="1" applyBorder="1" applyAlignment="1">
      <alignment horizontal="center" vertical="center"/>
    </xf>
    <xf numFmtId="164" fontId="4" fillId="0" borderId="2" xfId="1" applyNumberFormat="1" applyFont="1" applyBorder="1" applyAlignment="1">
      <alignment horizontal="center" vertic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15" fillId="0" borderId="0" xfId="0" applyFont="1" applyAlignment="1">
      <alignment vertical="center"/>
    </xf>
    <xf numFmtId="0" fontId="5" fillId="0" borderId="0" xfId="0" applyFont="1" applyAlignment="1">
      <alignment wrapText="1"/>
    </xf>
    <xf numFmtId="0" fontId="16" fillId="0" borderId="0" xfId="0" applyFont="1" applyFill="1" applyBorder="1" applyAlignment="1">
      <alignment horizontal="right" vertical="center"/>
    </xf>
    <xf numFmtId="164" fontId="17" fillId="0" borderId="3" xfId="1" applyNumberFormat="1" applyFont="1" applyBorder="1" applyAlignment="1">
      <alignment horizontal="center" vertical="center"/>
    </xf>
    <xf numFmtId="164" fontId="17" fillId="0" borderId="3" xfId="1" quotePrefix="1" applyNumberFormat="1" applyFont="1" applyBorder="1" applyAlignment="1">
      <alignment horizontal="center" vertical="center"/>
    </xf>
    <xf numFmtId="0" fontId="0" fillId="0" borderId="0" xfId="0" applyBorder="1"/>
    <xf numFmtId="2" fontId="0" fillId="0" borderId="0" xfId="0" applyNumberFormat="1" applyBorder="1"/>
    <xf numFmtId="2" fontId="0" fillId="0" borderId="0" xfId="0" applyNumberFormat="1"/>
    <xf numFmtId="0" fontId="10" fillId="0" borderId="0" xfId="0" applyFont="1" applyBorder="1"/>
    <xf numFmtId="0" fontId="3" fillId="0" borderId="0" xfId="0" applyFont="1" applyAlignment="1">
      <alignment horizontal="center"/>
    </xf>
    <xf numFmtId="0" fontId="0" fillId="0" borderId="22" xfId="0" applyBorder="1"/>
    <xf numFmtId="0" fontId="0" fillId="0" borderId="23" xfId="0" applyBorder="1"/>
    <xf numFmtId="0" fontId="0" fillId="0" borderId="24" xfId="0" applyBorder="1"/>
    <xf numFmtId="164" fontId="0" fillId="0" borderId="0" xfId="0" applyNumberFormat="1"/>
    <xf numFmtId="165" fontId="0" fillId="0" borderId="0" xfId="0" applyNumberFormat="1" applyBorder="1"/>
    <xf numFmtId="165" fontId="0" fillId="0" borderId="0" xfId="0" applyNumberFormat="1"/>
    <xf numFmtId="165" fontId="0" fillId="0" borderId="21" xfId="0" applyNumberFormat="1" applyBorder="1"/>
    <xf numFmtId="0" fontId="18" fillId="3" borderId="9" xfId="0" applyFont="1" applyFill="1" applyBorder="1" applyAlignment="1">
      <alignment horizontal="center" vertical="center"/>
    </xf>
    <xf numFmtId="0" fontId="18" fillId="3" borderId="3" xfId="0" applyFont="1" applyFill="1" applyBorder="1" applyAlignment="1">
      <alignment horizontal="left" vertical="center"/>
    </xf>
    <xf numFmtId="0" fontId="18" fillId="3" borderId="3" xfId="0" applyFont="1" applyFill="1" applyBorder="1" applyAlignment="1">
      <alignment horizontal="center" vertical="center"/>
    </xf>
    <xf numFmtId="164" fontId="18" fillId="3" borderId="3" xfId="1" applyNumberFormat="1" applyFont="1" applyFill="1" applyBorder="1" applyAlignment="1">
      <alignment horizontal="center" vertical="center"/>
    </xf>
    <xf numFmtId="164" fontId="18" fillId="3" borderId="3" xfId="1" quotePrefix="1" applyNumberFormat="1" applyFont="1" applyFill="1" applyBorder="1" applyAlignment="1">
      <alignment horizontal="center" vertical="center"/>
    </xf>
    <xf numFmtId="0" fontId="18" fillId="3" borderId="12" xfId="0" applyFont="1" applyFill="1" applyBorder="1" applyAlignment="1">
      <alignment horizontal="center" vertical="center"/>
    </xf>
    <xf numFmtId="0" fontId="18" fillId="3" borderId="13" xfId="0" applyFont="1" applyFill="1" applyBorder="1" applyAlignment="1">
      <alignment horizontal="left" vertical="center"/>
    </xf>
    <xf numFmtId="0" fontId="18" fillId="3" borderId="13" xfId="0" applyFont="1" applyFill="1" applyBorder="1" applyAlignment="1">
      <alignment horizontal="center" vertical="center"/>
    </xf>
    <xf numFmtId="164" fontId="18" fillId="3" borderId="13" xfId="1" applyNumberFormat="1" applyFont="1" applyFill="1" applyBorder="1" applyAlignment="1">
      <alignment horizontal="center" vertical="center"/>
    </xf>
    <xf numFmtId="164" fontId="18" fillId="3" borderId="13" xfId="1" quotePrefix="1" applyNumberFormat="1"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left" vertical="center"/>
    </xf>
    <xf numFmtId="0" fontId="4" fillId="3" borderId="3" xfId="0" applyFont="1" applyFill="1" applyBorder="1" applyAlignment="1">
      <alignment horizontal="center" vertical="center"/>
    </xf>
    <xf numFmtId="164" fontId="4" fillId="3" borderId="3" xfId="1" quotePrefix="1" applyNumberFormat="1" applyFont="1" applyFill="1" applyBorder="1" applyAlignment="1">
      <alignment horizontal="center" vertical="center"/>
    </xf>
    <xf numFmtId="164" fontId="4" fillId="3" borderId="3" xfId="1" applyNumberFormat="1" applyFont="1" applyFill="1" applyBorder="1" applyAlignment="1">
      <alignment horizontal="center" vertical="center"/>
    </xf>
    <xf numFmtId="164" fontId="17" fillId="3" borderId="3" xfId="1" applyNumberFormat="1"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164" fontId="4" fillId="0" borderId="0" xfId="1" quotePrefix="1" applyNumberFormat="1" applyFont="1" applyBorder="1" applyAlignment="1">
      <alignment horizontal="center" vertical="center"/>
    </xf>
    <xf numFmtId="164" fontId="4" fillId="0" borderId="0" xfId="1" applyNumberFormat="1" applyFont="1" applyBorder="1" applyAlignment="1">
      <alignment horizontal="center" vertical="center"/>
    </xf>
    <xf numFmtId="165" fontId="4" fillId="0" borderId="0" xfId="0" applyNumberFormat="1" applyFont="1" applyBorder="1" applyAlignment="1">
      <alignment horizontal="center" vertical="center"/>
    </xf>
    <xf numFmtId="0" fontId="0" fillId="0" borderId="0" xfId="0" applyAlignment="1">
      <alignment horizontal="center"/>
    </xf>
    <xf numFmtId="0" fontId="19" fillId="0" borderId="0" xfId="0" applyFont="1"/>
    <xf numFmtId="0" fontId="19" fillId="0" borderId="0" xfId="0" applyFont="1" applyAlignment="1">
      <alignment horizontal="center"/>
    </xf>
    <xf numFmtId="164" fontId="20" fillId="0" borderId="3" xfId="1" quotePrefix="1" applyNumberFormat="1" applyFont="1" applyBorder="1" applyAlignment="1">
      <alignment horizontal="center" vertical="center"/>
    </xf>
    <xf numFmtId="164" fontId="20" fillId="0" borderId="3" xfId="1" applyNumberFormat="1" applyFont="1" applyBorder="1" applyAlignment="1">
      <alignment horizontal="center" vertical="center"/>
    </xf>
    <xf numFmtId="164" fontId="21" fillId="0" borderId="3" xfId="1" applyNumberFormat="1" applyFont="1" applyBorder="1" applyAlignment="1">
      <alignment horizontal="center" vertical="center"/>
    </xf>
    <xf numFmtId="164" fontId="20" fillId="3" borderId="3" xfId="1" quotePrefix="1" applyNumberFormat="1" applyFont="1" applyFill="1" applyBorder="1" applyAlignment="1">
      <alignment horizontal="center" vertical="center"/>
    </xf>
    <xf numFmtId="164" fontId="20" fillId="3" borderId="3" xfId="1" applyNumberFormat="1" applyFont="1" applyFill="1" applyBorder="1" applyAlignment="1">
      <alignment horizontal="center" vertical="center"/>
    </xf>
    <xf numFmtId="164" fontId="21" fillId="3" borderId="3" xfId="1" applyNumberFormat="1" applyFont="1" applyFill="1" applyBorder="1" applyAlignment="1">
      <alignment horizontal="center" vertical="center"/>
    </xf>
    <xf numFmtId="164" fontId="21" fillId="0" borderId="3" xfId="1" quotePrefix="1" applyNumberFormat="1" applyFont="1" applyBorder="1" applyAlignment="1">
      <alignment horizontal="center" vertical="center"/>
    </xf>
    <xf numFmtId="164" fontId="21" fillId="3" borderId="3" xfId="1" quotePrefix="1" applyNumberFormat="1" applyFont="1" applyFill="1" applyBorder="1" applyAlignment="1">
      <alignment horizontal="center" vertical="center"/>
    </xf>
    <xf numFmtId="0" fontId="22" fillId="0" borderId="13" xfId="0" applyFont="1" applyBorder="1" applyAlignment="1">
      <alignment horizontal="center" vertical="center"/>
    </xf>
    <xf numFmtId="164" fontId="20" fillId="0" borderId="2" xfId="1" applyNumberFormat="1" applyFont="1" applyBorder="1" applyAlignment="1">
      <alignment horizontal="center" vertical="center"/>
    </xf>
    <xf numFmtId="0" fontId="20" fillId="0" borderId="2" xfId="0" applyFont="1" applyBorder="1" applyAlignment="1">
      <alignment horizontal="left" vertical="center" wrapText="1"/>
    </xf>
    <xf numFmtId="0" fontId="20" fillId="0" borderId="11" xfId="0" applyFont="1" applyBorder="1" applyAlignment="1">
      <alignment horizontal="left" vertical="center" wrapText="1"/>
    </xf>
    <xf numFmtId="0" fontId="20" fillId="0" borderId="1" xfId="0" applyFont="1" applyBorder="1" applyAlignment="1">
      <alignment horizontal="left" vertical="center" wrapText="1"/>
    </xf>
    <xf numFmtId="0" fontId="20" fillId="0" borderId="8" xfId="0" applyFont="1" applyBorder="1" applyAlignment="1">
      <alignment horizontal="left" vertical="center" wrapText="1"/>
    </xf>
    <xf numFmtId="0" fontId="20" fillId="0" borderId="10" xfId="0" applyFont="1" applyBorder="1" applyAlignment="1">
      <alignment horizontal="left" vertical="center" wrapText="1"/>
    </xf>
    <xf numFmtId="0" fontId="20" fillId="0" borderId="4" xfId="0" applyFont="1" applyBorder="1" applyAlignment="1">
      <alignment horizontal="left" vertical="center" wrapText="1"/>
    </xf>
    <xf numFmtId="0" fontId="20" fillId="3" borderId="4"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0" borderId="2" xfId="0" quotePrefix="1" applyFont="1" applyBorder="1" applyAlignment="1">
      <alignment horizontal="left" vertical="center"/>
    </xf>
    <xf numFmtId="0" fontId="20" fillId="0" borderId="11" xfId="0" quotePrefix="1" applyFont="1" applyBorder="1" applyAlignment="1">
      <alignment horizontal="left" vertical="center"/>
    </xf>
    <xf numFmtId="0" fontId="20" fillId="3" borderId="2" xfId="0" applyFont="1" applyFill="1" applyBorder="1" applyAlignment="1">
      <alignment horizontal="left" vertical="center" wrapText="1"/>
    </xf>
    <xf numFmtId="0" fontId="20" fillId="3" borderId="11" xfId="0" applyFont="1" applyFill="1" applyBorder="1" applyAlignment="1">
      <alignment vertical="center" wrapText="1"/>
    </xf>
    <xf numFmtId="0" fontId="20" fillId="3" borderId="10" xfId="0" applyFont="1" applyFill="1" applyBorder="1" applyAlignment="1">
      <alignment horizontal="left" vertical="center" wrapText="1"/>
    </xf>
    <xf numFmtId="0" fontId="20" fillId="3" borderId="3" xfId="0" applyFont="1" applyFill="1" applyBorder="1" applyAlignment="1">
      <alignment horizontal="left" vertical="center"/>
    </xf>
    <xf numFmtId="164" fontId="23" fillId="3" borderId="3" xfId="1" applyNumberFormat="1" applyFont="1" applyFill="1" applyBorder="1" applyAlignment="1">
      <alignment horizontal="center" vertical="center"/>
    </xf>
    <xf numFmtId="0" fontId="23" fillId="3" borderId="3" xfId="0" applyFont="1" applyFill="1" applyBorder="1" applyAlignment="1">
      <alignment horizontal="left" vertical="center"/>
    </xf>
    <xf numFmtId="0" fontId="23" fillId="3" borderId="10" xfId="0" applyFont="1" applyFill="1" applyBorder="1" applyAlignment="1">
      <alignment horizontal="left" vertical="center" wrapText="1"/>
    </xf>
    <xf numFmtId="0" fontId="23" fillId="3" borderId="11" xfId="0" applyFont="1" applyFill="1" applyBorder="1" applyAlignment="1">
      <alignment horizontal="left" vertical="center" wrapText="1"/>
    </xf>
    <xf numFmtId="164" fontId="23" fillId="3" borderId="13" xfId="1" applyNumberFormat="1" applyFont="1" applyFill="1" applyBorder="1" applyAlignment="1">
      <alignment horizontal="center" vertical="center"/>
    </xf>
    <xf numFmtId="0" fontId="23" fillId="3" borderId="14" xfId="0" applyFont="1" applyFill="1" applyBorder="1" applyAlignment="1">
      <alignment horizontal="left" vertical="center"/>
    </xf>
    <xf numFmtId="0" fontId="23" fillId="3" borderId="15" xfId="0" applyFont="1" applyFill="1" applyBorder="1" applyAlignment="1">
      <alignment horizontal="left" vertical="center" wrapText="1"/>
    </xf>
    <xf numFmtId="0" fontId="24" fillId="0" borderId="0" xfId="0" applyFont="1" applyAlignment="1">
      <alignment vertical="center"/>
    </xf>
    <xf numFmtId="0" fontId="20" fillId="0" borderId="0" xfId="0" applyFont="1" applyAlignment="1">
      <alignment vertical="center"/>
    </xf>
    <xf numFmtId="0" fontId="26" fillId="0" borderId="0" xfId="0" applyFont="1"/>
    <xf numFmtId="0" fontId="25" fillId="0" borderId="0" xfId="0" applyFont="1"/>
    <xf numFmtId="0" fontId="28" fillId="0" borderId="0" xfId="0" applyFont="1" applyAlignment="1">
      <alignment horizontal="left" vertical="center" indent="4"/>
    </xf>
    <xf numFmtId="20" fontId="11" fillId="0" borderId="0" xfId="0" quotePrefix="1" applyNumberFormat="1" applyFont="1"/>
    <xf numFmtId="0" fontId="11" fillId="0" borderId="0" xfId="0" applyFont="1"/>
    <xf numFmtId="0" fontId="0" fillId="0" borderId="28" xfId="0" applyBorder="1"/>
    <xf numFmtId="41" fontId="0" fillId="0" borderId="30" xfId="1" applyFont="1" applyBorder="1"/>
    <xf numFmtId="41" fontId="0" fillId="0" borderId="25" xfId="1" applyFont="1" applyBorder="1"/>
    <xf numFmtId="0" fontId="0" fillId="0" borderId="25" xfId="0" applyBorder="1" applyAlignment="1">
      <alignment horizontal="center" vertical="center" wrapText="1"/>
    </xf>
    <xf numFmtId="0" fontId="0" fillId="0" borderId="27" xfId="0" applyBorder="1" applyAlignment="1">
      <alignment horizontal="center" vertical="center"/>
    </xf>
    <xf numFmtId="0" fontId="0" fillId="0" borderId="32" xfId="0" quotePrefix="1" applyBorder="1" applyAlignment="1">
      <alignment horizontal="center" vertical="center"/>
    </xf>
    <xf numFmtId="0" fontId="0" fillId="0" borderId="25" xfId="0" quotePrefix="1" applyBorder="1" applyAlignment="1">
      <alignment horizontal="center" vertical="center"/>
    </xf>
    <xf numFmtId="41" fontId="0" fillId="0" borderId="0" xfId="0" applyNumberFormat="1"/>
    <xf numFmtId="41" fontId="7" fillId="0" borderId="25" xfId="1" applyFont="1" applyBorder="1"/>
    <xf numFmtId="0" fontId="0" fillId="0" borderId="28" xfId="0" applyBorder="1" applyAlignment="1">
      <alignment vertical="center"/>
    </xf>
    <xf numFmtId="0" fontId="0" fillId="0" borderId="29" xfId="0" applyBorder="1" applyAlignment="1">
      <alignment vertical="center"/>
    </xf>
    <xf numFmtId="0" fontId="11" fillId="0" borderId="32" xfId="0" quotePrefix="1" applyFont="1" applyBorder="1" applyAlignment="1">
      <alignment horizontal="center" vertical="center"/>
    </xf>
    <xf numFmtId="0" fontId="11" fillId="0" borderId="28" xfId="0" applyFont="1" applyBorder="1" applyAlignment="1">
      <alignment vertical="center"/>
    </xf>
    <xf numFmtId="0" fontId="11" fillId="0" borderId="25" xfId="0" quotePrefix="1" applyFont="1" applyBorder="1" applyAlignment="1">
      <alignment horizontal="center" vertical="center"/>
    </xf>
    <xf numFmtId="0" fontId="11" fillId="0" borderId="28" xfId="0" applyFont="1" applyBorder="1"/>
    <xf numFmtId="0" fontId="7" fillId="0" borderId="28" xfId="0" applyFont="1" applyBorder="1"/>
    <xf numFmtId="0" fontId="29" fillId="0" borderId="28" xfId="0" applyFont="1" applyBorder="1"/>
    <xf numFmtId="0" fontId="0" fillId="0" borderId="0" xfId="0" applyAlignment="1">
      <alignment horizontal="left" wrapText="1"/>
    </xf>
    <xf numFmtId="164" fontId="0" fillId="0" borderId="25" xfId="1" applyNumberFormat="1" applyFont="1" applyBorder="1"/>
    <xf numFmtId="41" fontId="0" fillId="0" borderId="25" xfId="1" applyNumberFormat="1" applyFont="1" applyBorder="1"/>
    <xf numFmtId="164" fontId="7" fillId="0" borderId="25" xfId="1" applyNumberFormat="1" applyFont="1" applyBorder="1"/>
    <xf numFmtId="0" fontId="0" fillId="0" borderId="0" xfId="0" applyAlignment="1">
      <alignment horizontal="left" vertical="center" wrapText="1"/>
    </xf>
    <xf numFmtId="0" fontId="0" fillId="0" borderId="0" xfId="0" applyAlignment="1">
      <alignment horizontal="left" vertical="top" wrapText="1"/>
    </xf>
    <xf numFmtId="10" fontId="0" fillId="0" borderId="0" xfId="0" applyNumberFormat="1"/>
    <xf numFmtId="0" fontId="28" fillId="0" borderId="0" xfId="0" applyFont="1" applyBorder="1" applyAlignment="1">
      <alignment horizontal="left" vertical="center" indent="4"/>
    </xf>
    <xf numFmtId="0" fontId="0" fillId="0" borderId="0" xfId="0" applyBorder="1" applyAlignment="1">
      <alignment horizontal="center" vertical="center"/>
    </xf>
    <xf numFmtId="41" fontId="0" fillId="0" borderId="0" xfId="1" applyFont="1" applyBorder="1"/>
    <xf numFmtId="0" fontId="30" fillId="0" borderId="0" xfId="0" applyFont="1"/>
    <xf numFmtId="0" fontId="28" fillId="0" borderId="0" xfId="0" applyFont="1" applyAlignment="1">
      <alignment horizontal="left" wrapText="1"/>
    </xf>
    <xf numFmtId="15" fontId="0" fillId="0" borderId="0" xfId="0" quotePrefix="1" applyNumberFormat="1"/>
    <xf numFmtId="0" fontId="7" fillId="0" borderId="28" xfId="0" applyFont="1" applyBorder="1" applyAlignment="1">
      <alignment vertical="center"/>
    </xf>
    <xf numFmtId="0" fontId="7" fillId="0" borderId="0" xfId="0" applyFont="1"/>
    <xf numFmtId="0" fontId="7" fillId="0" borderId="0" xfId="0" applyFont="1" applyAlignment="1">
      <alignment horizontal="left"/>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31" fillId="0" borderId="3" xfId="0" applyFont="1" applyBorder="1" applyAlignment="1">
      <alignment horizontal="left" vertical="center"/>
    </xf>
    <xf numFmtId="0" fontId="31" fillId="0" borderId="3" xfId="0" applyFont="1" applyBorder="1" applyAlignment="1">
      <alignment horizontal="center" vertical="center"/>
    </xf>
    <xf numFmtId="164" fontId="31" fillId="0" borderId="3" xfId="1" quotePrefix="1" applyNumberFormat="1" applyFont="1" applyBorder="1" applyAlignment="1">
      <alignment horizontal="center" vertical="center"/>
    </xf>
    <xf numFmtId="164" fontId="31" fillId="0" borderId="3" xfId="1" applyNumberFormat="1" applyFont="1" applyBorder="1" applyAlignment="1">
      <alignment horizontal="center" vertical="center"/>
    </xf>
    <xf numFmtId="0" fontId="31" fillId="0" borderId="10" xfId="0" applyFont="1" applyBorder="1" applyAlignment="1">
      <alignment horizontal="left" vertical="center" wrapText="1"/>
    </xf>
    <xf numFmtId="0" fontId="31" fillId="0" borderId="10" xfId="0" applyFont="1" applyBorder="1" applyAlignment="1">
      <alignment horizontal="left" vertical="center"/>
    </xf>
    <xf numFmtId="0" fontId="31" fillId="0" borderId="3" xfId="0" quotePrefix="1" applyFont="1" applyBorder="1" applyAlignment="1">
      <alignment horizontal="left" vertical="center"/>
    </xf>
    <xf numFmtId="0" fontId="31" fillId="0" borderId="12" xfId="0" applyFont="1" applyBorder="1" applyAlignment="1">
      <alignment horizontal="center" vertical="center"/>
    </xf>
    <xf numFmtId="0" fontId="31" fillId="0" borderId="13" xfId="0" applyFont="1" applyBorder="1" applyAlignment="1">
      <alignment horizontal="left" vertical="center"/>
    </xf>
    <xf numFmtId="0" fontId="31" fillId="0" borderId="13" xfId="0" applyFont="1" applyBorder="1" applyAlignment="1">
      <alignment horizontal="center" vertical="center"/>
    </xf>
    <xf numFmtId="164" fontId="31" fillId="0" borderId="13" xfId="1" quotePrefix="1" applyNumberFormat="1" applyFont="1" applyBorder="1" applyAlignment="1">
      <alignment horizontal="center" vertical="center"/>
    </xf>
    <xf numFmtId="164" fontId="31" fillId="0" borderId="13" xfId="1" applyNumberFormat="1" applyFont="1" applyBorder="1" applyAlignment="1">
      <alignment horizontal="center" vertical="center"/>
    </xf>
    <xf numFmtId="0" fontId="31" fillId="0" borderId="13" xfId="0" applyFont="1" applyBorder="1" applyAlignment="1">
      <alignment horizontal="left" vertical="center" wrapText="1"/>
    </xf>
    <xf numFmtId="0" fontId="31" fillId="0" borderId="38" xfId="0" applyFont="1" applyBorder="1" applyAlignment="1">
      <alignment horizontal="left" vertical="center" wrapText="1"/>
    </xf>
    <xf numFmtId="0" fontId="31" fillId="0" borderId="39" xfId="0" applyFont="1" applyBorder="1" applyAlignment="1">
      <alignment horizontal="center" vertical="center"/>
    </xf>
    <xf numFmtId="0" fontId="31" fillId="0" borderId="40" xfId="0" applyFont="1" applyBorder="1" applyAlignment="1">
      <alignment horizontal="left" vertical="center"/>
    </xf>
    <xf numFmtId="0" fontId="31" fillId="0" borderId="40" xfId="0" applyFont="1" applyBorder="1" applyAlignment="1">
      <alignment horizontal="center" vertical="center"/>
    </xf>
    <xf numFmtId="164" fontId="31" fillId="0" borderId="40" xfId="1" quotePrefix="1" applyNumberFormat="1" applyFont="1" applyBorder="1" applyAlignment="1">
      <alignment horizontal="center" vertical="center"/>
    </xf>
    <xf numFmtId="164" fontId="31" fillId="0" borderId="40" xfId="1" applyNumberFormat="1" applyFont="1" applyBorder="1" applyAlignment="1">
      <alignment horizontal="center" vertical="center"/>
    </xf>
    <xf numFmtId="0" fontId="31" fillId="0" borderId="40" xfId="0" applyFont="1" applyBorder="1" applyAlignment="1">
      <alignment horizontal="left" vertical="center" wrapText="1"/>
    </xf>
    <xf numFmtId="0" fontId="31" fillId="0" borderId="41" xfId="0" applyFont="1" applyBorder="1" applyAlignment="1">
      <alignment horizontal="left" vertical="center" wrapText="1"/>
    </xf>
    <xf numFmtId="0" fontId="31" fillId="0" borderId="3" xfId="0" applyFont="1" applyBorder="1" applyAlignment="1">
      <alignment horizontal="left" vertical="center" wrapText="1"/>
    </xf>
    <xf numFmtId="0" fontId="31" fillId="0" borderId="25" xfId="0" applyFont="1" applyBorder="1" applyAlignment="1">
      <alignment horizontal="left" vertical="center"/>
    </xf>
    <xf numFmtId="0" fontId="31" fillId="0" borderId="25" xfId="0" applyFont="1" applyBorder="1" applyAlignment="1">
      <alignment horizontal="center" vertical="center"/>
    </xf>
    <xf numFmtId="164" fontId="31" fillId="0" borderId="25" xfId="1" quotePrefix="1" applyNumberFormat="1" applyFont="1" applyBorder="1" applyAlignment="1">
      <alignment horizontal="center" vertical="center"/>
    </xf>
    <xf numFmtId="164" fontId="31" fillId="0" borderId="25" xfId="1" applyNumberFormat="1" applyFont="1" applyBorder="1" applyAlignment="1">
      <alignment horizontal="center" vertical="center"/>
    </xf>
    <xf numFmtId="0" fontId="31" fillId="0" borderId="25" xfId="0" applyFont="1" applyBorder="1" applyAlignment="1">
      <alignment horizontal="left" vertical="center" wrapText="1"/>
    </xf>
    <xf numFmtId="0" fontId="8" fillId="0" borderId="42" xfId="0" applyFont="1" applyBorder="1" applyAlignment="1">
      <alignment vertical="center" wrapText="1"/>
    </xf>
    <xf numFmtId="0" fontId="31" fillId="0" borderId="43" xfId="0" applyFont="1" applyBorder="1" applyAlignment="1">
      <alignment horizontal="center" vertical="center"/>
    </xf>
    <xf numFmtId="0" fontId="9" fillId="0" borderId="38" xfId="0" applyFont="1" applyBorder="1" applyAlignment="1">
      <alignment horizontal="center" vertical="center"/>
    </xf>
    <xf numFmtId="164" fontId="31" fillId="0" borderId="10" xfId="1" applyNumberFormat="1" applyFont="1" applyBorder="1" applyAlignment="1">
      <alignment horizontal="center" vertical="center"/>
    </xf>
    <xf numFmtId="164" fontId="31" fillId="0" borderId="6" xfId="1" applyNumberFormat="1" applyFont="1" applyBorder="1" applyAlignment="1">
      <alignment horizontal="center" vertical="center"/>
    </xf>
    <xf numFmtId="164" fontId="31" fillId="0" borderId="38" xfId="1" applyNumberFormat="1" applyFont="1" applyBorder="1" applyAlignment="1">
      <alignment horizontal="center" vertical="center"/>
    </xf>
    <xf numFmtId="0" fontId="33" fillId="0" borderId="0" xfId="0" applyFont="1" applyAlignment="1">
      <alignment horizontal="center"/>
    </xf>
    <xf numFmtId="0" fontId="32" fillId="0" borderId="0" xfId="0" applyFont="1" applyAlignment="1">
      <alignment horizontal="center"/>
    </xf>
    <xf numFmtId="0" fontId="32" fillId="0" borderId="0" xfId="0" applyFont="1"/>
    <xf numFmtId="0" fontId="9" fillId="0" borderId="45" xfId="0" applyFont="1" applyBorder="1" applyAlignment="1">
      <alignment horizontal="center" vertical="center"/>
    </xf>
    <xf numFmtId="0" fontId="28" fillId="0" borderId="0" xfId="0" applyFont="1"/>
    <xf numFmtId="0" fontId="17" fillId="0" borderId="0" xfId="0" applyFont="1" applyAlignment="1">
      <alignment horizontal="center"/>
    </xf>
    <xf numFmtId="0" fontId="17" fillId="0" borderId="0" xfId="0" applyFont="1"/>
    <xf numFmtId="0" fontId="4" fillId="0" borderId="0" xfId="0" applyFont="1" applyAlignment="1"/>
    <xf numFmtId="0" fontId="4" fillId="0" borderId="0" xfId="0" applyFont="1" applyAlignment="1">
      <alignment wrapText="1"/>
    </xf>
    <xf numFmtId="0" fontId="17" fillId="0" borderId="0" xfId="0" applyFont="1" applyAlignment="1"/>
    <xf numFmtId="0" fontId="34" fillId="0" borderId="0" xfId="0" applyFont="1" applyAlignment="1">
      <alignment vertical="center"/>
    </xf>
    <xf numFmtId="0" fontId="35" fillId="0" borderId="0" xfId="0" applyFont="1" applyAlignment="1"/>
    <xf numFmtId="0" fontId="28" fillId="0" borderId="0" xfId="0" applyFont="1" applyAlignment="1"/>
    <xf numFmtId="164" fontId="31" fillId="0" borderId="19" xfId="1" applyNumberFormat="1" applyFont="1" applyBorder="1" applyAlignment="1">
      <alignment horizontal="center" vertical="center"/>
    </xf>
    <xf numFmtId="164" fontId="31" fillId="0" borderId="46" xfId="1" applyNumberFormat="1" applyFont="1" applyBorder="1" applyAlignment="1">
      <alignment horizontal="center" vertical="center"/>
    </xf>
    <xf numFmtId="0" fontId="8" fillId="0" borderId="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5" xfId="0" applyFont="1" applyBorder="1" applyAlignment="1">
      <alignment horizontal="center" vertical="center" wrapText="1"/>
    </xf>
    <xf numFmtId="0" fontId="28" fillId="0" borderId="0" xfId="0" applyFont="1" applyAlignment="1">
      <alignment horizontal="center"/>
    </xf>
    <xf numFmtId="0" fontId="15" fillId="0" borderId="0" xfId="0" applyFont="1" applyFill="1" applyBorder="1" applyAlignment="1">
      <alignment horizontal="left" vertical="center" wrapText="1"/>
    </xf>
    <xf numFmtId="0" fontId="4" fillId="0" borderId="0" xfId="0" applyFont="1" applyAlignment="1">
      <alignment horizontal="center" vertical="center"/>
    </xf>
    <xf numFmtId="0" fontId="17" fillId="0" borderId="0" xfId="0" applyFont="1" applyAlignment="1">
      <alignment horizontal="center"/>
    </xf>
    <xf numFmtId="0" fontId="34" fillId="0" borderId="0" xfId="0" applyFont="1" applyAlignment="1">
      <alignment horizontal="center" vertical="center"/>
    </xf>
    <xf numFmtId="0" fontId="35" fillId="0" borderId="0" xfId="0" applyFont="1" applyAlignment="1">
      <alignment horizontal="center"/>
    </xf>
    <xf numFmtId="0" fontId="2" fillId="0" borderId="0" xfId="0" applyFont="1" applyFill="1" applyBorder="1" applyAlignment="1">
      <alignment horizontal="right" vertical="top" wrapText="1"/>
    </xf>
    <xf numFmtId="0" fontId="2" fillId="0" borderId="0" xfId="0" applyFont="1" applyFill="1" applyBorder="1" applyAlignment="1">
      <alignment horizontal="left" vertical="top" wrapText="1"/>
    </xf>
    <xf numFmtId="0" fontId="9" fillId="0" borderId="4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4" xfId="0" applyFont="1" applyBorder="1" applyAlignment="1">
      <alignment horizontal="center" vertical="center" wrapText="1"/>
    </xf>
    <xf numFmtId="0" fontId="26" fillId="0" borderId="0" xfId="0" applyFont="1" applyFill="1" applyBorder="1" applyAlignment="1">
      <alignment horizontal="center" vertical="center"/>
    </xf>
    <xf numFmtId="0" fontId="22" fillId="0" borderId="19" xfId="0" applyFont="1" applyBorder="1" applyAlignment="1">
      <alignment horizontal="center" vertical="center" wrapText="1"/>
    </xf>
    <xf numFmtId="0" fontId="22" fillId="0" borderId="15" xfId="0" applyFont="1" applyBorder="1" applyAlignment="1">
      <alignment horizontal="center" vertical="center" wrapText="1"/>
    </xf>
    <xf numFmtId="0" fontId="25" fillId="0" borderId="0" xfId="0" applyFont="1" applyAlignment="1">
      <alignment horizontal="center" vertical="center"/>
    </xf>
    <xf numFmtId="0" fontId="26" fillId="0" borderId="0" xfId="0" applyFont="1" applyAlignment="1">
      <alignment horizontal="center"/>
    </xf>
    <xf numFmtId="0" fontId="27" fillId="2" borderId="0" xfId="0" applyFont="1" applyFill="1" applyAlignment="1">
      <alignment horizontal="center"/>
    </xf>
    <xf numFmtId="0" fontId="28" fillId="0" borderId="0" xfId="0" applyFont="1" applyAlignment="1">
      <alignment horizontal="left" vertical="top" wrapText="1"/>
    </xf>
    <xf numFmtId="0" fontId="0" fillId="0" borderId="0" xfId="0" applyAlignment="1">
      <alignment horizontal="left"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9" fillId="0" borderId="27"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0" fillId="0" borderId="0" xfId="0" applyAlignment="1">
      <alignment horizontal="left" vertical="center" wrapText="1"/>
    </xf>
    <xf numFmtId="0" fontId="30" fillId="0" borderId="0" xfId="0" applyFont="1" applyAlignment="1">
      <alignment horizontal="left" vertical="center" wrapText="1"/>
    </xf>
    <xf numFmtId="0" fontId="0" fillId="0" borderId="0" xfId="0" applyAlignment="1">
      <alignment horizontal="left" wrapText="1"/>
    </xf>
    <xf numFmtId="0" fontId="28" fillId="0" borderId="0" xfId="0" applyFont="1" applyAlignment="1">
      <alignment horizontal="left" wrapText="1"/>
    </xf>
    <xf numFmtId="0" fontId="0" fillId="0" borderId="32" xfId="0" quotePrefix="1" applyBorder="1" applyAlignment="1">
      <alignment horizontal="center" vertical="center"/>
    </xf>
    <xf numFmtId="0" fontId="0" fillId="0" borderId="31" xfId="0" quotePrefix="1" applyBorder="1" applyAlignment="1">
      <alignment horizontal="center" vertical="center"/>
    </xf>
    <xf numFmtId="0" fontId="29" fillId="0" borderId="33" xfId="0" applyFont="1" applyBorder="1" applyAlignment="1">
      <alignment horizontal="left" wrapText="1"/>
    </xf>
    <xf numFmtId="0" fontId="29" fillId="0" borderId="34" xfId="0" applyFont="1" applyBorder="1" applyAlignment="1">
      <alignment horizontal="left" wrapText="1"/>
    </xf>
    <xf numFmtId="0" fontId="29" fillId="0" borderId="35" xfId="0" applyFont="1" applyBorder="1" applyAlignment="1">
      <alignment horizontal="left" wrapText="1"/>
    </xf>
    <xf numFmtId="0" fontId="29" fillId="0" borderId="36" xfId="0" applyFont="1" applyBorder="1" applyAlignment="1">
      <alignment horizontal="left" wrapText="1"/>
    </xf>
    <xf numFmtId="0" fontId="29" fillId="0" borderId="26" xfId="0" applyFont="1" applyBorder="1" applyAlignment="1">
      <alignment horizontal="left" wrapText="1"/>
    </xf>
    <xf numFmtId="0" fontId="29" fillId="0" borderId="37" xfId="0" applyFont="1" applyBorder="1" applyAlignment="1">
      <alignment horizontal="left" wrapText="1"/>
    </xf>
    <xf numFmtId="41" fontId="0" fillId="0" borderId="32" xfId="1" applyFont="1" applyBorder="1" applyAlignment="1">
      <alignment horizontal="center"/>
    </xf>
    <xf numFmtId="41" fontId="0" fillId="0" borderId="31" xfId="1" applyFont="1" applyBorder="1" applyAlignment="1">
      <alignment horizontal="center"/>
    </xf>
    <xf numFmtId="0" fontId="7" fillId="0" borderId="0" xfId="0" applyFont="1" applyAlignment="1">
      <alignment horizontal="left"/>
    </xf>
    <xf numFmtId="0" fontId="30" fillId="0" borderId="0" xfId="0" applyFont="1" applyAlignment="1">
      <alignment horizontal="left" wrapText="1"/>
    </xf>
  </cellXfs>
  <cellStyles count="2">
    <cellStyle name="Comma [0]" xfId="1" builtinId="6"/>
    <cellStyle name="Normal" xfId="0" builtinId="0"/>
  </cellStyles>
  <dxfs count="34">
    <dxf>
      <numFmt numFmtId="2" formatCode="0.00"/>
    </dxf>
    <dxf>
      <border diagonalUp="0" diagonalDown="0">
        <left style="thin">
          <color rgb="FF0000FF"/>
        </left>
        <right style="thin">
          <color rgb="FF0000FF"/>
        </right>
        <top style="thin">
          <color rgb="FF0000FF"/>
        </top>
        <bottom style="thin">
          <color rgb="FF0000FF"/>
        </bottom>
      </border>
    </dxf>
    <dxf>
      <numFmt numFmtId="2" formatCode="0.00"/>
    </dxf>
    <dxf>
      <border diagonalUp="0" diagonalDown="0">
        <left style="thin">
          <color rgb="FF0000FF"/>
        </left>
        <right style="thin">
          <color rgb="FF0000FF"/>
        </right>
        <top style="thin">
          <color rgb="FF0000FF"/>
        </top>
        <bottom style="thin">
          <color rgb="FF0000FF"/>
        </bottom>
      </border>
    </dxf>
    <dxf>
      <numFmt numFmtId="2" formatCode="0.00"/>
    </dxf>
    <dxf>
      <border diagonalUp="0" diagonalDown="0">
        <left style="thin">
          <color rgb="FF0000FF"/>
        </left>
        <right style="thin">
          <color rgb="FF0000FF"/>
        </right>
        <top style="thin">
          <color rgb="FF0000FF"/>
        </top>
        <bottom style="thin">
          <color rgb="FF0000FF"/>
        </bottom>
      </border>
    </dxf>
    <dxf>
      <numFmt numFmtId="2" formatCode="0.00"/>
    </dxf>
    <dxf>
      <border diagonalUp="0" diagonalDown="0">
        <left style="thin">
          <color rgb="FF0000FF"/>
        </left>
        <right style="thin">
          <color rgb="FF0000FF"/>
        </right>
        <top style="thin">
          <color rgb="FF0000FF"/>
        </top>
        <bottom style="thin">
          <color rgb="FF0000FF"/>
        </bottom>
      </border>
    </dxf>
    <dxf>
      <numFmt numFmtId="2" formatCode="0.00"/>
    </dxf>
    <dxf>
      <border diagonalUp="0" diagonalDown="0">
        <left style="thin">
          <color rgb="FF0000FF"/>
        </left>
        <right style="thin">
          <color rgb="FF0000FF"/>
        </right>
        <top style="thin">
          <color rgb="FF0000FF"/>
        </top>
        <bottom style="thin">
          <color rgb="FF0000FF"/>
        </bottom>
      </border>
    </dxf>
    <dxf>
      <numFmt numFmtId="2" formatCode="0.00"/>
    </dxf>
    <dxf>
      <border diagonalUp="0" diagonalDown="0">
        <left style="thin">
          <color rgb="FF0000FF"/>
        </left>
        <right style="thin">
          <color rgb="FF0000FF"/>
        </right>
        <top style="thin">
          <color rgb="FF0000FF"/>
        </top>
        <bottom style="thin">
          <color rgb="FF0000FF"/>
        </bottom>
      </border>
    </dxf>
    <dxf>
      <numFmt numFmtId="2" formatCode="0.00"/>
    </dxf>
    <dxf>
      <border diagonalUp="0" diagonalDown="0">
        <left style="thin">
          <color rgb="FF0000FF"/>
        </left>
        <right style="thin">
          <color rgb="FF0000FF"/>
        </right>
        <top style="thin">
          <color rgb="FF0000FF"/>
        </top>
        <bottom style="thin">
          <color rgb="FF0000FF"/>
        </bottom>
      </border>
    </dxf>
    <dxf>
      <numFmt numFmtId="2" formatCode="0.00"/>
    </dxf>
    <dxf>
      <numFmt numFmtId="2" formatCode="0.00"/>
    </dxf>
    <dxf>
      <border diagonalUp="0" diagonalDown="0" outline="0">
        <left/>
        <right/>
        <top/>
        <bottom/>
      </border>
    </dxf>
    <dxf>
      <border diagonalUp="0" diagonalDown="0">
        <left style="thin">
          <color rgb="FF0000FF"/>
        </left>
        <right style="thin">
          <color rgb="FF0000FF"/>
        </right>
        <top style="thin">
          <color rgb="FF0000FF"/>
        </top>
        <bottom style="thin">
          <color rgb="FF0000FF"/>
        </bottom>
      </border>
    </dxf>
    <dxf>
      <numFmt numFmtId="2" formatCode="0.00"/>
    </dxf>
    <dxf>
      <border diagonalUp="0" diagonalDown="0">
        <left style="thin">
          <color indexed="12"/>
        </left>
        <right style="thin">
          <color indexed="12"/>
        </right>
        <top style="thin">
          <color indexed="12"/>
        </top>
        <bottom style="thin">
          <color indexed="12"/>
        </bottom>
      </border>
    </dxf>
    <dxf>
      <numFmt numFmtId="2" formatCode="0.00"/>
    </dxf>
    <dxf>
      <border diagonalUp="0" diagonalDown="0">
        <left style="thin">
          <color indexed="12"/>
        </left>
        <right style="thin">
          <color indexed="12"/>
        </right>
        <top style="thin">
          <color indexed="12"/>
        </top>
        <bottom style="thin">
          <color indexed="12"/>
        </bottom>
      </border>
    </dxf>
    <dxf>
      <numFmt numFmtId="2" formatCode="0.00"/>
    </dxf>
    <dxf>
      <border diagonalUp="0" diagonalDown="0">
        <left style="thin">
          <color indexed="12"/>
        </left>
        <right style="thin">
          <color indexed="12"/>
        </right>
        <top style="thin">
          <color indexed="12"/>
        </top>
        <bottom style="thin">
          <color indexed="12"/>
        </bottom>
      </border>
    </dxf>
    <dxf>
      <numFmt numFmtId="2" formatCode="0.00"/>
    </dxf>
    <dxf>
      <border diagonalUp="0" diagonalDown="0">
        <left style="thin">
          <color indexed="12"/>
        </left>
        <right style="thin">
          <color indexed="12"/>
        </right>
        <top style="thin">
          <color indexed="12"/>
        </top>
        <bottom style="thin">
          <color indexed="12"/>
        </bottom>
      </border>
    </dxf>
    <dxf>
      <numFmt numFmtId="2" formatCode="0.00"/>
    </dxf>
    <dxf>
      <border diagonalUp="0" diagonalDown="0">
        <left style="thin">
          <color indexed="12"/>
        </left>
        <right style="thin">
          <color indexed="12"/>
        </right>
        <top style="thin">
          <color indexed="12"/>
        </top>
        <bottom style="thin">
          <color indexed="12"/>
        </bottom>
      </border>
    </dxf>
    <dxf>
      <numFmt numFmtId="2" formatCode="0.00"/>
    </dxf>
    <dxf>
      <border diagonalUp="0" diagonalDown="0">
        <left style="thin">
          <color indexed="12"/>
        </left>
        <right style="thin">
          <color indexed="12"/>
        </right>
        <top style="thin">
          <color indexed="12"/>
        </top>
        <bottom style="thin">
          <color indexed="12"/>
        </bottom>
      </border>
    </dxf>
    <dxf>
      <numFmt numFmtId="2" formatCode="0.00"/>
    </dxf>
    <dxf>
      <border diagonalUp="0" diagonalDown="0">
        <left style="thin">
          <color indexed="12"/>
        </left>
        <right style="thin">
          <color indexed="12"/>
        </right>
        <top style="thin">
          <color indexed="12"/>
        </top>
        <bottom style="thin">
          <color indexed="12"/>
        </bottom>
      </border>
    </dxf>
    <dxf>
      <numFmt numFmtId="2" formatCode="0.00"/>
    </dxf>
    <dxf>
      <border diagonalUp="0" diagonalDown="0">
        <left style="thin">
          <color indexed="12"/>
        </left>
        <right style="thin">
          <color indexed="12"/>
        </right>
        <top style="thin">
          <color indexed="12"/>
        </top>
        <bottom style="thin">
          <color indexed="12"/>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keluar'!$B$18</c:f>
              <c:strCache>
                <c:ptCount val="1"/>
                <c:pt idx="0">
                  <c:v>Jagung Keluar NTB 2019 : 706.518,25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keluar'!$A$19:$A$30</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keluar'!$B$19:$B$30</c:f>
              <c:numCache>
                <c:formatCode>0.0</c:formatCode>
                <c:ptCount val="12"/>
                <c:pt idx="0">
                  <c:v>6056.33</c:v>
                </c:pt>
                <c:pt idx="1">
                  <c:v>7066</c:v>
                </c:pt>
                <c:pt idx="2">
                  <c:v>2112.3870000000002</c:v>
                </c:pt>
                <c:pt idx="3">
                  <c:v>100959.54</c:v>
                </c:pt>
                <c:pt idx="4">
                  <c:v>174373.63</c:v>
                </c:pt>
                <c:pt idx="5">
                  <c:v>464385.25900000002</c:v>
                </c:pt>
                <c:pt idx="6">
                  <c:v>107736241</c:v>
                </c:pt>
                <c:pt idx="7">
                  <c:v>51864.67</c:v>
                </c:pt>
                <c:pt idx="8">
                  <c:v>26446.21</c:v>
                </c:pt>
                <c:pt idx="9">
                  <c:v>0</c:v>
                </c:pt>
                <c:pt idx="10">
                  <c:v>0</c:v>
                </c:pt>
                <c:pt idx="11">
                  <c:v>0</c:v>
                </c:pt>
              </c:numCache>
            </c:numRef>
          </c:val>
        </c:ser>
        <c:dLbls>
          <c:showLegendKey val="0"/>
          <c:showVal val="1"/>
          <c:showCatName val="0"/>
          <c:showSerName val="0"/>
          <c:showPercent val="0"/>
          <c:showBubbleSize val="0"/>
        </c:dLbls>
        <c:gapWidth val="150"/>
        <c:overlap val="-25"/>
        <c:axId val="42923904"/>
        <c:axId val="99635200"/>
      </c:barChart>
      <c:catAx>
        <c:axId val="42923904"/>
        <c:scaling>
          <c:orientation val="minMax"/>
        </c:scaling>
        <c:delete val="0"/>
        <c:axPos val="b"/>
        <c:numFmt formatCode="General" sourceLinked="0"/>
        <c:majorTickMark val="none"/>
        <c:minorTickMark val="none"/>
        <c:tickLblPos val="nextTo"/>
        <c:txPr>
          <a:bodyPr/>
          <a:lstStyle/>
          <a:p>
            <a:pPr>
              <a:defRPr b="1"/>
            </a:pPr>
            <a:endParaRPr lang="en-US"/>
          </a:p>
        </c:txPr>
        <c:crossAx val="99635200"/>
        <c:crosses val="autoZero"/>
        <c:auto val="1"/>
        <c:lblAlgn val="ctr"/>
        <c:lblOffset val="100"/>
        <c:noMultiLvlLbl val="0"/>
      </c:catAx>
      <c:valAx>
        <c:axId val="99635200"/>
        <c:scaling>
          <c:orientation val="minMax"/>
        </c:scaling>
        <c:delete val="1"/>
        <c:axPos val="l"/>
        <c:numFmt formatCode="0.0" sourceLinked="1"/>
        <c:majorTickMark val="out"/>
        <c:minorTickMark val="none"/>
        <c:tickLblPos val="nextTo"/>
        <c:crossAx val="42923904"/>
        <c:crosses val="autoZero"/>
        <c:crossBetween val="between"/>
      </c:valAx>
    </c:plotArea>
    <c:legend>
      <c:legendPos val="t"/>
      <c:layout>
        <c:manualLayout>
          <c:xMode val="edge"/>
          <c:yMode val="edge"/>
          <c:x val="0.18380493278034993"/>
          <c:y val="1.2411610313416709E-2"/>
          <c:w val="0.58353501232193306"/>
          <c:h val="0.1324643610725134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keluar'!$B$148</c:f>
              <c:strCache>
                <c:ptCount val="1"/>
                <c:pt idx="0">
                  <c:v>Telur Ayam Yang Keluar NTB 2019 : 18,30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keluar'!$A$149:$A$160</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keluar'!$B$149:$B$160</c:f>
              <c:numCache>
                <c:formatCode>0.0</c:formatCode>
                <c:ptCount val="12"/>
                <c:pt idx="0">
                  <c:v>0</c:v>
                </c:pt>
                <c:pt idx="1">
                  <c:v>0</c:v>
                </c:pt>
                <c:pt idx="2">
                  <c:v>0</c:v>
                </c:pt>
                <c:pt idx="3">
                  <c:v>0</c:v>
                </c:pt>
                <c:pt idx="4">
                  <c:v>0</c:v>
                </c:pt>
                <c:pt idx="5">
                  <c:v>0</c:v>
                </c:pt>
                <c:pt idx="6">
                  <c:v>0</c:v>
                </c:pt>
                <c:pt idx="7">
                  <c:v>0</c:v>
                </c:pt>
                <c:pt idx="8">
                  <c:v>9.3000000000000007</c:v>
                </c:pt>
                <c:pt idx="9">
                  <c:v>9</c:v>
                </c:pt>
                <c:pt idx="10">
                  <c:v>0</c:v>
                </c:pt>
                <c:pt idx="11">
                  <c:v>0</c:v>
                </c:pt>
              </c:numCache>
            </c:numRef>
          </c:val>
        </c:ser>
        <c:dLbls>
          <c:showLegendKey val="0"/>
          <c:showVal val="1"/>
          <c:showCatName val="0"/>
          <c:showSerName val="0"/>
          <c:showPercent val="0"/>
          <c:showBubbleSize val="0"/>
        </c:dLbls>
        <c:gapWidth val="150"/>
        <c:overlap val="-25"/>
        <c:axId val="80306176"/>
        <c:axId val="80307712"/>
      </c:barChart>
      <c:catAx>
        <c:axId val="80306176"/>
        <c:scaling>
          <c:orientation val="minMax"/>
        </c:scaling>
        <c:delete val="0"/>
        <c:axPos val="b"/>
        <c:numFmt formatCode="General" sourceLinked="0"/>
        <c:majorTickMark val="none"/>
        <c:minorTickMark val="none"/>
        <c:tickLblPos val="nextTo"/>
        <c:txPr>
          <a:bodyPr/>
          <a:lstStyle/>
          <a:p>
            <a:pPr>
              <a:defRPr b="1"/>
            </a:pPr>
            <a:endParaRPr lang="en-US"/>
          </a:p>
        </c:txPr>
        <c:crossAx val="80307712"/>
        <c:crosses val="autoZero"/>
        <c:auto val="1"/>
        <c:lblAlgn val="ctr"/>
        <c:lblOffset val="100"/>
        <c:noMultiLvlLbl val="0"/>
      </c:catAx>
      <c:valAx>
        <c:axId val="80307712"/>
        <c:scaling>
          <c:orientation val="minMax"/>
        </c:scaling>
        <c:delete val="1"/>
        <c:axPos val="l"/>
        <c:numFmt formatCode="0.0" sourceLinked="1"/>
        <c:majorTickMark val="out"/>
        <c:minorTickMark val="none"/>
        <c:tickLblPos val="nextTo"/>
        <c:crossAx val="80306176"/>
        <c:crosses val="autoZero"/>
        <c:crossBetween val="between"/>
      </c:valAx>
    </c:plotArea>
    <c:legend>
      <c:legendPos val="t"/>
      <c:layout>
        <c:manualLayout>
          <c:xMode val="edge"/>
          <c:yMode val="edge"/>
          <c:x val="6.1279965004374208E-2"/>
          <c:y val="5.5324074074074088E-2"/>
          <c:w val="0.87466229221347858"/>
          <c:h val="0.1346431175269759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keluar'!$B$162</c:f>
              <c:strCache>
                <c:ptCount val="1"/>
                <c:pt idx="0">
                  <c:v>Sapi Potong Yang Keluar NTB 2019 : 12.811 Ekor</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keluar'!$A$163:$A$174</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keluar'!$B$163:$B$174</c:f>
              <c:numCache>
                <c:formatCode>0.0</c:formatCode>
                <c:ptCount val="12"/>
                <c:pt idx="0">
                  <c:v>171</c:v>
                </c:pt>
                <c:pt idx="1">
                  <c:v>185</c:v>
                </c:pt>
                <c:pt idx="2">
                  <c:v>264</c:v>
                </c:pt>
                <c:pt idx="3">
                  <c:v>140</c:v>
                </c:pt>
                <c:pt idx="4">
                  <c:v>205</c:v>
                </c:pt>
                <c:pt idx="5">
                  <c:v>2885</c:v>
                </c:pt>
                <c:pt idx="6">
                  <c:v>7562</c:v>
                </c:pt>
                <c:pt idx="7">
                  <c:v>281</c:v>
                </c:pt>
                <c:pt idx="8">
                  <c:v>424</c:v>
                </c:pt>
                <c:pt idx="9">
                  <c:v>449</c:v>
                </c:pt>
                <c:pt idx="10">
                  <c:v>245</c:v>
                </c:pt>
                <c:pt idx="11">
                  <c:v>0</c:v>
                </c:pt>
              </c:numCache>
            </c:numRef>
          </c:val>
        </c:ser>
        <c:dLbls>
          <c:showLegendKey val="0"/>
          <c:showVal val="1"/>
          <c:showCatName val="0"/>
          <c:showSerName val="0"/>
          <c:showPercent val="0"/>
          <c:showBubbleSize val="0"/>
        </c:dLbls>
        <c:gapWidth val="150"/>
        <c:overlap val="-25"/>
        <c:axId val="80324480"/>
        <c:axId val="80326016"/>
      </c:barChart>
      <c:catAx>
        <c:axId val="80324480"/>
        <c:scaling>
          <c:orientation val="minMax"/>
        </c:scaling>
        <c:delete val="0"/>
        <c:axPos val="b"/>
        <c:numFmt formatCode="General" sourceLinked="0"/>
        <c:majorTickMark val="none"/>
        <c:minorTickMark val="none"/>
        <c:tickLblPos val="nextTo"/>
        <c:crossAx val="80326016"/>
        <c:crosses val="autoZero"/>
        <c:auto val="1"/>
        <c:lblAlgn val="ctr"/>
        <c:lblOffset val="100"/>
        <c:noMultiLvlLbl val="0"/>
      </c:catAx>
      <c:valAx>
        <c:axId val="80326016"/>
        <c:scaling>
          <c:orientation val="minMax"/>
        </c:scaling>
        <c:delete val="1"/>
        <c:axPos val="l"/>
        <c:numFmt formatCode="0.0" sourceLinked="1"/>
        <c:majorTickMark val="out"/>
        <c:minorTickMark val="none"/>
        <c:tickLblPos val="nextTo"/>
        <c:crossAx val="80324480"/>
        <c:crosses val="autoZero"/>
        <c:crossBetween val="between"/>
      </c:valAx>
    </c:plotArea>
    <c:legend>
      <c:legendPos val="t"/>
      <c:layout>
        <c:manualLayout>
          <c:xMode val="edge"/>
          <c:yMode val="edge"/>
          <c:x val="6.9829833770778671E-2"/>
          <c:y val="7.7454177149018533E-2"/>
          <c:w val="0.86034033245844721"/>
          <c:h val="0.13272214417181274"/>
        </c:manualLayout>
      </c:layout>
      <c:overlay val="0"/>
      <c:txPr>
        <a:bodyPr/>
        <a:lstStyle/>
        <a:p>
          <a:pPr>
            <a:defRPr sz="1400"/>
          </a:pPr>
          <a:endParaRPr lang="en-US"/>
        </a:p>
      </c:txPr>
    </c:legend>
    <c:plotVisOnly val="1"/>
    <c:dispBlanksAs val="gap"/>
    <c:showDLblsOverMax val="0"/>
  </c:chart>
  <c:txPr>
    <a:bodyPr/>
    <a:lstStyle/>
    <a:p>
      <a:pPr>
        <a:defRPr b="1"/>
      </a:pPr>
      <a:endParaRPr lang="en-US"/>
    </a:p>
  </c:txPr>
  <c:printSettings>
    <c:headerFooter/>
    <c:pageMargins b="0.75000000000000244" l="0.70000000000000062" r="0.70000000000000062" t="0.750000000000002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keluar'!$B$176</c:f>
              <c:strCache>
                <c:ptCount val="1"/>
                <c:pt idx="0">
                  <c:v>Kerbau Potong Yang Keluar NTB 2019 : 2.802 Ekor</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keluar'!$A$177:$A$188</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keluar'!$B$177:$B$188</c:f>
              <c:numCache>
                <c:formatCode>0.0</c:formatCode>
                <c:ptCount val="12"/>
                <c:pt idx="0">
                  <c:v>205</c:v>
                </c:pt>
                <c:pt idx="1">
                  <c:v>105</c:v>
                </c:pt>
                <c:pt idx="2">
                  <c:v>298</c:v>
                </c:pt>
                <c:pt idx="3">
                  <c:v>203</c:v>
                </c:pt>
                <c:pt idx="4">
                  <c:v>366</c:v>
                </c:pt>
                <c:pt idx="5">
                  <c:v>291</c:v>
                </c:pt>
                <c:pt idx="6">
                  <c:v>376</c:v>
                </c:pt>
                <c:pt idx="7">
                  <c:v>242</c:v>
                </c:pt>
                <c:pt idx="8">
                  <c:v>220</c:v>
                </c:pt>
                <c:pt idx="9">
                  <c:v>276</c:v>
                </c:pt>
                <c:pt idx="10">
                  <c:v>220</c:v>
                </c:pt>
                <c:pt idx="11">
                  <c:v>0</c:v>
                </c:pt>
              </c:numCache>
            </c:numRef>
          </c:val>
        </c:ser>
        <c:dLbls>
          <c:showLegendKey val="0"/>
          <c:showVal val="1"/>
          <c:showCatName val="0"/>
          <c:showSerName val="0"/>
          <c:showPercent val="0"/>
          <c:showBubbleSize val="0"/>
        </c:dLbls>
        <c:gapWidth val="150"/>
        <c:overlap val="-25"/>
        <c:axId val="80433152"/>
        <c:axId val="80434688"/>
      </c:barChart>
      <c:catAx>
        <c:axId val="80433152"/>
        <c:scaling>
          <c:orientation val="minMax"/>
        </c:scaling>
        <c:delete val="0"/>
        <c:axPos val="b"/>
        <c:numFmt formatCode="General" sourceLinked="0"/>
        <c:majorTickMark val="none"/>
        <c:minorTickMark val="none"/>
        <c:tickLblPos val="nextTo"/>
        <c:txPr>
          <a:bodyPr/>
          <a:lstStyle/>
          <a:p>
            <a:pPr>
              <a:defRPr b="1"/>
            </a:pPr>
            <a:endParaRPr lang="en-US"/>
          </a:p>
        </c:txPr>
        <c:crossAx val="80434688"/>
        <c:crosses val="autoZero"/>
        <c:auto val="1"/>
        <c:lblAlgn val="ctr"/>
        <c:lblOffset val="100"/>
        <c:noMultiLvlLbl val="0"/>
      </c:catAx>
      <c:valAx>
        <c:axId val="80434688"/>
        <c:scaling>
          <c:orientation val="minMax"/>
        </c:scaling>
        <c:delete val="1"/>
        <c:axPos val="l"/>
        <c:numFmt formatCode="0.0" sourceLinked="1"/>
        <c:majorTickMark val="out"/>
        <c:minorTickMark val="none"/>
        <c:tickLblPos val="nextTo"/>
        <c:crossAx val="80433152"/>
        <c:crosses val="autoZero"/>
        <c:crossBetween val="between"/>
      </c:valAx>
    </c:plotArea>
    <c:legend>
      <c:legendPos val="t"/>
      <c:layout>
        <c:manualLayout>
          <c:xMode val="edge"/>
          <c:yMode val="edge"/>
          <c:x val="6.9357392825897132E-2"/>
          <c:y val="5.5324074074074074E-2"/>
          <c:w val="0.85850721784776896"/>
          <c:h val="0.13001348789734754"/>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keluar'!$B$190</c:f>
              <c:strCache>
                <c:ptCount val="1"/>
                <c:pt idx="0">
                  <c:v>Tembakau Yang Keluar NTB 2019 : 7.893,34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keluar'!$A$191:$A$202</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keluar'!$B$191:$B$202</c:f>
              <c:numCache>
                <c:formatCode>0.0</c:formatCode>
                <c:ptCount val="12"/>
                <c:pt idx="0">
                  <c:v>2375.44</c:v>
                </c:pt>
                <c:pt idx="1">
                  <c:v>1259.1199999999999</c:v>
                </c:pt>
                <c:pt idx="2">
                  <c:v>534.28</c:v>
                </c:pt>
                <c:pt idx="3">
                  <c:v>163.72999999999999</c:v>
                </c:pt>
                <c:pt idx="4">
                  <c:v>131.21</c:v>
                </c:pt>
                <c:pt idx="5">
                  <c:v>86.65</c:v>
                </c:pt>
                <c:pt idx="6">
                  <c:v>1132</c:v>
                </c:pt>
                <c:pt idx="7">
                  <c:v>2114.42</c:v>
                </c:pt>
                <c:pt idx="8">
                  <c:v>34.49</c:v>
                </c:pt>
                <c:pt idx="9">
                  <c:v>31.63</c:v>
                </c:pt>
                <c:pt idx="10">
                  <c:v>30.37</c:v>
                </c:pt>
                <c:pt idx="11">
                  <c:v>0</c:v>
                </c:pt>
              </c:numCache>
            </c:numRef>
          </c:val>
        </c:ser>
        <c:dLbls>
          <c:showLegendKey val="0"/>
          <c:showVal val="1"/>
          <c:showCatName val="0"/>
          <c:showSerName val="0"/>
          <c:showPercent val="0"/>
          <c:showBubbleSize val="0"/>
        </c:dLbls>
        <c:gapWidth val="150"/>
        <c:overlap val="-25"/>
        <c:axId val="80476032"/>
        <c:axId val="80477568"/>
      </c:barChart>
      <c:catAx>
        <c:axId val="80476032"/>
        <c:scaling>
          <c:orientation val="minMax"/>
        </c:scaling>
        <c:delete val="0"/>
        <c:axPos val="b"/>
        <c:numFmt formatCode="General" sourceLinked="0"/>
        <c:majorTickMark val="none"/>
        <c:minorTickMark val="none"/>
        <c:tickLblPos val="nextTo"/>
        <c:txPr>
          <a:bodyPr/>
          <a:lstStyle/>
          <a:p>
            <a:pPr>
              <a:defRPr b="1"/>
            </a:pPr>
            <a:endParaRPr lang="en-US"/>
          </a:p>
        </c:txPr>
        <c:crossAx val="80477568"/>
        <c:crosses val="autoZero"/>
        <c:auto val="1"/>
        <c:lblAlgn val="ctr"/>
        <c:lblOffset val="100"/>
        <c:noMultiLvlLbl val="0"/>
      </c:catAx>
      <c:valAx>
        <c:axId val="80477568"/>
        <c:scaling>
          <c:orientation val="minMax"/>
        </c:scaling>
        <c:delete val="1"/>
        <c:axPos val="l"/>
        <c:numFmt formatCode="0.0" sourceLinked="1"/>
        <c:majorTickMark val="out"/>
        <c:minorTickMark val="none"/>
        <c:tickLblPos val="nextTo"/>
        <c:crossAx val="80476032"/>
        <c:crosses val="autoZero"/>
        <c:crossBetween val="between"/>
      </c:valAx>
    </c:plotArea>
    <c:legend>
      <c:legendPos val="t"/>
      <c:layout>
        <c:manualLayout>
          <c:xMode val="edge"/>
          <c:yMode val="edge"/>
          <c:x val="0.1575494313210862"/>
          <c:y val="5.9953703703703724E-2"/>
          <c:w val="0.68490091863517522"/>
          <c:h val="0.1346431175269759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keluar'!$B$205</c:f>
              <c:strCache>
                <c:ptCount val="1"/>
                <c:pt idx="0">
                  <c:v>Jambu Mente Yang Keluar NTB 2019 : 4.969,41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keluar'!$A$206:$A$217</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keluar'!$B$206:$B$217</c:f>
              <c:numCache>
                <c:formatCode>0.0</c:formatCode>
                <c:ptCount val="12"/>
                <c:pt idx="0">
                  <c:v>197</c:v>
                </c:pt>
                <c:pt idx="1">
                  <c:v>517</c:v>
                </c:pt>
                <c:pt idx="2">
                  <c:v>404</c:v>
                </c:pt>
                <c:pt idx="3">
                  <c:v>50</c:v>
                </c:pt>
                <c:pt idx="4">
                  <c:v>157</c:v>
                </c:pt>
                <c:pt idx="5">
                  <c:v>116</c:v>
                </c:pt>
                <c:pt idx="6">
                  <c:v>286</c:v>
                </c:pt>
                <c:pt idx="7">
                  <c:v>292</c:v>
                </c:pt>
                <c:pt idx="8">
                  <c:v>764.2</c:v>
                </c:pt>
                <c:pt idx="9">
                  <c:v>1454.37</c:v>
                </c:pt>
                <c:pt idx="10">
                  <c:v>731.84</c:v>
                </c:pt>
                <c:pt idx="11">
                  <c:v>0</c:v>
                </c:pt>
              </c:numCache>
            </c:numRef>
          </c:val>
        </c:ser>
        <c:dLbls>
          <c:showLegendKey val="0"/>
          <c:showVal val="1"/>
          <c:showCatName val="0"/>
          <c:showSerName val="0"/>
          <c:showPercent val="0"/>
          <c:showBubbleSize val="0"/>
        </c:dLbls>
        <c:gapWidth val="150"/>
        <c:overlap val="-25"/>
        <c:axId val="80515072"/>
        <c:axId val="80516608"/>
      </c:barChart>
      <c:catAx>
        <c:axId val="80515072"/>
        <c:scaling>
          <c:orientation val="minMax"/>
        </c:scaling>
        <c:delete val="0"/>
        <c:axPos val="b"/>
        <c:numFmt formatCode="General" sourceLinked="0"/>
        <c:majorTickMark val="none"/>
        <c:minorTickMark val="none"/>
        <c:tickLblPos val="nextTo"/>
        <c:crossAx val="80516608"/>
        <c:crosses val="autoZero"/>
        <c:auto val="1"/>
        <c:lblAlgn val="ctr"/>
        <c:lblOffset val="100"/>
        <c:noMultiLvlLbl val="0"/>
      </c:catAx>
      <c:valAx>
        <c:axId val="80516608"/>
        <c:scaling>
          <c:orientation val="minMax"/>
        </c:scaling>
        <c:delete val="1"/>
        <c:axPos val="l"/>
        <c:numFmt formatCode="0.0" sourceLinked="1"/>
        <c:majorTickMark val="out"/>
        <c:minorTickMark val="none"/>
        <c:tickLblPos val="nextTo"/>
        <c:crossAx val="80515072"/>
        <c:crosses val="autoZero"/>
        <c:crossBetween val="between"/>
      </c:valAx>
    </c:plotArea>
    <c:legend>
      <c:legendPos val="t"/>
      <c:layout>
        <c:manualLayout>
          <c:xMode val="edge"/>
          <c:yMode val="edge"/>
          <c:x val="6.8599518810148932E-2"/>
          <c:y val="6.4583333333333742E-2"/>
          <c:w val="0.87668985126859844"/>
          <c:h val="0.13927274715660543"/>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keluar'!$B$219</c:f>
              <c:strCache>
                <c:ptCount val="1"/>
                <c:pt idx="0">
                  <c:v>Rumput laut Yang Keluar NTB 2019 : 2.557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keluar'!$A$220:$A$231</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keluar'!$B$220:$B$231</c:f>
              <c:numCache>
                <c:formatCode>0.0</c:formatCode>
                <c:ptCount val="12"/>
                <c:pt idx="0">
                  <c:v>349</c:v>
                </c:pt>
                <c:pt idx="1">
                  <c:v>371</c:v>
                </c:pt>
                <c:pt idx="2">
                  <c:v>491</c:v>
                </c:pt>
                <c:pt idx="3">
                  <c:v>186</c:v>
                </c:pt>
                <c:pt idx="4">
                  <c:v>187</c:v>
                </c:pt>
                <c:pt idx="5">
                  <c:v>152</c:v>
                </c:pt>
                <c:pt idx="6">
                  <c:v>461</c:v>
                </c:pt>
                <c:pt idx="7">
                  <c:v>360</c:v>
                </c:pt>
                <c:pt idx="8">
                  <c:v>0</c:v>
                </c:pt>
                <c:pt idx="9">
                  <c:v>0</c:v>
                </c:pt>
                <c:pt idx="10">
                  <c:v>0</c:v>
                </c:pt>
                <c:pt idx="11">
                  <c:v>0</c:v>
                </c:pt>
              </c:numCache>
            </c:numRef>
          </c:val>
        </c:ser>
        <c:dLbls>
          <c:showLegendKey val="0"/>
          <c:showVal val="1"/>
          <c:showCatName val="0"/>
          <c:showSerName val="0"/>
          <c:showPercent val="0"/>
          <c:showBubbleSize val="0"/>
        </c:dLbls>
        <c:gapWidth val="150"/>
        <c:overlap val="-25"/>
        <c:axId val="80533376"/>
        <c:axId val="80534912"/>
      </c:barChart>
      <c:catAx>
        <c:axId val="80533376"/>
        <c:scaling>
          <c:orientation val="minMax"/>
        </c:scaling>
        <c:delete val="0"/>
        <c:axPos val="b"/>
        <c:numFmt formatCode="General" sourceLinked="0"/>
        <c:majorTickMark val="none"/>
        <c:minorTickMark val="none"/>
        <c:tickLblPos val="nextTo"/>
        <c:crossAx val="80534912"/>
        <c:crosses val="autoZero"/>
        <c:auto val="1"/>
        <c:lblAlgn val="ctr"/>
        <c:lblOffset val="100"/>
        <c:noMultiLvlLbl val="0"/>
      </c:catAx>
      <c:valAx>
        <c:axId val="80534912"/>
        <c:scaling>
          <c:orientation val="minMax"/>
        </c:scaling>
        <c:delete val="1"/>
        <c:axPos val="l"/>
        <c:numFmt formatCode="0.0" sourceLinked="1"/>
        <c:majorTickMark val="out"/>
        <c:minorTickMark val="none"/>
        <c:tickLblPos val="nextTo"/>
        <c:crossAx val="80533376"/>
        <c:crosses val="autoZero"/>
        <c:crossBetween val="between"/>
      </c:valAx>
    </c:plotArea>
    <c:legend>
      <c:legendPos val="t"/>
      <c:layout>
        <c:manualLayout>
          <c:xMode val="edge"/>
          <c:yMode val="edge"/>
          <c:x val="5.9702318460192492E-2"/>
          <c:y val="5.9953703703703724E-2"/>
          <c:w val="0.87781758530183729"/>
          <c:h val="0.14390237678623599"/>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keluar'!$B$233</c:f>
              <c:strCache>
                <c:ptCount val="1"/>
                <c:pt idx="0">
                  <c:v>Ikan Segar Yang Keluar NTB 2019 : 699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keluar'!$A$234:$A$245</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keluar'!$B$234:$B$245</c:f>
              <c:numCache>
                <c:formatCode>0.0</c:formatCode>
                <c:ptCount val="12"/>
                <c:pt idx="0">
                  <c:v>183</c:v>
                </c:pt>
                <c:pt idx="1">
                  <c:v>103</c:v>
                </c:pt>
                <c:pt idx="2">
                  <c:v>91</c:v>
                </c:pt>
                <c:pt idx="3">
                  <c:v>42</c:v>
                </c:pt>
                <c:pt idx="4">
                  <c:v>157</c:v>
                </c:pt>
                <c:pt idx="5">
                  <c:v>37</c:v>
                </c:pt>
                <c:pt idx="6">
                  <c:v>30</c:v>
                </c:pt>
                <c:pt idx="7">
                  <c:v>56</c:v>
                </c:pt>
                <c:pt idx="8">
                  <c:v>0</c:v>
                </c:pt>
                <c:pt idx="9">
                  <c:v>0</c:v>
                </c:pt>
                <c:pt idx="10">
                  <c:v>0</c:v>
                </c:pt>
                <c:pt idx="11">
                  <c:v>0</c:v>
                </c:pt>
              </c:numCache>
            </c:numRef>
          </c:val>
        </c:ser>
        <c:dLbls>
          <c:showLegendKey val="0"/>
          <c:showVal val="1"/>
          <c:showCatName val="0"/>
          <c:showSerName val="0"/>
          <c:showPercent val="0"/>
          <c:showBubbleSize val="0"/>
        </c:dLbls>
        <c:gapWidth val="150"/>
        <c:overlap val="-25"/>
        <c:axId val="80642048"/>
        <c:axId val="80643584"/>
      </c:barChart>
      <c:catAx>
        <c:axId val="80642048"/>
        <c:scaling>
          <c:orientation val="minMax"/>
        </c:scaling>
        <c:delete val="0"/>
        <c:axPos val="b"/>
        <c:numFmt formatCode="General" sourceLinked="0"/>
        <c:majorTickMark val="none"/>
        <c:minorTickMark val="none"/>
        <c:tickLblPos val="nextTo"/>
        <c:txPr>
          <a:bodyPr/>
          <a:lstStyle/>
          <a:p>
            <a:pPr>
              <a:defRPr b="1"/>
            </a:pPr>
            <a:endParaRPr lang="en-US"/>
          </a:p>
        </c:txPr>
        <c:crossAx val="80643584"/>
        <c:crosses val="autoZero"/>
        <c:auto val="1"/>
        <c:lblAlgn val="ctr"/>
        <c:lblOffset val="100"/>
        <c:noMultiLvlLbl val="0"/>
      </c:catAx>
      <c:valAx>
        <c:axId val="80643584"/>
        <c:scaling>
          <c:orientation val="minMax"/>
        </c:scaling>
        <c:delete val="1"/>
        <c:axPos val="l"/>
        <c:numFmt formatCode="0.0" sourceLinked="1"/>
        <c:majorTickMark val="out"/>
        <c:minorTickMark val="none"/>
        <c:tickLblPos val="nextTo"/>
        <c:crossAx val="80642048"/>
        <c:crosses val="autoZero"/>
        <c:crossBetween val="between"/>
      </c:valAx>
    </c:plotArea>
    <c:legend>
      <c:legendPos val="t"/>
      <c:layout>
        <c:manualLayout>
          <c:xMode val="edge"/>
          <c:yMode val="edge"/>
          <c:x val="5.8857830271216112E-2"/>
          <c:y val="5.0694444444444493E-2"/>
          <c:w val="0.89617300962379765"/>
          <c:h val="0.12538385826771617"/>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keluar'!$B$247</c:f>
              <c:strCache>
                <c:ptCount val="1"/>
                <c:pt idx="0">
                  <c:v>Udang Tambak Yang Keluar NTB 2019 : 2.791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keluar'!$A$248:$A$259</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keluar'!$B$248:$B$259</c:f>
              <c:numCache>
                <c:formatCode>0.0</c:formatCode>
                <c:ptCount val="12"/>
                <c:pt idx="0">
                  <c:v>315</c:v>
                </c:pt>
                <c:pt idx="1">
                  <c:v>468</c:v>
                </c:pt>
                <c:pt idx="2">
                  <c:v>356</c:v>
                </c:pt>
                <c:pt idx="3">
                  <c:v>280</c:v>
                </c:pt>
                <c:pt idx="4">
                  <c:v>492</c:v>
                </c:pt>
                <c:pt idx="5">
                  <c:v>260</c:v>
                </c:pt>
                <c:pt idx="6">
                  <c:v>256</c:v>
                </c:pt>
                <c:pt idx="7">
                  <c:v>364</c:v>
                </c:pt>
                <c:pt idx="8">
                  <c:v>0</c:v>
                </c:pt>
                <c:pt idx="9">
                  <c:v>0</c:v>
                </c:pt>
                <c:pt idx="10">
                  <c:v>0</c:v>
                </c:pt>
                <c:pt idx="11">
                  <c:v>0</c:v>
                </c:pt>
              </c:numCache>
            </c:numRef>
          </c:val>
        </c:ser>
        <c:dLbls>
          <c:showLegendKey val="0"/>
          <c:showVal val="1"/>
          <c:showCatName val="0"/>
          <c:showSerName val="0"/>
          <c:showPercent val="0"/>
          <c:showBubbleSize val="0"/>
        </c:dLbls>
        <c:gapWidth val="150"/>
        <c:overlap val="-25"/>
        <c:axId val="80664448"/>
        <c:axId val="80665984"/>
      </c:barChart>
      <c:catAx>
        <c:axId val="80664448"/>
        <c:scaling>
          <c:orientation val="minMax"/>
        </c:scaling>
        <c:delete val="0"/>
        <c:axPos val="b"/>
        <c:numFmt formatCode="General" sourceLinked="0"/>
        <c:majorTickMark val="none"/>
        <c:minorTickMark val="none"/>
        <c:tickLblPos val="nextTo"/>
        <c:txPr>
          <a:bodyPr/>
          <a:lstStyle/>
          <a:p>
            <a:pPr>
              <a:defRPr b="1"/>
            </a:pPr>
            <a:endParaRPr lang="en-US"/>
          </a:p>
        </c:txPr>
        <c:crossAx val="80665984"/>
        <c:crosses val="autoZero"/>
        <c:auto val="1"/>
        <c:lblAlgn val="ctr"/>
        <c:lblOffset val="100"/>
        <c:noMultiLvlLbl val="0"/>
      </c:catAx>
      <c:valAx>
        <c:axId val="80665984"/>
        <c:scaling>
          <c:orientation val="minMax"/>
        </c:scaling>
        <c:delete val="1"/>
        <c:axPos val="l"/>
        <c:numFmt formatCode="0.0" sourceLinked="1"/>
        <c:majorTickMark val="out"/>
        <c:minorTickMark val="none"/>
        <c:tickLblPos val="nextTo"/>
        <c:crossAx val="80664448"/>
        <c:crosses val="autoZero"/>
        <c:crossBetween val="between"/>
      </c:valAx>
    </c:plotArea>
    <c:legend>
      <c:legendPos val="t"/>
      <c:layout>
        <c:manualLayout>
          <c:xMode val="edge"/>
          <c:yMode val="edge"/>
          <c:x val="5.8968941382327222E-2"/>
          <c:y val="7.8472222222222332E-2"/>
          <c:w val="0.89039545056868308"/>
          <c:h val="0.12075422863808727"/>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keluar'!$B$261</c:f>
              <c:strCache>
                <c:ptCount val="1"/>
                <c:pt idx="0">
                  <c:v>Gabah Yang Keluar NTB 2019 : 4.957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keluar'!$A$262:$A$273</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keluar'!$B$262:$B$273</c:f>
              <c:numCache>
                <c:formatCode>0.0</c:formatCode>
                <c:ptCount val="12"/>
                <c:pt idx="0">
                  <c:v>18</c:v>
                </c:pt>
                <c:pt idx="1">
                  <c:v>40</c:v>
                </c:pt>
                <c:pt idx="2">
                  <c:v>576</c:v>
                </c:pt>
                <c:pt idx="3">
                  <c:v>1261</c:v>
                </c:pt>
                <c:pt idx="4">
                  <c:v>1601</c:v>
                </c:pt>
                <c:pt idx="5">
                  <c:v>692</c:v>
                </c:pt>
                <c:pt idx="6">
                  <c:v>225</c:v>
                </c:pt>
                <c:pt idx="7">
                  <c:v>294</c:v>
                </c:pt>
                <c:pt idx="8">
                  <c:v>0</c:v>
                </c:pt>
                <c:pt idx="9">
                  <c:v>0</c:v>
                </c:pt>
                <c:pt idx="10">
                  <c:v>250</c:v>
                </c:pt>
                <c:pt idx="11">
                  <c:v>0</c:v>
                </c:pt>
              </c:numCache>
            </c:numRef>
          </c:val>
        </c:ser>
        <c:dLbls>
          <c:showLegendKey val="0"/>
          <c:showVal val="1"/>
          <c:showCatName val="0"/>
          <c:showSerName val="0"/>
          <c:showPercent val="0"/>
          <c:showBubbleSize val="0"/>
        </c:dLbls>
        <c:gapWidth val="150"/>
        <c:overlap val="-25"/>
        <c:axId val="80777216"/>
        <c:axId val="80778752"/>
      </c:barChart>
      <c:catAx>
        <c:axId val="80777216"/>
        <c:scaling>
          <c:orientation val="minMax"/>
        </c:scaling>
        <c:delete val="0"/>
        <c:axPos val="b"/>
        <c:numFmt formatCode="General" sourceLinked="0"/>
        <c:majorTickMark val="none"/>
        <c:minorTickMark val="none"/>
        <c:tickLblPos val="nextTo"/>
        <c:txPr>
          <a:bodyPr/>
          <a:lstStyle/>
          <a:p>
            <a:pPr>
              <a:defRPr b="1"/>
            </a:pPr>
            <a:endParaRPr lang="en-US"/>
          </a:p>
        </c:txPr>
        <c:crossAx val="80778752"/>
        <c:crosses val="autoZero"/>
        <c:auto val="1"/>
        <c:lblAlgn val="ctr"/>
        <c:lblOffset val="100"/>
        <c:noMultiLvlLbl val="0"/>
      </c:catAx>
      <c:valAx>
        <c:axId val="80778752"/>
        <c:scaling>
          <c:orientation val="minMax"/>
        </c:scaling>
        <c:delete val="1"/>
        <c:axPos val="l"/>
        <c:numFmt formatCode="0.0" sourceLinked="1"/>
        <c:majorTickMark val="out"/>
        <c:minorTickMark val="none"/>
        <c:tickLblPos val="nextTo"/>
        <c:crossAx val="80777216"/>
        <c:crosses val="autoZero"/>
        <c:crossBetween val="between"/>
      </c:valAx>
    </c:plotArea>
    <c:legend>
      <c:legendPos val="t"/>
      <c:layout>
        <c:manualLayout>
          <c:xMode val="edge"/>
          <c:yMode val="edge"/>
          <c:x val="8.0399825021872831E-2"/>
          <c:y val="5.0694444444444493E-2"/>
          <c:w val="0.81697812773403322"/>
          <c:h val="0.18093941382327325"/>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Masuk'!$B$34</c:f>
              <c:strCache>
                <c:ptCount val="1"/>
                <c:pt idx="0">
                  <c:v>Kedelai Masuk NTB 2019 : 1.712,70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Masuk'!$A$35:$A$46</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Masuk'!$B$35:$B$46</c:f>
              <c:numCache>
                <c:formatCode>0.0</c:formatCode>
                <c:ptCount val="12"/>
                <c:pt idx="0">
                  <c:v>0</c:v>
                </c:pt>
                <c:pt idx="1">
                  <c:v>0</c:v>
                </c:pt>
                <c:pt idx="2">
                  <c:v>0</c:v>
                </c:pt>
                <c:pt idx="3">
                  <c:v>0</c:v>
                </c:pt>
                <c:pt idx="4">
                  <c:v>120</c:v>
                </c:pt>
                <c:pt idx="5">
                  <c:v>0</c:v>
                </c:pt>
                <c:pt idx="6">
                  <c:v>260.7</c:v>
                </c:pt>
                <c:pt idx="7">
                  <c:v>191</c:v>
                </c:pt>
                <c:pt idx="8">
                  <c:v>460</c:v>
                </c:pt>
                <c:pt idx="9">
                  <c:v>490</c:v>
                </c:pt>
                <c:pt idx="10">
                  <c:v>191</c:v>
                </c:pt>
                <c:pt idx="11">
                  <c:v>0</c:v>
                </c:pt>
              </c:numCache>
            </c:numRef>
          </c:val>
        </c:ser>
        <c:dLbls>
          <c:showLegendKey val="0"/>
          <c:showVal val="1"/>
          <c:showCatName val="0"/>
          <c:showSerName val="0"/>
          <c:showPercent val="0"/>
          <c:showBubbleSize val="0"/>
        </c:dLbls>
        <c:gapWidth val="150"/>
        <c:overlap val="-25"/>
        <c:axId val="81098240"/>
        <c:axId val="81099776"/>
      </c:barChart>
      <c:catAx>
        <c:axId val="81098240"/>
        <c:scaling>
          <c:orientation val="minMax"/>
        </c:scaling>
        <c:delete val="0"/>
        <c:axPos val="b"/>
        <c:numFmt formatCode="General" sourceLinked="0"/>
        <c:majorTickMark val="none"/>
        <c:minorTickMark val="none"/>
        <c:tickLblPos val="nextTo"/>
        <c:crossAx val="81099776"/>
        <c:crosses val="autoZero"/>
        <c:auto val="1"/>
        <c:lblAlgn val="ctr"/>
        <c:lblOffset val="100"/>
        <c:noMultiLvlLbl val="0"/>
      </c:catAx>
      <c:valAx>
        <c:axId val="81099776"/>
        <c:scaling>
          <c:orientation val="minMax"/>
        </c:scaling>
        <c:delete val="1"/>
        <c:axPos val="l"/>
        <c:numFmt formatCode="0.0" sourceLinked="1"/>
        <c:majorTickMark val="out"/>
        <c:minorTickMark val="none"/>
        <c:tickLblPos val="nextTo"/>
        <c:crossAx val="81098240"/>
        <c:crosses val="autoZero"/>
        <c:crossBetween val="between"/>
      </c:valAx>
    </c:plotArea>
    <c:legend>
      <c:legendPos val="t"/>
      <c:layout>
        <c:manualLayout>
          <c:xMode val="edge"/>
          <c:yMode val="edge"/>
          <c:x val="0.23731079486623899"/>
          <c:y val="4.4365204349456684E-2"/>
          <c:w val="0.52333967428383465"/>
          <c:h val="7.0104486939132987E-2"/>
        </c:manualLayout>
      </c:layout>
      <c:overlay val="0"/>
      <c:txPr>
        <a:bodyPr/>
        <a:lstStyle/>
        <a:p>
          <a:pPr>
            <a:defRPr sz="1400" b="1"/>
          </a:pPr>
          <a:endParaRPr lang="en-US"/>
        </a:p>
      </c:txPr>
    </c:legend>
    <c:plotVisOnly val="1"/>
    <c:dispBlanksAs val="gap"/>
    <c:showDLblsOverMax val="0"/>
  </c:chart>
  <c:txPr>
    <a:bodyPr/>
    <a:lstStyle/>
    <a:p>
      <a:pPr>
        <a:defRPr b="1"/>
      </a:pPr>
      <a:endParaRPr lang="en-US"/>
    </a:p>
  </c:txPr>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solidFill>
                <a:schemeClr val="bg1"/>
              </a:solidFill>
            </a:defRPr>
          </a:pPr>
          <a:endParaRPr lang="en-US"/>
        </a:p>
      </c:txPr>
    </c:title>
    <c:autoTitleDeleted val="0"/>
    <c:plotArea>
      <c:layout>
        <c:manualLayout>
          <c:layoutTarget val="inner"/>
          <c:xMode val="edge"/>
          <c:yMode val="edge"/>
          <c:x val="1.8442001152294989E-2"/>
          <c:y val="0.22979626241236936"/>
          <c:w val="0.9531027142948596"/>
          <c:h val="0.58290194143486629"/>
        </c:manualLayout>
      </c:layout>
      <c:barChart>
        <c:barDir val="col"/>
        <c:grouping val="clustered"/>
        <c:varyColors val="0"/>
        <c:ser>
          <c:idx val="0"/>
          <c:order val="0"/>
          <c:tx>
            <c:strRef>
              <c:f>'grafik keluar'!$B$1</c:f>
              <c:strCache>
                <c:ptCount val="1"/>
                <c:pt idx="0">
                  <c:v>Beras Keluar Wilayah NTB 2019 : 20.985,11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keluar'!$A$2:$A$13</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keluar'!$B$2:$B$13</c:f>
              <c:numCache>
                <c:formatCode>0.0</c:formatCode>
                <c:ptCount val="12"/>
                <c:pt idx="0">
                  <c:v>226</c:v>
                </c:pt>
                <c:pt idx="1">
                  <c:v>2185.85</c:v>
                </c:pt>
                <c:pt idx="2">
                  <c:v>2729.11</c:v>
                </c:pt>
                <c:pt idx="3">
                  <c:v>1899.68</c:v>
                </c:pt>
                <c:pt idx="4">
                  <c:v>1727</c:v>
                </c:pt>
                <c:pt idx="5">
                  <c:v>1724</c:v>
                </c:pt>
                <c:pt idx="6">
                  <c:v>2634</c:v>
                </c:pt>
                <c:pt idx="7">
                  <c:v>512.4</c:v>
                </c:pt>
                <c:pt idx="8">
                  <c:v>2294.65</c:v>
                </c:pt>
                <c:pt idx="9">
                  <c:v>3307</c:v>
                </c:pt>
                <c:pt idx="10">
                  <c:v>1745.42</c:v>
                </c:pt>
                <c:pt idx="11">
                  <c:v>0</c:v>
                </c:pt>
              </c:numCache>
            </c:numRef>
          </c:val>
        </c:ser>
        <c:dLbls>
          <c:showLegendKey val="0"/>
          <c:showVal val="1"/>
          <c:showCatName val="0"/>
          <c:showSerName val="0"/>
          <c:showPercent val="0"/>
          <c:showBubbleSize val="0"/>
        </c:dLbls>
        <c:gapWidth val="150"/>
        <c:overlap val="-25"/>
        <c:axId val="42407424"/>
        <c:axId val="42408960"/>
      </c:barChart>
      <c:catAx>
        <c:axId val="42407424"/>
        <c:scaling>
          <c:orientation val="minMax"/>
        </c:scaling>
        <c:delete val="0"/>
        <c:axPos val="b"/>
        <c:numFmt formatCode="General" sourceLinked="0"/>
        <c:majorTickMark val="none"/>
        <c:minorTickMark val="none"/>
        <c:tickLblPos val="nextTo"/>
        <c:txPr>
          <a:bodyPr/>
          <a:lstStyle/>
          <a:p>
            <a:pPr>
              <a:defRPr b="1"/>
            </a:pPr>
            <a:endParaRPr lang="en-US"/>
          </a:p>
        </c:txPr>
        <c:crossAx val="42408960"/>
        <c:crosses val="autoZero"/>
        <c:auto val="1"/>
        <c:lblAlgn val="ctr"/>
        <c:lblOffset val="100"/>
        <c:noMultiLvlLbl val="0"/>
      </c:catAx>
      <c:valAx>
        <c:axId val="42408960"/>
        <c:scaling>
          <c:orientation val="minMax"/>
        </c:scaling>
        <c:delete val="1"/>
        <c:axPos val="l"/>
        <c:numFmt formatCode="0.0" sourceLinked="1"/>
        <c:majorTickMark val="out"/>
        <c:minorTickMark val="none"/>
        <c:tickLblPos val="nextTo"/>
        <c:crossAx val="42407424"/>
        <c:crosses val="autoZero"/>
        <c:crossBetween val="between"/>
      </c:valAx>
    </c:plotArea>
    <c:legend>
      <c:legendPos val="t"/>
      <c:layout>
        <c:manualLayout>
          <c:xMode val="edge"/>
          <c:yMode val="edge"/>
          <c:x val="0.05"/>
          <c:y val="5.1342592592592613E-2"/>
          <c:w val="0.9"/>
          <c:h val="0.14314340915718946"/>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Masuk'!$B$50</c:f>
              <c:strCache>
                <c:ptCount val="1"/>
                <c:pt idx="0">
                  <c:v>Bawang Merah Yang Masuk NTB 2019 : 82,02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Masuk'!$A$51:$A$62</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Masuk'!$B$51:$B$62</c:f>
              <c:numCache>
                <c:formatCode>0.0</c:formatCode>
                <c:ptCount val="12"/>
                <c:pt idx="0">
                  <c:v>18.5</c:v>
                </c:pt>
                <c:pt idx="1">
                  <c:v>50.52</c:v>
                </c:pt>
                <c:pt idx="2">
                  <c:v>0</c:v>
                </c:pt>
                <c:pt idx="3">
                  <c:v>11</c:v>
                </c:pt>
                <c:pt idx="4">
                  <c:v>0</c:v>
                </c:pt>
                <c:pt idx="5">
                  <c:v>0</c:v>
                </c:pt>
                <c:pt idx="6">
                  <c:v>0</c:v>
                </c:pt>
                <c:pt idx="7">
                  <c:v>2</c:v>
                </c:pt>
                <c:pt idx="8">
                  <c:v>0</c:v>
                </c:pt>
                <c:pt idx="9">
                  <c:v>0</c:v>
                </c:pt>
                <c:pt idx="10">
                  <c:v>0</c:v>
                </c:pt>
                <c:pt idx="11">
                  <c:v>0</c:v>
                </c:pt>
              </c:numCache>
            </c:numRef>
          </c:val>
        </c:ser>
        <c:dLbls>
          <c:showLegendKey val="0"/>
          <c:showVal val="1"/>
          <c:showCatName val="0"/>
          <c:showSerName val="0"/>
          <c:showPercent val="0"/>
          <c:showBubbleSize val="0"/>
        </c:dLbls>
        <c:gapWidth val="150"/>
        <c:overlap val="-25"/>
        <c:axId val="81128832"/>
        <c:axId val="81216640"/>
      </c:barChart>
      <c:catAx>
        <c:axId val="81128832"/>
        <c:scaling>
          <c:orientation val="minMax"/>
        </c:scaling>
        <c:delete val="0"/>
        <c:axPos val="b"/>
        <c:numFmt formatCode="General" sourceLinked="0"/>
        <c:majorTickMark val="none"/>
        <c:minorTickMark val="none"/>
        <c:tickLblPos val="nextTo"/>
        <c:txPr>
          <a:bodyPr/>
          <a:lstStyle/>
          <a:p>
            <a:pPr>
              <a:defRPr b="1"/>
            </a:pPr>
            <a:endParaRPr lang="en-US"/>
          </a:p>
        </c:txPr>
        <c:crossAx val="81216640"/>
        <c:crosses val="autoZero"/>
        <c:auto val="1"/>
        <c:lblAlgn val="ctr"/>
        <c:lblOffset val="100"/>
        <c:noMultiLvlLbl val="0"/>
      </c:catAx>
      <c:valAx>
        <c:axId val="81216640"/>
        <c:scaling>
          <c:orientation val="minMax"/>
        </c:scaling>
        <c:delete val="1"/>
        <c:axPos val="l"/>
        <c:numFmt formatCode="0.0" sourceLinked="1"/>
        <c:majorTickMark val="out"/>
        <c:minorTickMark val="none"/>
        <c:tickLblPos val="nextTo"/>
        <c:crossAx val="81128832"/>
        <c:crosses val="autoZero"/>
        <c:crossBetween val="between"/>
      </c:valAx>
    </c:plotArea>
    <c:legend>
      <c:legendPos val="t"/>
      <c:layout>
        <c:manualLayout>
          <c:xMode val="edge"/>
          <c:yMode val="edge"/>
          <c:x val="2.4468941382327202E-2"/>
          <c:y val="1.8298034941336389E-2"/>
          <c:w val="0.94828412073490542"/>
          <c:h val="0.1358144313106449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Masuk'!$B$67</c:f>
              <c:strCache>
                <c:ptCount val="1"/>
                <c:pt idx="0">
                  <c:v>Bawang Putih Yang Masuk NTB 2019 : 29,90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Masuk'!$A$68:$A$79</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Masuk'!$B$68:$B$79</c:f>
              <c:numCache>
                <c:formatCode>0.0</c:formatCode>
                <c:ptCount val="12"/>
                <c:pt idx="0">
                  <c:v>0</c:v>
                </c:pt>
                <c:pt idx="1">
                  <c:v>2</c:v>
                </c:pt>
                <c:pt idx="2">
                  <c:v>15</c:v>
                </c:pt>
                <c:pt idx="3">
                  <c:v>0</c:v>
                </c:pt>
                <c:pt idx="4">
                  <c:v>0</c:v>
                </c:pt>
                <c:pt idx="5">
                  <c:v>0</c:v>
                </c:pt>
                <c:pt idx="6">
                  <c:v>0</c:v>
                </c:pt>
                <c:pt idx="7">
                  <c:v>9.9</c:v>
                </c:pt>
                <c:pt idx="8">
                  <c:v>0</c:v>
                </c:pt>
                <c:pt idx="9">
                  <c:v>0</c:v>
                </c:pt>
                <c:pt idx="10">
                  <c:v>3</c:v>
                </c:pt>
                <c:pt idx="11">
                  <c:v>0</c:v>
                </c:pt>
              </c:numCache>
            </c:numRef>
          </c:val>
        </c:ser>
        <c:dLbls>
          <c:showLegendKey val="0"/>
          <c:showVal val="1"/>
          <c:showCatName val="0"/>
          <c:showSerName val="0"/>
          <c:showPercent val="0"/>
          <c:showBubbleSize val="0"/>
        </c:dLbls>
        <c:gapWidth val="150"/>
        <c:overlap val="-25"/>
        <c:axId val="81241600"/>
        <c:axId val="81243136"/>
      </c:barChart>
      <c:catAx>
        <c:axId val="81241600"/>
        <c:scaling>
          <c:orientation val="minMax"/>
        </c:scaling>
        <c:delete val="0"/>
        <c:axPos val="b"/>
        <c:numFmt formatCode="General" sourceLinked="0"/>
        <c:majorTickMark val="none"/>
        <c:minorTickMark val="none"/>
        <c:tickLblPos val="nextTo"/>
        <c:txPr>
          <a:bodyPr/>
          <a:lstStyle/>
          <a:p>
            <a:pPr>
              <a:defRPr b="1"/>
            </a:pPr>
            <a:endParaRPr lang="en-US"/>
          </a:p>
        </c:txPr>
        <c:crossAx val="81243136"/>
        <c:crosses val="autoZero"/>
        <c:auto val="1"/>
        <c:lblAlgn val="ctr"/>
        <c:lblOffset val="100"/>
        <c:noMultiLvlLbl val="0"/>
      </c:catAx>
      <c:valAx>
        <c:axId val="81243136"/>
        <c:scaling>
          <c:orientation val="minMax"/>
        </c:scaling>
        <c:delete val="1"/>
        <c:axPos val="l"/>
        <c:numFmt formatCode="0.0" sourceLinked="1"/>
        <c:majorTickMark val="out"/>
        <c:minorTickMark val="none"/>
        <c:tickLblPos val="nextTo"/>
        <c:crossAx val="81241600"/>
        <c:crosses val="autoZero"/>
        <c:crossBetween val="between"/>
      </c:valAx>
    </c:plotArea>
    <c:legend>
      <c:legendPos val="t"/>
      <c:layout>
        <c:manualLayout>
          <c:xMode val="edge"/>
          <c:yMode val="edge"/>
          <c:x val="5.0810586176727901E-2"/>
          <c:y val="4.6064814814814822E-2"/>
          <c:w val="0.88171216097987748"/>
          <c:h val="0.13001348789734754"/>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Masuk'!$B$83</c:f>
              <c:strCache>
                <c:ptCount val="1"/>
                <c:pt idx="0">
                  <c:v>Cabe Rawit Yang Masuk NTB 2019 : 50,20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Masuk'!$A$84:$A$95</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Masuk'!$B$84:$B$95</c:f>
              <c:numCache>
                <c:formatCode>0.0</c:formatCode>
                <c:ptCount val="12"/>
                <c:pt idx="0">
                  <c:v>0</c:v>
                </c:pt>
                <c:pt idx="1">
                  <c:v>1.9</c:v>
                </c:pt>
                <c:pt idx="2">
                  <c:v>35.5</c:v>
                </c:pt>
                <c:pt idx="3">
                  <c:v>5</c:v>
                </c:pt>
                <c:pt idx="4">
                  <c:v>1.8</c:v>
                </c:pt>
                <c:pt idx="5">
                  <c:v>6</c:v>
                </c:pt>
                <c:pt idx="6">
                  <c:v>0</c:v>
                </c:pt>
                <c:pt idx="7">
                  <c:v>0</c:v>
                </c:pt>
                <c:pt idx="8">
                  <c:v>0</c:v>
                </c:pt>
                <c:pt idx="9">
                  <c:v>0</c:v>
                </c:pt>
                <c:pt idx="10">
                  <c:v>0</c:v>
                </c:pt>
                <c:pt idx="11">
                  <c:v>0</c:v>
                </c:pt>
              </c:numCache>
            </c:numRef>
          </c:val>
        </c:ser>
        <c:dLbls>
          <c:showLegendKey val="0"/>
          <c:showVal val="1"/>
          <c:showCatName val="0"/>
          <c:showSerName val="0"/>
          <c:showPercent val="0"/>
          <c:showBubbleSize val="0"/>
        </c:dLbls>
        <c:gapWidth val="150"/>
        <c:overlap val="-25"/>
        <c:axId val="81255808"/>
        <c:axId val="81269888"/>
      </c:barChart>
      <c:catAx>
        <c:axId val="81255808"/>
        <c:scaling>
          <c:orientation val="minMax"/>
        </c:scaling>
        <c:delete val="0"/>
        <c:axPos val="b"/>
        <c:numFmt formatCode="General" sourceLinked="0"/>
        <c:majorTickMark val="none"/>
        <c:minorTickMark val="none"/>
        <c:tickLblPos val="nextTo"/>
        <c:txPr>
          <a:bodyPr/>
          <a:lstStyle/>
          <a:p>
            <a:pPr>
              <a:defRPr b="1"/>
            </a:pPr>
            <a:endParaRPr lang="en-US"/>
          </a:p>
        </c:txPr>
        <c:crossAx val="81269888"/>
        <c:crosses val="autoZero"/>
        <c:auto val="1"/>
        <c:lblAlgn val="ctr"/>
        <c:lblOffset val="100"/>
        <c:noMultiLvlLbl val="0"/>
      </c:catAx>
      <c:valAx>
        <c:axId val="81269888"/>
        <c:scaling>
          <c:orientation val="minMax"/>
        </c:scaling>
        <c:delete val="1"/>
        <c:axPos val="l"/>
        <c:numFmt formatCode="0.0" sourceLinked="1"/>
        <c:majorTickMark val="out"/>
        <c:minorTickMark val="none"/>
        <c:tickLblPos val="nextTo"/>
        <c:crossAx val="81255808"/>
        <c:crosses val="autoZero"/>
        <c:crossBetween val="between"/>
      </c:valAx>
    </c:plotArea>
    <c:legend>
      <c:legendPos val="t"/>
      <c:layout>
        <c:manualLayout>
          <c:xMode val="edge"/>
          <c:yMode val="edge"/>
          <c:x val="3.8410761154855637E-2"/>
          <c:y val="6.4583333333333742E-2"/>
          <c:w val="0.9204006999125105"/>
          <c:h val="0.12075422863808727"/>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Masuk'!$B$99</c:f>
              <c:strCache>
                <c:ptCount val="1"/>
                <c:pt idx="0">
                  <c:v>Kacang Hijau Yang Masuk NTB 2019 : 1.304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Masuk'!$A$100:$A$111</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Masuk'!$B$100:$B$111</c:f>
              <c:numCache>
                <c:formatCode>0.0</c:formatCode>
                <c:ptCount val="12"/>
                <c:pt idx="0">
                  <c:v>1304</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1"/>
          <c:showCatName val="0"/>
          <c:showSerName val="0"/>
          <c:showPercent val="0"/>
          <c:showBubbleSize val="0"/>
        </c:dLbls>
        <c:gapWidth val="150"/>
        <c:overlap val="-25"/>
        <c:axId val="81298944"/>
        <c:axId val="81300480"/>
      </c:barChart>
      <c:catAx>
        <c:axId val="81298944"/>
        <c:scaling>
          <c:orientation val="minMax"/>
        </c:scaling>
        <c:delete val="0"/>
        <c:axPos val="b"/>
        <c:numFmt formatCode="General" sourceLinked="0"/>
        <c:majorTickMark val="none"/>
        <c:minorTickMark val="none"/>
        <c:tickLblPos val="nextTo"/>
        <c:txPr>
          <a:bodyPr/>
          <a:lstStyle/>
          <a:p>
            <a:pPr>
              <a:defRPr b="1"/>
            </a:pPr>
            <a:endParaRPr lang="en-US"/>
          </a:p>
        </c:txPr>
        <c:crossAx val="81300480"/>
        <c:crosses val="autoZero"/>
        <c:auto val="1"/>
        <c:lblAlgn val="ctr"/>
        <c:lblOffset val="100"/>
        <c:noMultiLvlLbl val="0"/>
      </c:catAx>
      <c:valAx>
        <c:axId val="81300480"/>
        <c:scaling>
          <c:orientation val="minMax"/>
        </c:scaling>
        <c:delete val="1"/>
        <c:axPos val="l"/>
        <c:numFmt formatCode="0.0" sourceLinked="1"/>
        <c:majorTickMark val="out"/>
        <c:minorTickMark val="none"/>
        <c:tickLblPos val="nextTo"/>
        <c:crossAx val="81298944"/>
        <c:crosses val="autoZero"/>
        <c:crossBetween val="between"/>
      </c:valAx>
    </c:plotArea>
    <c:legend>
      <c:legendPos val="t"/>
      <c:layout>
        <c:manualLayout>
          <c:xMode val="edge"/>
          <c:yMode val="edge"/>
          <c:x val="2.6357830271216205E-2"/>
          <c:y val="5.5324074074074088E-2"/>
          <c:w val="0.92228433945756749"/>
          <c:h val="0.13927274715660543"/>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Masuk'!$B$116</c:f>
              <c:strCache>
                <c:ptCount val="1"/>
                <c:pt idx="0">
                  <c:v>Minyak Goreng Yang Masuk NTB 2019 : 8.550,40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Masuk'!$A$117:$A$128</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Masuk'!$B$117:$B$128</c:f>
              <c:numCache>
                <c:formatCode>0.0</c:formatCode>
                <c:ptCount val="12"/>
                <c:pt idx="0">
                  <c:v>0</c:v>
                </c:pt>
                <c:pt idx="1">
                  <c:v>1586</c:v>
                </c:pt>
                <c:pt idx="2">
                  <c:v>5673</c:v>
                </c:pt>
                <c:pt idx="3">
                  <c:v>503</c:v>
                </c:pt>
                <c:pt idx="4">
                  <c:v>229</c:v>
                </c:pt>
                <c:pt idx="5">
                  <c:v>38</c:v>
                </c:pt>
                <c:pt idx="6">
                  <c:v>165.2</c:v>
                </c:pt>
                <c:pt idx="7">
                  <c:v>63.6</c:v>
                </c:pt>
                <c:pt idx="8">
                  <c:v>165.4</c:v>
                </c:pt>
                <c:pt idx="9">
                  <c:v>63.6</c:v>
                </c:pt>
                <c:pt idx="10">
                  <c:v>63.6</c:v>
                </c:pt>
                <c:pt idx="11">
                  <c:v>0</c:v>
                </c:pt>
              </c:numCache>
            </c:numRef>
          </c:val>
        </c:ser>
        <c:dLbls>
          <c:showLegendKey val="0"/>
          <c:showVal val="1"/>
          <c:showCatName val="0"/>
          <c:showSerName val="0"/>
          <c:showPercent val="0"/>
          <c:showBubbleSize val="0"/>
        </c:dLbls>
        <c:gapWidth val="150"/>
        <c:overlap val="-25"/>
        <c:axId val="82259328"/>
        <c:axId val="82261120"/>
      </c:barChart>
      <c:catAx>
        <c:axId val="82259328"/>
        <c:scaling>
          <c:orientation val="minMax"/>
        </c:scaling>
        <c:delete val="0"/>
        <c:axPos val="b"/>
        <c:numFmt formatCode="General" sourceLinked="0"/>
        <c:majorTickMark val="none"/>
        <c:minorTickMark val="none"/>
        <c:tickLblPos val="nextTo"/>
        <c:txPr>
          <a:bodyPr/>
          <a:lstStyle/>
          <a:p>
            <a:pPr>
              <a:defRPr b="1"/>
            </a:pPr>
            <a:endParaRPr lang="en-US"/>
          </a:p>
        </c:txPr>
        <c:crossAx val="82261120"/>
        <c:crosses val="autoZero"/>
        <c:auto val="1"/>
        <c:lblAlgn val="ctr"/>
        <c:lblOffset val="100"/>
        <c:noMultiLvlLbl val="0"/>
      </c:catAx>
      <c:valAx>
        <c:axId val="82261120"/>
        <c:scaling>
          <c:orientation val="minMax"/>
        </c:scaling>
        <c:delete val="1"/>
        <c:axPos val="l"/>
        <c:numFmt formatCode="0.0" sourceLinked="1"/>
        <c:majorTickMark val="out"/>
        <c:minorTickMark val="none"/>
        <c:tickLblPos val="nextTo"/>
        <c:crossAx val="82259328"/>
        <c:crosses val="autoZero"/>
        <c:crossBetween val="between"/>
      </c:valAx>
    </c:plotArea>
    <c:legend>
      <c:legendPos val="t"/>
      <c:layout>
        <c:manualLayout>
          <c:xMode val="edge"/>
          <c:yMode val="edge"/>
          <c:x val="4.6913385826771833E-2"/>
          <c:y val="5.0694444444444493E-2"/>
          <c:w val="0.9145065616797895"/>
          <c:h val="9.2976450860309146E-2"/>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Masuk'!$B$133</c:f>
              <c:strCache>
                <c:ptCount val="1"/>
                <c:pt idx="0">
                  <c:v>Gula Pasir YangMasuk NTB 2019 : 1.015,13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Masuk'!$A$134:$A$145</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Masuk'!$B$134:$B$145</c:f>
              <c:numCache>
                <c:formatCode>0.0</c:formatCode>
                <c:ptCount val="12"/>
                <c:pt idx="0">
                  <c:v>36.130000000000003</c:v>
                </c:pt>
                <c:pt idx="1">
                  <c:v>50</c:v>
                </c:pt>
                <c:pt idx="2">
                  <c:v>0</c:v>
                </c:pt>
                <c:pt idx="3">
                  <c:v>0</c:v>
                </c:pt>
                <c:pt idx="4">
                  <c:v>20</c:v>
                </c:pt>
                <c:pt idx="5">
                  <c:v>48</c:v>
                </c:pt>
                <c:pt idx="6">
                  <c:v>415.3</c:v>
                </c:pt>
                <c:pt idx="7">
                  <c:v>124</c:v>
                </c:pt>
                <c:pt idx="8">
                  <c:v>73.7</c:v>
                </c:pt>
                <c:pt idx="9">
                  <c:v>124</c:v>
                </c:pt>
                <c:pt idx="10">
                  <c:v>124</c:v>
                </c:pt>
              </c:numCache>
            </c:numRef>
          </c:val>
        </c:ser>
        <c:dLbls>
          <c:showLegendKey val="0"/>
          <c:showVal val="1"/>
          <c:showCatName val="0"/>
          <c:showSerName val="0"/>
          <c:showPercent val="0"/>
          <c:showBubbleSize val="0"/>
        </c:dLbls>
        <c:gapWidth val="150"/>
        <c:overlap val="-25"/>
        <c:axId val="82290176"/>
        <c:axId val="82291712"/>
      </c:barChart>
      <c:catAx>
        <c:axId val="82290176"/>
        <c:scaling>
          <c:orientation val="minMax"/>
        </c:scaling>
        <c:delete val="0"/>
        <c:axPos val="b"/>
        <c:numFmt formatCode="General" sourceLinked="0"/>
        <c:majorTickMark val="none"/>
        <c:minorTickMark val="none"/>
        <c:tickLblPos val="nextTo"/>
        <c:txPr>
          <a:bodyPr/>
          <a:lstStyle/>
          <a:p>
            <a:pPr>
              <a:defRPr b="1"/>
            </a:pPr>
            <a:endParaRPr lang="en-US"/>
          </a:p>
        </c:txPr>
        <c:crossAx val="82291712"/>
        <c:crosses val="autoZero"/>
        <c:auto val="1"/>
        <c:lblAlgn val="ctr"/>
        <c:lblOffset val="100"/>
        <c:noMultiLvlLbl val="0"/>
      </c:catAx>
      <c:valAx>
        <c:axId val="82291712"/>
        <c:scaling>
          <c:orientation val="minMax"/>
        </c:scaling>
        <c:delete val="1"/>
        <c:axPos val="l"/>
        <c:numFmt formatCode="0.0" sourceLinked="1"/>
        <c:majorTickMark val="out"/>
        <c:minorTickMark val="none"/>
        <c:tickLblPos val="nextTo"/>
        <c:crossAx val="82290176"/>
        <c:crosses val="autoZero"/>
        <c:crossBetween val="between"/>
      </c:valAx>
    </c:plotArea>
    <c:legend>
      <c:legendPos val="t"/>
      <c:layout>
        <c:manualLayout>
          <c:xMode val="edge"/>
          <c:yMode val="edge"/>
          <c:x val="9.9609500032008205E-2"/>
          <c:y val="2.9702195046848193E-2"/>
          <c:w val="0.7215127072530565"/>
          <c:h val="9.7143066613880016E-2"/>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Masuk'!$B$148</c:f>
              <c:strCache>
                <c:ptCount val="1"/>
                <c:pt idx="0">
                  <c:v>Telur Ayam Yang Masuk NTB 2019 : 2.524,36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Masuk'!$A$149:$A$160</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Masuk'!$B$149:$B$160</c:f>
              <c:numCache>
                <c:formatCode>0.0</c:formatCode>
                <c:ptCount val="12"/>
                <c:pt idx="0">
                  <c:v>0</c:v>
                </c:pt>
                <c:pt idx="1">
                  <c:v>0</c:v>
                </c:pt>
                <c:pt idx="2">
                  <c:v>234.38</c:v>
                </c:pt>
                <c:pt idx="3">
                  <c:v>321.94</c:v>
                </c:pt>
                <c:pt idx="4">
                  <c:v>259.38</c:v>
                </c:pt>
                <c:pt idx="5">
                  <c:v>315.63</c:v>
                </c:pt>
                <c:pt idx="6">
                  <c:v>399.27</c:v>
                </c:pt>
                <c:pt idx="7">
                  <c:v>244.75</c:v>
                </c:pt>
                <c:pt idx="8">
                  <c:v>212.5</c:v>
                </c:pt>
                <c:pt idx="9">
                  <c:v>262.76</c:v>
                </c:pt>
                <c:pt idx="10">
                  <c:v>273.75</c:v>
                </c:pt>
                <c:pt idx="11">
                  <c:v>0</c:v>
                </c:pt>
              </c:numCache>
            </c:numRef>
          </c:val>
        </c:ser>
        <c:dLbls>
          <c:showLegendKey val="0"/>
          <c:showVal val="1"/>
          <c:showCatName val="0"/>
          <c:showSerName val="0"/>
          <c:showPercent val="0"/>
          <c:showBubbleSize val="0"/>
        </c:dLbls>
        <c:gapWidth val="150"/>
        <c:overlap val="-25"/>
        <c:axId val="82312576"/>
        <c:axId val="83182720"/>
      </c:barChart>
      <c:catAx>
        <c:axId val="82312576"/>
        <c:scaling>
          <c:orientation val="minMax"/>
        </c:scaling>
        <c:delete val="0"/>
        <c:axPos val="b"/>
        <c:numFmt formatCode="General" sourceLinked="0"/>
        <c:majorTickMark val="none"/>
        <c:minorTickMark val="none"/>
        <c:tickLblPos val="nextTo"/>
        <c:txPr>
          <a:bodyPr/>
          <a:lstStyle/>
          <a:p>
            <a:pPr>
              <a:defRPr b="1"/>
            </a:pPr>
            <a:endParaRPr lang="en-US"/>
          </a:p>
        </c:txPr>
        <c:crossAx val="83182720"/>
        <c:crosses val="autoZero"/>
        <c:auto val="1"/>
        <c:lblAlgn val="ctr"/>
        <c:lblOffset val="100"/>
        <c:noMultiLvlLbl val="0"/>
      </c:catAx>
      <c:valAx>
        <c:axId val="83182720"/>
        <c:scaling>
          <c:orientation val="minMax"/>
        </c:scaling>
        <c:delete val="1"/>
        <c:axPos val="l"/>
        <c:numFmt formatCode="0.0" sourceLinked="1"/>
        <c:majorTickMark val="out"/>
        <c:minorTickMark val="none"/>
        <c:tickLblPos val="nextTo"/>
        <c:crossAx val="82312576"/>
        <c:crosses val="autoZero"/>
        <c:crossBetween val="between"/>
      </c:valAx>
    </c:plotArea>
    <c:legend>
      <c:legendPos val="t"/>
      <c:layout>
        <c:manualLayout>
          <c:xMode val="edge"/>
          <c:yMode val="edge"/>
          <c:x val="6.1279965004374208E-2"/>
          <c:y val="5.5324074074074088E-2"/>
          <c:w val="0.87466229221347858"/>
          <c:h val="0.1346431175269759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Masuk'!$B$162</c:f>
              <c:strCache>
                <c:ptCount val="1"/>
                <c:pt idx="0">
                  <c:v>Tepung Terigu Yang Masuk NTB 2019 : 20.380,40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Masuk'!$A$163:$A$174</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Masuk'!$B$163:$B$174</c:f>
              <c:numCache>
                <c:formatCode>0.0</c:formatCode>
                <c:ptCount val="12"/>
                <c:pt idx="0">
                  <c:v>380</c:v>
                </c:pt>
                <c:pt idx="1">
                  <c:v>2965</c:v>
                </c:pt>
                <c:pt idx="2">
                  <c:v>2366</c:v>
                </c:pt>
                <c:pt idx="3">
                  <c:v>1978</c:v>
                </c:pt>
                <c:pt idx="4">
                  <c:v>2204</c:v>
                </c:pt>
                <c:pt idx="5">
                  <c:v>883</c:v>
                </c:pt>
                <c:pt idx="6">
                  <c:v>2711.6</c:v>
                </c:pt>
                <c:pt idx="7">
                  <c:v>1406.4</c:v>
                </c:pt>
                <c:pt idx="8">
                  <c:v>2673.6</c:v>
                </c:pt>
                <c:pt idx="9">
                  <c:v>1406.4</c:v>
                </c:pt>
                <c:pt idx="10">
                  <c:v>1406.4</c:v>
                </c:pt>
                <c:pt idx="11">
                  <c:v>0</c:v>
                </c:pt>
              </c:numCache>
            </c:numRef>
          </c:val>
        </c:ser>
        <c:dLbls>
          <c:showLegendKey val="0"/>
          <c:showVal val="1"/>
          <c:showCatName val="0"/>
          <c:showSerName val="0"/>
          <c:showPercent val="0"/>
          <c:showBubbleSize val="0"/>
        </c:dLbls>
        <c:gapWidth val="150"/>
        <c:overlap val="-25"/>
        <c:axId val="83219968"/>
        <c:axId val="83221504"/>
      </c:barChart>
      <c:catAx>
        <c:axId val="83219968"/>
        <c:scaling>
          <c:orientation val="minMax"/>
        </c:scaling>
        <c:delete val="0"/>
        <c:axPos val="b"/>
        <c:numFmt formatCode="General" sourceLinked="0"/>
        <c:majorTickMark val="none"/>
        <c:minorTickMark val="none"/>
        <c:tickLblPos val="nextTo"/>
        <c:crossAx val="83221504"/>
        <c:crosses val="autoZero"/>
        <c:auto val="1"/>
        <c:lblAlgn val="ctr"/>
        <c:lblOffset val="100"/>
        <c:noMultiLvlLbl val="0"/>
      </c:catAx>
      <c:valAx>
        <c:axId val="83221504"/>
        <c:scaling>
          <c:orientation val="minMax"/>
        </c:scaling>
        <c:delete val="1"/>
        <c:axPos val="l"/>
        <c:numFmt formatCode="0.0" sourceLinked="1"/>
        <c:majorTickMark val="out"/>
        <c:minorTickMark val="none"/>
        <c:tickLblPos val="nextTo"/>
        <c:crossAx val="83219968"/>
        <c:crosses val="autoZero"/>
        <c:crossBetween val="between"/>
      </c:valAx>
    </c:plotArea>
    <c:legend>
      <c:legendPos val="t"/>
      <c:layout>
        <c:manualLayout>
          <c:xMode val="edge"/>
          <c:yMode val="edge"/>
          <c:x val="6.9829833770778671E-2"/>
          <c:y val="7.7454177149018533E-2"/>
          <c:w val="0.86034033245844721"/>
          <c:h val="0.13272214417181274"/>
        </c:manualLayout>
      </c:layout>
      <c:overlay val="0"/>
      <c:txPr>
        <a:bodyPr/>
        <a:lstStyle/>
        <a:p>
          <a:pPr>
            <a:defRPr sz="1400"/>
          </a:pPr>
          <a:endParaRPr lang="en-US"/>
        </a:p>
      </c:txPr>
    </c:legend>
    <c:plotVisOnly val="1"/>
    <c:dispBlanksAs val="gap"/>
    <c:showDLblsOverMax val="0"/>
  </c:chart>
  <c:txPr>
    <a:bodyPr/>
    <a:lstStyle/>
    <a:p>
      <a:pPr>
        <a:defRPr b="1"/>
      </a:pPr>
      <a:endParaRPr lang="en-US"/>
    </a:p>
  </c:txPr>
  <c:printSettings>
    <c:headerFooter/>
    <c:pageMargins b="0.75000000000000244" l="0.70000000000000062" r="0.70000000000000062" t="0.750000000000002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Masuk'!$B$176</c:f>
              <c:strCache>
                <c:ptCount val="1"/>
                <c:pt idx="0">
                  <c:v>Daging Ayam Yang Masuk NTB 2019 : 979,68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Masuk'!$A$177:$A$188</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Masuk'!$B$177:$B$188</c:f>
              <c:numCache>
                <c:formatCode>0.0</c:formatCode>
                <c:ptCount val="12"/>
                <c:pt idx="0">
                  <c:v>225</c:v>
                </c:pt>
                <c:pt idx="1">
                  <c:v>0.03</c:v>
                </c:pt>
                <c:pt idx="2">
                  <c:v>52.2</c:v>
                </c:pt>
                <c:pt idx="3">
                  <c:v>55.52</c:v>
                </c:pt>
                <c:pt idx="4">
                  <c:v>67.319999999999993</c:v>
                </c:pt>
                <c:pt idx="5">
                  <c:v>72.92</c:v>
                </c:pt>
                <c:pt idx="6">
                  <c:v>147.64500000000001</c:v>
                </c:pt>
                <c:pt idx="7">
                  <c:v>74.63</c:v>
                </c:pt>
                <c:pt idx="8">
                  <c:v>61.2</c:v>
                </c:pt>
                <c:pt idx="9">
                  <c:v>115.1</c:v>
                </c:pt>
                <c:pt idx="10">
                  <c:v>108.11</c:v>
                </c:pt>
                <c:pt idx="11">
                  <c:v>0</c:v>
                </c:pt>
              </c:numCache>
            </c:numRef>
          </c:val>
        </c:ser>
        <c:dLbls>
          <c:showLegendKey val="0"/>
          <c:showVal val="1"/>
          <c:showCatName val="0"/>
          <c:showSerName val="0"/>
          <c:showPercent val="0"/>
          <c:showBubbleSize val="0"/>
        </c:dLbls>
        <c:gapWidth val="150"/>
        <c:overlap val="-25"/>
        <c:axId val="82918784"/>
        <c:axId val="82928768"/>
      </c:barChart>
      <c:catAx>
        <c:axId val="82918784"/>
        <c:scaling>
          <c:orientation val="minMax"/>
        </c:scaling>
        <c:delete val="0"/>
        <c:axPos val="b"/>
        <c:numFmt formatCode="General" sourceLinked="0"/>
        <c:majorTickMark val="none"/>
        <c:minorTickMark val="none"/>
        <c:tickLblPos val="nextTo"/>
        <c:txPr>
          <a:bodyPr/>
          <a:lstStyle/>
          <a:p>
            <a:pPr>
              <a:defRPr b="1"/>
            </a:pPr>
            <a:endParaRPr lang="en-US"/>
          </a:p>
        </c:txPr>
        <c:crossAx val="82928768"/>
        <c:crosses val="autoZero"/>
        <c:auto val="1"/>
        <c:lblAlgn val="ctr"/>
        <c:lblOffset val="100"/>
        <c:noMultiLvlLbl val="0"/>
      </c:catAx>
      <c:valAx>
        <c:axId val="82928768"/>
        <c:scaling>
          <c:orientation val="minMax"/>
        </c:scaling>
        <c:delete val="1"/>
        <c:axPos val="l"/>
        <c:numFmt formatCode="0.0" sourceLinked="1"/>
        <c:majorTickMark val="out"/>
        <c:minorTickMark val="none"/>
        <c:tickLblPos val="nextTo"/>
        <c:crossAx val="82918784"/>
        <c:crosses val="autoZero"/>
        <c:crossBetween val="between"/>
      </c:valAx>
    </c:plotArea>
    <c:legend>
      <c:legendPos val="t"/>
      <c:layout>
        <c:manualLayout>
          <c:xMode val="edge"/>
          <c:yMode val="edge"/>
          <c:x val="6.9357392825897132E-2"/>
          <c:y val="5.5324074074074074E-2"/>
          <c:w val="0.85850721784776896"/>
          <c:h val="0.13001348789734754"/>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manualLayout>
          <c:layoutTarget val="inner"/>
          <c:xMode val="edge"/>
          <c:yMode val="edge"/>
          <c:x val="2.3398402890593587E-2"/>
          <c:y val="0.38354366512554605"/>
          <c:w val="0.95421116437943398"/>
          <c:h val="0.3091809399900165"/>
        </c:manualLayout>
      </c:layout>
      <c:barChart>
        <c:barDir val="col"/>
        <c:grouping val="clustered"/>
        <c:varyColors val="0"/>
        <c:ser>
          <c:idx val="0"/>
          <c:order val="0"/>
          <c:tx>
            <c:strRef>
              <c:f>'grafik Masuk'!$B$204</c:f>
              <c:strCache>
                <c:ptCount val="1"/>
                <c:pt idx="0">
                  <c:v>Rumput laut Yang Masuk NTB 2019 : 78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Masuk'!$A$205:$A$216</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Masuk'!$B$205:$B$216</c:f>
              <c:numCache>
                <c:formatCode>0.0</c:formatCode>
                <c:ptCount val="12"/>
                <c:pt idx="0">
                  <c:v>78</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1"/>
          <c:showCatName val="0"/>
          <c:showSerName val="0"/>
          <c:showPercent val="0"/>
          <c:showBubbleSize val="0"/>
        </c:dLbls>
        <c:gapWidth val="150"/>
        <c:overlap val="-25"/>
        <c:axId val="82949632"/>
        <c:axId val="82951168"/>
      </c:barChart>
      <c:catAx>
        <c:axId val="82949632"/>
        <c:scaling>
          <c:orientation val="minMax"/>
        </c:scaling>
        <c:delete val="0"/>
        <c:axPos val="b"/>
        <c:numFmt formatCode="General" sourceLinked="0"/>
        <c:majorTickMark val="none"/>
        <c:minorTickMark val="none"/>
        <c:tickLblPos val="nextTo"/>
        <c:crossAx val="82951168"/>
        <c:crosses val="autoZero"/>
        <c:auto val="1"/>
        <c:lblAlgn val="ctr"/>
        <c:lblOffset val="100"/>
        <c:noMultiLvlLbl val="0"/>
      </c:catAx>
      <c:valAx>
        <c:axId val="82951168"/>
        <c:scaling>
          <c:orientation val="minMax"/>
        </c:scaling>
        <c:delete val="1"/>
        <c:axPos val="l"/>
        <c:numFmt formatCode="0.0" sourceLinked="1"/>
        <c:majorTickMark val="out"/>
        <c:minorTickMark val="none"/>
        <c:tickLblPos val="nextTo"/>
        <c:crossAx val="82949632"/>
        <c:crosses val="autoZero"/>
        <c:crossBetween val="between"/>
      </c:valAx>
    </c:plotArea>
    <c:legend>
      <c:legendPos val="t"/>
      <c:layout>
        <c:manualLayout>
          <c:xMode val="edge"/>
          <c:yMode val="edge"/>
          <c:x val="5.9702318460192492E-2"/>
          <c:y val="5.9953703703703724E-2"/>
          <c:w val="0.87781758530183729"/>
          <c:h val="0.14390237678623599"/>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keluar'!$B$34</c:f>
              <c:strCache>
                <c:ptCount val="1"/>
                <c:pt idx="0">
                  <c:v>Kedelai Keluar NTB 2019 : 594,42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keluar'!$A$35:$A$46</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keluar'!$B$35:$B$46</c:f>
              <c:numCache>
                <c:formatCode>0.0</c:formatCode>
                <c:ptCount val="12"/>
                <c:pt idx="0">
                  <c:v>290.39999999999998</c:v>
                </c:pt>
                <c:pt idx="1">
                  <c:v>85</c:v>
                </c:pt>
                <c:pt idx="2">
                  <c:v>36</c:v>
                </c:pt>
                <c:pt idx="3">
                  <c:v>0</c:v>
                </c:pt>
                <c:pt idx="4">
                  <c:v>12</c:v>
                </c:pt>
                <c:pt idx="5">
                  <c:v>0</c:v>
                </c:pt>
                <c:pt idx="6">
                  <c:v>15</c:v>
                </c:pt>
                <c:pt idx="7">
                  <c:v>11.02</c:v>
                </c:pt>
                <c:pt idx="8">
                  <c:v>0</c:v>
                </c:pt>
                <c:pt idx="9">
                  <c:v>57</c:v>
                </c:pt>
                <c:pt idx="10">
                  <c:v>88</c:v>
                </c:pt>
                <c:pt idx="11">
                  <c:v>0</c:v>
                </c:pt>
              </c:numCache>
            </c:numRef>
          </c:val>
        </c:ser>
        <c:dLbls>
          <c:showLegendKey val="0"/>
          <c:showVal val="1"/>
          <c:showCatName val="0"/>
          <c:showSerName val="0"/>
          <c:showPercent val="0"/>
          <c:showBubbleSize val="0"/>
        </c:dLbls>
        <c:gapWidth val="150"/>
        <c:overlap val="-25"/>
        <c:axId val="42429824"/>
        <c:axId val="42452096"/>
      </c:barChart>
      <c:catAx>
        <c:axId val="42429824"/>
        <c:scaling>
          <c:orientation val="minMax"/>
        </c:scaling>
        <c:delete val="0"/>
        <c:axPos val="b"/>
        <c:numFmt formatCode="General" sourceLinked="0"/>
        <c:majorTickMark val="none"/>
        <c:minorTickMark val="none"/>
        <c:tickLblPos val="nextTo"/>
        <c:crossAx val="42452096"/>
        <c:crosses val="autoZero"/>
        <c:auto val="1"/>
        <c:lblAlgn val="ctr"/>
        <c:lblOffset val="100"/>
        <c:noMultiLvlLbl val="0"/>
      </c:catAx>
      <c:valAx>
        <c:axId val="42452096"/>
        <c:scaling>
          <c:orientation val="minMax"/>
        </c:scaling>
        <c:delete val="1"/>
        <c:axPos val="l"/>
        <c:numFmt formatCode="0.0" sourceLinked="1"/>
        <c:majorTickMark val="out"/>
        <c:minorTickMark val="none"/>
        <c:tickLblPos val="nextTo"/>
        <c:crossAx val="42429824"/>
        <c:crosses val="autoZero"/>
        <c:crossBetween val="between"/>
      </c:valAx>
    </c:plotArea>
    <c:legend>
      <c:legendPos val="t"/>
      <c:layout>
        <c:manualLayout>
          <c:xMode val="edge"/>
          <c:yMode val="edge"/>
          <c:x val="0.23731079486623899"/>
          <c:y val="4.4365204349456684E-2"/>
          <c:w val="0.52333967428383465"/>
          <c:h val="7.0104486939132987E-2"/>
        </c:manualLayout>
      </c:layout>
      <c:overlay val="0"/>
      <c:txPr>
        <a:bodyPr/>
        <a:lstStyle/>
        <a:p>
          <a:pPr>
            <a:defRPr sz="1400" b="1"/>
          </a:pPr>
          <a:endParaRPr lang="en-US"/>
        </a:p>
      </c:txPr>
    </c:legend>
    <c:plotVisOnly val="1"/>
    <c:dispBlanksAs val="gap"/>
    <c:showDLblsOverMax val="0"/>
  </c:chart>
  <c:txPr>
    <a:bodyPr/>
    <a:lstStyle/>
    <a:p>
      <a:pPr>
        <a:defRPr b="1"/>
      </a:pPr>
      <a:endParaRPr lang="en-US"/>
    </a:p>
  </c:txPr>
  <c:printSettings>
    <c:headerFooter/>
    <c:pageMargins b="0.75000000000000244" l="0.70000000000000062" r="0.70000000000000062" t="0.7500000000000024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c:f>
              <c:strCache>
                <c:ptCount val="1"/>
                <c:pt idx="0">
                  <c:v>Beras Masuk Wilayah NTB 2019 : 145,10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Masuk'!$A$2:$A$13</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Masuk'!$B$2:$B$13</c:f>
              <c:numCache>
                <c:formatCode>0.0</c:formatCode>
                <c:ptCount val="12"/>
                <c:pt idx="0">
                  <c:v>0</c:v>
                </c:pt>
                <c:pt idx="1">
                  <c:v>0</c:v>
                </c:pt>
                <c:pt idx="2">
                  <c:v>0</c:v>
                </c:pt>
                <c:pt idx="3">
                  <c:v>0</c:v>
                </c:pt>
                <c:pt idx="4">
                  <c:v>0</c:v>
                </c:pt>
                <c:pt idx="5">
                  <c:v>24</c:v>
                </c:pt>
                <c:pt idx="6">
                  <c:v>0</c:v>
                </c:pt>
                <c:pt idx="7">
                  <c:v>24.2</c:v>
                </c:pt>
                <c:pt idx="8">
                  <c:v>48.5</c:v>
                </c:pt>
                <c:pt idx="9">
                  <c:v>24.2</c:v>
                </c:pt>
                <c:pt idx="10">
                  <c:v>24.2</c:v>
                </c:pt>
                <c:pt idx="11">
                  <c:v>0</c:v>
                </c:pt>
              </c:numCache>
            </c:numRef>
          </c:val>
        </c:ser>
        <c:dLbls>
          <c:showLegendKey val="0"/>
          <c:showVal val="1"/>
          <c:showCatName val="0"/>
          <c:showSerName val="0"/>
          <c:showPercent val="0"/>
          <c:showBubbleSize val="0"/>
        </c:dLbls>
        <c:gapWidth val="150"/>
        <c:overlap val="-25"/>
        <c:axId val="82963840"/>
        <c:axId val="82998400"/>
      </c:barChart>
      <c:catAx>
        <c:axId val="82963840"/>
        <c:scaling>
          <c:orientation val="minMax"/>
        </c:scaling>
        <c:delete val="0"/>
        <c:axPos val="b"/>
        <c:numFmt formatCode="General" sourceLinked="0"/>
        <c:majorTickMark val="none"/>
        <c:minorTickMark val="none"/>
        <c:tickLblPos val="nextTo"/>
        <c:txPr>
          <a:bodyPr/>
          <a:lstStyle/>
          <a:p>
            <a:pPr>
              <a:defRPr b="1"/>
            </a:pPr>
            <a:endParaRPr lang="en-US"/>
          </a:p>
        </c:txPr>
        <c:crossAx val="82998400"/>
        <c:crosses val="autoZero"/>
        <c:auto val="1"/>
        <c:lblAlgn val="ctr"/>
        <c:lblOffset val="100"/>
        <c:noMultiLvlLbl val="0"/>
      </c:catAx>
      <c:valAx>
        <c:axId val="82998400"/>
        <c:scaling>
          <c:orientation val="minMax"/>
        </c:scaling>
        <c:delete val="1"/>
        <c:axPos val="l"/>
        <c:numFmt formatCode="0.0" sourceLinked="1"/>
        <c:majorTickMark val="out"/>
        <c:minorTickMark val="none"/>
        <c:tickLblPos val="nextTo"/>
        <c:crossAx val="82963840"/>
        <c:crosses val="autoZero"/>
        <c:crossBetween val="between"/>
      </c:valAx>
    </c:plotArea>
    <c:legend>
      <c:legendPos val="t"/>
      <c:layout>
        <c:manualLayout>
          <c:xMode val="edge"/>
          <c:yMode val="edge"/>
          <c:x val="0.12502036938634206"/>
          <c:y val="5.9728105415394486E-2"/>
          <c:w val="0.7315543532518558"/>
          <c:h val="0.1582743585623243"/>
        </c:manualLayout>
      </c:layout>
      <c:overlay val="0"/>
      <c:txPr>
        <a:bodyPr/>
        <a:lstStyle/>
        <a:p>
          <a:pPr>
            <a:defRPr sz="12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Masuk'!$B$18</c:f>
              <c:strCache>
                <c:ptCount val="1"/>
                <c:pt idx="0">
                  <c:v>Jagung Masuk NTB 2019 : 340,43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Masuk'!$A$19:$A$30</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Masuk'!$B$19:$B$30</c:f>
              <c:numCache>
                <c:formatCode>0.0</c:formatCode>
                <c:ptCount val="12"/>
                <c:pt idx="0">
                  <c:v>0</c:v>
                </c:pt>
                <c:pt idx="1">
                  <c:v>0</c:v>
                </c:pt>
                <c:pt idx="2">
                  <c:v>0</c:v>
                </c:pt>
                <c:pt idx="3">
                  <c:v>0.23</c:v>
                </c:pt>
                <c:pt idx="4">
                  <c:v>0</c:v>
                </c:pt>
                <c:pt idx="5">
                  <c:v>137</c:v>
                </c:pt>
                <c:pt idx="6">
                  <c:v>50.5</c:v>
                </c:pt>
                <c:pt idx="7">
                  <c:v>0</c:v>
                </c:pt>
                <c:pt idx="8">
                  <c:v>152.69999999999999</c:v>
                </c:pt>
                <c:pt idx="9">
                  <c:v>0</c:v>
                </c:pt>
                <c:pt idx="10">
                  <c:v>0</c:v>
                </c:pt>
                <c:pt idx="11">
                  <c:v>0</c:v>
                </c:pt>
              </c:numCache>
            </c:numRef>
          </c:val>
        </c:ser>
        <c:dLbls>
          <c:showLegendKey val="0"/>
          <c:showVal val="1"/>
          <c:showCatName val="0"/>
          <c:showSerName val="0"/>
          <c:showPercent val="0"/>
          <c:showBubbleSize val="0"/>
        </c:dLbls>
        <c:gapWidth val="150"/>
        <c:overlap val="-25"/>
        <c:axId val="83019264"/>
        <c:axId val="83020800"/>
      </c:barChart>
      <c:catAx>
        <c:axId val="83019264"/>
        <c:scaling>
          <c:orientation val="minMax"/>
        </c:scaling>
        <c:delete val="0"/>
        <c:axPos val="b"/>
        <c:numFmt formatCode="General" sourceLinked="0"/>
        <c:majorTickMark val="none"/>
        <c:minorTickMark val="none"/>
        <c:tickLblPos val="nextTo"/>
        <c:txPr>
          <a:bodyPr/>
          <a:lstStyle/>
          <a:p>
            <a:pPr>
              <a:defRPr b="1"/>
            </a:pPr>
            <a:endParaRPr lang="en-US"/>
          </a:p>
        </c:txPr>
        <c:crossAx val="83020800"/>
        <c:crosses val="autoZero"/>
        <c:auto val="1"/>
        <c:lblAlgn val="ctr"/>
        <c:lblOffset val="100"/>
        <c:noMultiLvlLbl val="0"/>
      </c:catAx>
      <c:valAx>
        <c:axId val="83020800"/>
        <c:scaling>
          <c:orientation val="minMax"/>
        </c:scaling>
        <c:delete val="1"/>
        <c:axPos val="l"/>
        <c:numFmt formatCode="0.0" sourceLinked="1"/>
        <c:majorTickMark val="out"/>
        <c:minorTickMark val="none"/>
        <c:tickLblPos val="nextTo"/>
        <c:crossAx val="83019264"/>
        <c:crosses val="autoZero"/>
        <c:crossBetween val="between"/>
      </c:valAx>
    </c:plotArea>
    <c:legend>
      <c:legendPos val="t"/>
      <c:layout>
        <c:manualLayout>
          <c:xMode val="edge"/>
          <c:yMode val="edge"/>
          <c:x val="0.16822525038251498"/>
          <c:y val="6.6538663436301423E-2"/>
          <c:w val="0.68384360630720264"/>
          <c:h val="0.13888673531193221"/>
        </c:manualLayout>
      </c:layout>
      <c:overlay val="0"/>
      <c:txPr>
        <a:bodyPr/>
        <a:lstStyle/>
        <a:p>
          <a:pPr>
            <a:defRPr sz="12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manualLayout>
          <c:layoutTarget val="inner"/>
          <c:xMode val="edge"/>
          <c:yMode val="edge"/>
          <c:x val="0"/>
          <c:y val="0.39367089530475752"/>
          <c:w val="0.93888888888889122"/>
          <c:h val="0.47646033829104817"/>
        </c:manualLayout>
      </c:layout>
      <c:barChart>
        <c:barDir val="col"/>
        <c:grouping val="clustered"/>
        <c:varyColors val="0"/>
        <c:ser>
          <c:idx val="0"/>
          <c:order val="0"/>
          <c:tx>
            <c:strRef>
              <c:f>'grafik Masuk'!$B$252</c:f>
              <c:strCache>
                <c:ptCount val="1"/>
                <c:pt idx="0">
                  <c:v>Pakan Ternak Yang Masuk NTB 2019 : 10.507,68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'grafik Masuk'!$B$253:$B$264</c:f>
              <c:numCache>
                <c:formatCode>0.0</c:formatCode>
                <c:ptCount val="12"/>
                <c:pt idx="0">
                  <c:v>0</c:v>
                </c:pt>
                <c:pt idx="1">
                  <c:v>0</c:v>
                </c:pt>
                <c:pt idx="2">
                  <c:v>0</c:v>
                </c:pt>
                <c:pt idx="3">
                  <c:v>446</c:v>
                </c:pt>
                <c:pt idx="4">
                  <c:v>2625</c:v>
                </c:pt>
                <c:pt idx="5">
                  <c:v>1781.05</c:v>
                </c:pt>
                <c:pt idx="6">
                  <c:v>0</c:v>
                </c:pt>
                <c:pt idx="7">
                  <c:v>378.13</c:v>
                </c:pt>
                <c:pt idx="8">
                  <c:v>2167</c:v>
                </c:pt>
                <c:pt idx="9">
                  <c:v>3110.5</c:v>
                </c:pt>
                <c:pt idx="10">
                  <c:v>0</c:v>
                </c:pt>
                <c:pt idx="11">
                  <c:v>0</c:v>
                </c:pt>
              </c:numCache>
            </c:numRef>
          </c:val>
        </c:ser>
        <c:dLbls>
          <c:showLegendKey val="0"/>
          <c:showVal val="1"/>
          <c:showCatName val="0"/>
          <c:showSerName val="0"/>
          <c:showPercent val="0"/>
          <c:showBubbleSize val="0"/>
        </c:dLbls>
        <c:gapWidth val="150"/>
        <c:overlap val="-25"/>
        <c:axId val="83123584"/>
        <c:axId val="83125376"/>
      </c:barChart>
      <c:catAx>
        <c:axId val="83123584"/>
        <c:scaling>
          <c:orientation val="minMax"/>
        </c:scaling>
        <c:delete val="0"/>
        <c:axPos val="b"/>
        <c:majorTickMark val="none"/>
        <c:minorTickMark val="none"/>
        <c:tickLblPos val="nextTo"/>
        <c:txPr>
          <a:bodyPr/>
          <a:lstStyle/>
          <a:p>
            <a:pPr>
              <a:defRPr b="1"/>
            </a:pPr>
            <a:endParaRPr lang="en-US"/>
          </a:p>
        </c:txPr>
        <c:crossAx val="83125376"/>
        <c:crosses val="autoZero"/>
        <c:auto val="1"/>
        <c:lblAlgn val="ctr"/>
        <c:lblOffset val="100"/>
        <c:noMultiLvlLbl val="0"/>
      </c:catAx>
      <c:valAx>
        <c:axId val="83125376"/>
        <c:scaling>
          <c:orientation val="minMax"/>
        </c:scaling>
        <c:delete val="1"/>
        <c:axPos val="l"/>
        <c:numFmt formatCode="0.0" sourceLinked="1"/>
        <c:majorTickMark val="none"/>
        <c:minorTickMark val="none"/>
        <c:tickLblPos val="nextTo"/>
        <c:crossAx val="83123584"/>
        <c:crosses val="autoZero"/>
        <c:crossBetween val="between"/>
      </c:valAx>
    </c:plotArea>
    <c:legend>
      <c:legendPos val="t"/>
      <c:layout>
        <c:manualLayout>
          <c:xMode val="edge"/>
          <c:yMode val="edge"/>
          <c:x val="6.3215468306527925E-2"/>
          <c:y val="9.2361111111110644E-2"/>
          <c:w val="0.82269852290414436"/>
          <c:h val="0.14390237678623599"/>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c:f>
              <c:strCache>
                <c:ptCount val="1"/>
                <c:pt idx="0">
                  <c:v>Beras Masuk Wilayah NTB 2019 : 145,10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Masuk'!$A$2:$A$13</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Masuk'!$B$2:$B$13</c:f>
              <c:numCache>
                <c:formatCode>0.0</c:formatCode>
                <c:ptCount val="12"/>
                <c:pt idx="0">
                  <c:v>0</c:v>
                </c:pt>
                <c:pt idx="1">
                  <c:v>0</c:v>
                </c:pt>
                <c:pt idx="2">
                  <c:v>0</c:v>
                </c:pt>
                <c:pt idx="3">
                  <c:v>0</c:v>
                </c:pt>
                <c:pt idx="4">
                  <c:v>0</c:v>
                </c:pt>
                <c:pt idx="5">
                  <c:v>24</c:v>
                </c:pt>
                <c:pt idx="6">
                  <c:v>0</c:v>
                </c:pt>
                <c:pt idx="7">
                  <c:v>24.2</c:v>
                </c:pt>
                <c:pt idx="8">
                  <c:v>48.5</c:v>
                </c:pt>
                <c:pt idx="9">
                  <c:v>24.2</c:v>
                </c:pt>
                <c:pt idx="10">
                  <c:v>24.2</c:v>
                </c:pt>
                <c:pt idx="11">
                  <c:v>0</c:v>
                </c:pt>
              </c:numCache>
            </c:numRef>
          </c:val>
        </c:ser>
        <c:dLbls>
          <c:showLegendKey val="0"/>
          <c:showVal val="1"/>
          <c:showCatName val="0"/>
          <c:showSerName val="0"/>
          <c:showPercent val="0"/>
          <c:showBubbleSize val="0"/>
        </c:dLbls>
        <c:gapWidth val="150"/>
        <c:overlap val="-25"/>
        <c:axId val="82745216"/>
        <c:axId val="82746752"/>
      </c:barChart>
      <c:catAx>
        <c:axId val="82745216"/>
        <c:scaling>
          <c:orientation val="minMax"/>
        </c:scaling>
        <c:delete val="0"/>
        <c:axPos val="b"/>
        <c:numFmt formatCode="General" sourceLinked="0"/>
        <c:majorTickMark val="none"/>
        <c:minorTickMark val="none"/>
        <c:tickLblPos val="nextTo"/>
        <c:txPr>
          <a:bodyPr/>
          <a:lstStyle/>
          <a:p>
            <a:pPr>
              <a:defRPr b="1"/>
            </a:pPr>
            <a:endParaRPr lang="en-US"/>
          </a:p>
        </c:txPr>
        <c:crossAx val="82746752"/>
        <c:crosses val="autoZero"/>
        <c:auto val="1"/>
        <c:lblAlgn val="ctr"/>
        <c:lblOffset val="100"/>
        <c:noMultiLvlLbl val="0"/>
      </c:catAx>
      <c:valAx>
        <c:axId val="82746752"/>
        <c:scaling>
          <c:orientation val="minMax"/>
        </c:scaling>
        <c:delete val="1"/>
        <c:axPos val="l"/>
        <c:numFmt formatCode="0.0" sourceLinked="1"/>
        <c:majorTickMark val="out"/>
        <c:minorTickMark val="none"/>
        <c:tickLblPos val="nextTo"/>
        <c:crossAx val="82745216"/>
        <c:crosses val="autoZero"/>
        <c:crossBetween val="between"/>
      </c:valAx>
    </c:plotArea>
    <c:legend>
      <c:legendPos val="t"/>
      <c:layout>
        <c:manualLayout>
          <c:xMode val="edge"/>
          <c:yMode val="edge"/>
          <c:x val="0.12502036938634206"/>
          <c:y val="5.9728105415394486E-2"/>
          <c:w val="0.7315543532518558"/>
          <c:h val="0.1582743585623243"/>
        </c:manualLayout>
      </c:layout>
      <c:overlay val="0"/>
      <c:txPr>
        <a:bodyPr/>
        <a:lstStyle/>
        <a:p>
          <a:pPr>
            <a:defRPr sz="12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solidFill>
                <a:schemeClr val="bg1"/>
              </a:solidFill>
            </a:defRPr>
          </a:pPr>
          <a:endParaRPr lang="en-US"/>
        </a:p>
      </c:txPr>
    </c:title>
    <c:autoTitleDeleted val="0"/>
    <c:plotArea>
      <c:layout>
        <c:manualLayout>
          <c:layoutTarget val="inner"/>
          <c:xMode val="edge"/>
          <c:yMode val="edge"/>
          <c:x val="1.1685287649854601E-2"/>
          <c:y val="0.20033062165571774"/>
          <c:w val="0.9531027142948596"/>
          <c:h val="0.58290194143486629"/>
        </c:manualLayout>
      </c:layout>
      <c:barChart>
        <c:barDir val="col"/>
        <c:grouping val="clustered"/>
        <c:varyColors val="0"/>
        <c:ser>
          <c:idx val="0"/>
          <c:order val="0"/>
          <c:tx>
            <c:strRef>
              <c:f>'grafik keluar'!$B$1</c:f>
              <c:strCache>
                <c:ptCount val="1"/>
                <c:pt idx="0">
                  <c:v>Beras Keluar Wilayah NTB 2019 : 20.985,11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keluar'!$A$2:$A$13</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keluar'!$B$2:$B$13</c:f>
              <c:numCache>
                <c:formatCode>0.0</c:formatCode>
                <c:ptCount val="12"/>
                <c:pt idx="0">
                  <c:v>226</c:v>
                </c:pt>
                <c:pt idx="1">
                  <c:v>2185.85</c:v>
                </c:pt>
                <c:pt idx="2">
                  <c:v>2729.11</c:v>
                </c:pt>
                <c:pt idx="3">
                  <c:v>1899.68</c:v>
                </c:pt>
                <c:pt idx="4">
                  <c:v>1727</c:v>
                </c:pt>
                <c:pt idx="5">
                  <c:v>1724</c:v>
                </c:pt>
                <c:pt idx="6">
                  <c:v>2634</c:v>
                </c:pt>
                <c:pt idx="7">
                  <c:v>512.4</c:v>
                </c:pt>
                <c:pt idx="8">
                  <c:v>2294.65</c:v>
                </c:pt>
                <c:pt idx="9">
                  <c:v>3307</c:v>
                </c:pt>
                <c:pt idx="10">
                  <c:v>1745.42</c:v>
                </c:pt>
                <c:pt idx="11">
                  <c:v>0</c:v>
                </c:pt>
              </c:numCache>
            </c:numRef>
          </c:val>
        </c:ser>
        <c:dLbls>
          <c:showLegendKey val="0"/>
          <c:showVal val="1"/>
          <c:showCatName val="0"/>
          <c:showSerName val="0"/>
          <c:showPercent val="0"/>
          <c:showBubbleSize val="0"/>
        </c:dLbls>
        <c:gapWidth val="150"/>
        <c:overlap val="-25"/>
        <c:axId val="82665472"/>
        <c:axId val="82667008"/>
      </c:barChart>
      <c:catAx>
        <c:axId val="82665472"/>
        <c:scaling>
          <c:orientation val="minMax"/>
        </c:scaling>
        <c:delete val="0"/>
        <c:axPos val="b"/>
        <c:numFmt formatCode="General" sourceLinked="0"/>
        <c:majorTickMark val="none"/>
        <c:minorTickMark val="none"/>
        <c:tickLblPos val="nextTo"/>
        <c:txPr>
          <a:bodyPr/>
          <a:lstStyle/>
          <a:p>
            <a:pPr>
              <a:defRPr sz="800" b="1"/>
            </a:pPr>
            <a:endParaRPr lang="en-US"/>
          </a:p>
        </c:txPr>
        <c:crossAx val="82667008"/>
        <c:crosses val="autoZero"/>
        <c:auto val="1"/>
        <c:lblAlgn val="ctr"/>
        <c:lblOffset val="100"/>
        <c:noMultiLvlLbl val="0"/>
      </c:catAx>
      <c:valAx>
        <c:axId val="82667008"/>
        <c:scaling>
          <c:orientation val="minMax"/>
        </c:scaling>
        <c:delete val="1"/>
        <c:axPos val="l"/>
        <c:numFmt formatCode="0.0" sourceLinked="1"/>
        <c:majorTickMark val="out"/>
        <c:minorTickMark val="none"/>
        <c:tickLblPos val="nextTo"/>
        <c:crossAx val="82665472"/>
        <c:crosses val="autoZero"/>
        <c:crossBetween val="between"/>
      </c:valAx>
    </c:plotArea>
    <c:legend>
      <c:legendPos val="t"/>
      <c:layout>
        <c:manualLayout>
          <c:xMode val="edge"/>
          <c:yMode val="edge"/>
          <c:x val="0.05"/>
          <c:y val="5.1342592592592613E-2"/>
          <c:w val="0.9"/>
          <c:h val="0.14314340915718946"/>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Masuk'!$B$18</c:f>
              <c:strCache>
                <c:ptCount val="1"/>
                <c:pt idx="0">
                  <c:v>Jagung Masuk NTB 2019 : 340,43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Masuk'!$A$19:$A$30</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Masuk'!$B$19:$B$30</c:f>
              <c:numCache>
                <c:formatCode>0.0</c:formatCode>
                <c:ptCount val="12"/>
                <c:pt idx="0">
                  <c:v>0</c:v>
                </c:pt>
                <c:pt idx="1">
                  <c:v>0</c:v>
                </c:pt>
                <c:pt idx="2">
                  <c:v>0</c:v>
                </c:pt>
                <c:pt idx="3">
                  <c:v>0.23</c:v>
                </c:pt>
                <c:pt idx="4">
                  <c:v>0</c:v>
                </c:pt>
                <c:pt idx="5">
                  <c:v>137</c:v>
                </c:pt>
                <c:pt idx="6">
                  <c:v>50.5</c:v>
                </c:pt>
                <c:pt idx="7">
                  <c:v>0</c:v>
                </c:pt>
                <c:pt idx="8">
                  <c:v>152.69999999999999</c:v>
                </c:pt>
                <c:pt idx="9">
                  <c:v>0</c:v>
                </c:pt>
                <c:pt idx="10">
                  <c:v>0</c:v>
                </c:pt>
                <c:pt idx="11">
                  <c:v>0</c:v>
                </c:pt>
              </c:numCache>
            </c:numRef>
          </c:val>
        </c:ser>
        <c:dLbls>
          <c:showLegendKey val="0"/>
          <c:showVal val="1"/>
          <c:showCatName val="0"/>
          <c:showSerName val="0"/>
          <c:showPercent val="0"/>
          <c:showBubbleSize val="0"/>
        </c:dLbls>
        <c:gapWidth val="150"/>
        <c:overlap val="-25"/>
        <c:axId val="82700160"/>
        <c:axId val="82701696"/>
      </c:barChart>
      <c:catAx>
        <c:axId val="82700160"/>
        <c:scaling>
          <c:orientation val="minMax"/>
        </c:scaling>
        <c:delete val="0"/>
        <c:axPos val="b"/>
        <c:numFmt formatCode="General" sourceLinked="0"/>
        <c:majorTickMark val="none"/>
        <c:minorTickMark val="none"/>
        <c:tickLblPos val="nextTo"/>
        <c:txPr>
          <a:bodyPr/>
          <a:lstStyle/>
          <a:p>
            <a:pPr>
              <a:defRPr b="1"/>
            </a:pPr>
            <a:endParaRPr lang="en-US"/>
          </a:p>
        </c:txPr>
        <c:crossAx val="82701696"/>
        <c:crosses val="autoZero"/>
        <c:auto val="1"/>
        <c:lblAlgn val="ctr"/>
        <c:lblOffset val="100"/>
        <c:noMultiLvlLbl val="0"/>
      </c:catAx>
      <c:valAx>
        <c:axId val="82701696"/>
        <c:scaling>
          <c:orientation val="minMax"/>
        </c:scaling>
        <c:delete val="1"/>
        <c:axPos val="l"/>
        <c:numFmt formatCode="0.0" sourceLinked="1"/>
        <c:majorTickMark val="out"/>
        <c:minorTickMark val="none"/>
        <c:tickLblPos val="nextTo"/>
        <c:crossAx val="82700160"/>
        <c:crosses val="autoZero"/>
        <c:crossBetween val="between"/>
      </c:valAx>
    </c:plotArea>
    <c:legend>
      <c:legendPos val="t"/>
      <c:layout>
        <c:manualLayout>
          <c:xMode val="edge"/>
          <c:yMode val="edge"/>
          <c:x val="0.16822525038251498"/>
          <c:y val="6.6538663436301423E-2"/>
          <c:w val="0.68384360630720264"/>
          <c:h val="0.13888673531193221"/>
        </c:manualLayout>
      </c:layout>
      <c:overlay val="0"/>
      <c:txPr>
        <a:bodyPr/>
        <a:lstStyle/>
        <a:p>
          <a:pPr>
            <a:defRPr sz="12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keluar'!$B$18</c:f>
              <c:strCache>
                <c:ptCount val="1"/>
                <c:pt idx="0">
                  <c:v>Jagung Keluar NTB 2019 : 706.518,25 Ton</c:v>
                </c:pt>
              </c:strCache>
            </c:strRef>
          </c:tx>
          <c:invertIfNegative val="0"/>
          <c:dLbls>
            <c:spPr>
              <a:noFill/>
              <a:ln>
                <a:noFill/>
              </a:ln>
              <a:effectLst/>
            </c:spPr>
            <c:txPr>
              <a:bodyPr/>
              <a:lstStyle/>
              <a:p>
                <a:pPr>
                  <a:defRPr sz="9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keluar'!$A$19:$A$30</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keluar'!$B$19:$B$30</c:f>
              <c:numCache>
                <c:formatCode>0.0</c:formatCode>
                <c:ptCount val="12"/>
                <c:pt idx="0">
                  <c:v>6056.33</c:v>
                </c:pt>
                <c:pt idx="1">
                  <c:v>7066</c:v>
                </c:pt>
                <c:pt idx="2">
                  <c:v>2112.3870000000002</c:v>
                </c:pt>
                <c:pt idx="3">
                  <c:v>100959.54</c:v>
                </c:pt>
                <c:pt idx="4">
                  <c:v>174373.63</c:v>
                </c:pt>
                <c:pt idx="5">
                  <c:v>464385.25900000002</c:v>
                </c:pt>
                <c:pt idx="6">
                  <c:v>107736241</c:v>
                </c:pt>
                <c:pt idx="7">
                  <c:v>51864.67</c:v>
                </c:pt>
                <c:pt idx="8">
                  <c:v>26446.21</c:v>
                </c:pt>
                <c:pt idx="9">
                  <c:v>0</c:v>
                </c:pt>
                <c:pt idx="10">
                  <c:v>0</c:v>
                </c:pt>
                <c:pt idx="11">
                  <c:v>0</c:v>
                </c:pt>
              </c:numCache>
            </c:numRef>
          </c:val>
        </c:ser>
        <c:dLbls>
          <c:showLegendKey val="0"/>
          <c:showVal val="1"/>
          <c:showCatName val="0"/>
          <c:showSerName val="0"/>
          <c:showPercent val="0"/>
          <c:showBubbleSize val="0"/>
        </c:dLbls>
        <c:gapWidth val="150"/>
        <c:overlap val="-25"/>
        <c:axId val="73236480"/>
        <c:axId val="73238016"/>
      </c:barChart>
      <c:catAx>
        <c:axId val="73236480"/>
        <c:scaling>
          <c:orientation val="minMax"/>
        </c:scaling>
        <c:delete val="0"/>
        <c:axPos val="b"/>
        <c:numFmt formatCode="General" sourceLinked="0"/>
        <c:majorTickMark val="none"/>
        <c:minorTickMark val="none"/>
        <c:tickLblPos val="nextTo"/>
        <c:txPr>
          <a:bodyPr/>
          <a:lstStyle/>
          <a:p>
            <a:pPr>
              <a:defRPr b="1"/>
            </a:pPr>
            <a:endParaRPr lang="en-US"/>
          </a:p>
        </c:txPr>
        <c:crossAx val="73238016"/>
        <c:crosses val="autoZero"/>
        <c:auto val="1"/>
        <c:lblAlgn val="ctr"/>
        <c:lblOffset val="100"/>
        <c:noMultiLvlLbl val="0"/>
      </c:catAx>
      <c:valAx>
        <c:axId val="73238016"/>
        <c:scaling>
          <c:orientation val="minMax"/>
        </c:scaling>
        <c:delete val="1"/>
        <c:axPos val="l"/>
        <c:numFmt formatCode="0.0" sourceLinked="1"/>
        <c:majorTickMark val="out"/>
        <c:minorTickMark val="none"/>
        <c:tickLblPos val="nextTo"/>
        <c:crossAx val="73236480"/>
        <c:crosses val="autoZero"/>
        <c:crossBetween val="between"/>
      </c:valAx>
    </c:plotArea>
    <c:legend>
      <c:legendPos val="t"/>
      <c:layout>
        <c:manualLayout>
          <c:xMode val="edge"/>
          <c:yMode val="edge"/>
          <c:x val="0.18380493278034993"/>
          <c:y val="1.2411610313416709E-2"/>
          <c:w val="0.58353501232193306"/>
          <c:h val="0.1324643610725134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Masuk'!$B$34</c:f>
              <c:strCache>
                <c:ptCount val="1"/>
                <c:pt idx="0">
                  <c:v>Kedelai Masuk NTB 2019 : 1.712,70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Masuk'!$A$35:$A$46</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Masuk'!$B$35:$B$46</c:f>
              <c:numCache>
                <c:formatCode>0.0</c:formatCode>
                <c:ptCount val="12"/>
                <c:pt idx="0">
                  <c:v>0</c:v>
                </c:pt>
                <c:pt idx="1">
                  <c:v>0</c:v>
                </c:pt>
                <c:pt idx="2">
                  <c:v>0</c:v>
                </c:pt>
                <c:pt idx="3">
                  <c:v>0</c:v>
                </c:pt>
                <c:pt idx="4">
                  <c:v>120</c:v>
                </c:pt>
                <c:pt idx="5">
                  <c:v>0</c:v>
                </c:pt>
                <c:pt idx="6">
                  <c:v>260.7</c:v>
                </c:pt>
                <c:pt idx="7">
                  <c:v>191</c:v>
                </c:pt>
                <c:pt idx="8">
                  <c:v>460</c:v>
                </c:pt>
                <c:pt idx="9">
                  <c:v>490</c:v>
                </c:pt>
                <c:pt idx="10">
                  <c:v>191</c:v>
                </c:pt>
                <c:pt idx="11">
                  <c:v>0</c:v>
                </c:pt>
              </c:numCache>
            </c:numRef>
          </c:val>
        </c:ser>
        <c:dLbls>
          <c:showLegendKey val="0"/>
          <c:showVal val="1"/>
          <c:showCatName val="0"/>
          <c:showSerName val="0"/>
          <c:showPercent val="0"/>
          <c:showBubbleSize val="0"/>
        </c:dLbls>
        <c:gapWidth val="150"/>
        <c:overlap val="-25"/>
        <c:axId val="83233024"/>
        <c:axId val="83243008"/>
      </c:barChart>
      <c:catAx>
        <c:axId val="83233024"/>
        <c:scaling>
          <c:orientation val="minMax"/>
        </c:scaling>
        <c:delete val="0"/>
        <c:axPos val="b"/>
        <c:numFmt formatCode="General" sourceLinked="0"/>
        <c:majorTickMark val="none"/>
        <c:minorTickMark val="none"/>
        <c:tickLblPos val="nextTo"/>
        <c:crossAx val="83243008"/>
        <c:crosses val="autoZero"/>
        <c:auto val="1"/>
        <c:lblAlgn val="ctr"/>
        <c:lblOffset val="100"/>
        <c:noMultiLvlLbl val="0"/>
      </c:catAx>
      <c:valAx>
        <c:axId val="83243008"/>
        <c:scaling>
          <c:orientation val="minMax"/>
        </c:scaling>
        <c:delete val="1"/>
        <c:axPos val="l"/>
        <c:numFmt formatCode="0.0" sourceLinked="1"/>
        <c:majorTickMark val="out"/>
        <c:minorTickMark val="none"/>
        <c:tickLblPos val="nextTo"/>
        <c:crossAx val="83233024"/>
        <c:crosses val="autoZero"/>
        <c:crossBetween val="between"/>
      </c:valAx>
    </c:plotArea>
    <c:legend>
      <c:legendPos val="t"/>
      <c:layout>
        <c:manualLayout>
          <c:xMode val="edge"/>
          <c:yMode val="edge"/>
          <c:x val="0.23731079486623899"/>
          <c:y val="4.4365204349456684E-2"/>
          <c:w val="0.52333967428383465"/>
          <c:h val="7.0104486939132987E-2"/>
        </c:manualLayout>
      </c:layout>
      <c:overlay val="0"/>
      <c:txPr>
        <a:bodyPr/>
        <a:lstStyle/>
        <a:p>
          <a:pPr>
            <a:defRPr sz="1400" b="1"/>
          </a:pPr>
          <a:endParaRPr lang="en-US"/>
        </a:p>
      </c:txPr>
    </c:legend>
    <c:plotVisOnly val="1"/>
    <c:dispBlanksAs val="gap"/>
    <c:showDLblsOverMax val="0"/>
  </c:chart>
  <c:txPr>
    <a:bodyPr/>
    <a:lstStyle/>
    <a:p>
      <a:pPr>
        <a:defRPr b="1"/>
      </a:pPr>
      <a:endParaRPr lang="en-US"/>
    </a:p>
  </c:tx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keluar'!$B$34</c:f>
              <c:strCache>
                <c:ptCount val="1"/>
                <c:pt idx="0">
                  <c:v>Kedelai Keluar NTB 2019 : 594,42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keluar'!$A$35:$A$46</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keluar'!$B$35:$B$46</c:f>
              <c:numCache>
                <c:formatCode>0.0</c:formatCode>
                <c:ptCount val="12"/>
                <c:pt idx="0">
                  <c:v>290.39999999999998</c:v>
                </c:pt>
                <c:pt idx="1">
                  <c:v>85</c:v>
                </c:pt>
                <c:pt idx="2">
                  <c:v>36</c:v>
                </c:pt>
                <c:pt idx="3">
                  <c:v>0</c:v>
                </c:pt>
                <c:pt idx="4">
                  <c:v>12</c:v>
                </c:pt>
                <c:pt idx="5">
                  <c:v>0</c:v>
                </c:pt>
                <c:pt idx="6">
                  <c:v>15</c:v>
                </c:pt>
                <c:pt idx="7">
                  <c:v>11.02</c:v>
                </c:pt>
                <c:pt idx="8">
                  <c:v>0</c:v>
                </c:pt>
                <c:pt idx="9">
                  <c:v>57</c:v>
                </c:pt>
                <c:pt idx="10">
                  <c:v>88</c:v>
                </c:pt>
                <c:pt idx="11">
                  <c:v>0</c:v>
                </c:pt>
              </c:numCache>
            </c:numRef>
          </c:val>
        </c:ser>
        <c:dLbls>
          <c:showLegendKey val="0"/>
          <c:showVal val="1"/>
          <c:showCatName val="0"/>
          <c:showSerName val="0"/>
          <c:showPercent val="0"/>
          <c:showBubbleSize val="0"/>
        </c:dLbls>
        <c:gapWidth val="150"/>
        <c:overlap val="-25"/>
        <c:axId val="83263872"/>
        <c:axId val="83265408"/>
      </c:barChart>
      <c:catAx>
        <c:axId val="83263872"/>
        <c:scaling>
          <c:orientation val="minMax"/>
        </c:scaling>
        <c:delete val="0"/>
        <c:axPos val="b"/>
        <c:numFmt formatCode="General" sourceLinked="0"/>
        <c:majorTickMark val="none"/>
        <c:minorTickMark val="none"/>
        <c:tickLblPos val="nextTo"/>
        <c:crossAx val="83265408"/>
        <c:crosses val="autoZero"/>
        <c:auto val="1"/>
        <c:lblAlgn val="ctr"/>
        <c:lblOffset val="100"/>
        <c:noMultiLvlLbl val="0"/>
      </c:catAx>
      <c:valAx>
        <c:axId val="83265408"/>
        <c:scaling>
          <c:orientation val="minMax"/>
        </c:scaling>
        <c:delete val="1"/>
        <c:axPos val="l"/>
        <c:numFmt formatCode="0.0" sourceLinked="1"/>
        <c:majorTickMark val="out"/>
        <c:minorTickMark val="none"/>
        <c:tickLblPos val="nextTo"/>
        <c:crossAx val="83263872"/>
        <c:crosses val="autoZero"/>
        <c:crossBetween val="between"/>
      </c:valAx>
    </c:plotArea>
    <c:legend>
      <c:legendPos val="t"/>
      <c:layout>
        <c:manualLayout>
          <c:xMode val="edge"/>
          <c:yMode val="edge"/>
          <c:x val="0.23731079486623899"/>
          <c:y val="4.4365204349456684E-2"/>
          <c:w val="0.52333967428383465"/>
          <c:h val="7.0104486939132987E-2"/>
        </c:manualLayout>
      </c:layout>
      <c:overlay val="0"/>
      <c:txPr>
        <a:bodyPr/>
        <a:lstStyle/>
        <a:p>
          <a:pPr>
            <a:defRPr sz="1400" b="1"/>
          </a:pPr>
          <a:endParaRPr lang="en-US"/>
        </a:p>
      </c:txPr>
    </c:legend>
    <c:plotVisOnly val="1"/>
    <c:dispBlanksAs val="gap"/>
    <c:showDLblsOverMax val="0"/>
  </c:chart>
  <c:txPr>
    <a:bodyPr/>
    <a:lstStyle/>
    <a:p>
      <a:pPr>
        <a:defRPr b="1"/>
      </a:pPr>
      <a:endParaRPr lang="en-US"/>
    </a:p>
  </c:txPr>
  <c:printSettings>
    <c:headerFooter/>
    <c:pageMargins b="0.75000000000000244" l="0.70000000000000062" r="0.70000000000000062" t="0.75000000000000244"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Masuk'!$B$50</c:f>
              <c:strCache>
                <c:ptCount val="1"/>
                <c:pt idx="0">
                  <c:v>Bawang Merah Yang Masuk NTB 2019 : 82,02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Masuk'!$A$51:$A$62</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Masuk'!$B$51:$B$62</c:f>
              <c:numCache>
                <c:formatCode>0.0</c:formatCode>
                <c:ptCount val="12"/>
                <c:pt idx="0">
                  <c:v>18.5</c:v>
                </c:pt>
                <c:pt idx="1">
                  <c:v>50.52</c:v>
                </c:pt>
                <c:pt idx="2">
                  <c:v>0</c:v>
                </c:pt>
                <c:pt idx="3">
                  <c:v>11</c:v>
                </c:pt>
                <c:pt idx="4">
                  <c:v>0</c:v>
                </c:pt>
                <c:pt idx="5">
                  <c:v>0</c:v>
                </c:pt>
                <c:pt idx="6">
                  <c:v>0</c:v>
                </c:pt>
                <c:pt idx="7">
                  <c:v>2</c:v>
                </c:pt>
                <c:pt idx="8">
                  <c:v>0</c:v>
                </c:pt>
                <c:pt idx="9">
                  <c:v>0</c:v>
                </c:pt>
                <c:pt idx="10">
                  <c:v>0</c:v>
                </c:pt>
                <c:pt idx="11">
                  <c:v>0</c:v>
                </c:pt>
              </c:numCache>
            </c:numRef>
          </c:val>
        </c:ser>
        <c:dLbls>
          <c:showLegendKey val="0"/>
          <c:showVal val="1"/>
          <c:showCatName val="0"/>
          <c:showSerName val="0"/>
          <c:showPercent val="0"/>
          <c:showBubbleSize val="0"/>
        </c:dLbls>
        <c:gapWidth val="150"/>
        <c:overlap val="-25"/>
        <c:axId val="83286272"/>
        <c:axId val="84086784"/>
      </c:barChart>
      <c:catAx>
        <c:axId val="83286272"/>
        <c:scaling>
          <c:orientation val="minMax"/>
        </c:scaling>
        <c:delete val="0"/>
        <c:axPos val="b"/>
        <c:numFmt formatCode="General" sourceLinked="0"/>
        <c:majorTickMark val="none"/>
        <c:minorTickMark val="none"/>
        <c:tickLblPos val="nextTo"/>
        <c:txPr>
          <a:bodyPr/>
          <a:lstStyle/>
          <a:p>
            <a:pPr>
              <a:defRPr b="1"/>
            </a:pPr>
            <a:endParaRPr lang="en-US"/>
          </a:p>
        </c:txPr>
        <c:crossAx val="84086784"/>
        <c:crosses val="autoZero"/>
        <c:auto val="1"/>
        <c:lblAlgn val="ctr"/>
        <c:lblOffset val="100"/>
        <c:noMultiLvlLbl val="0"/>
      </c:catAx>
      <c:valAx>
        <c:axId val="84086784"/>
        <c:scaling>
          <c:orientation val="minMax"/>
        </c:scaling>
        <c:delete val="1"/>
        <c:axPos val="l"/>
        <c:numFmt formatCode="0.0" sourceLinked="1"/>
        <c:majorTickMark val="out"/>
        <c:minorTickMark val="none"/>
        <c:tickLblPos val="nextTo"/>
        <c:crossAx val="83286272"/>
        <c:crosses val="autoZero"/>
        <c:crossBetween val="between"/>
      </c:valAx>
    </c:plotArea>
    <c:legend>
      <c:legendPos val="t"/>
      <c:layout>
        <c:manualLayout>
          <c:xMode val="edge"/>
          <c:yMode val="edge"/>
          <c:x val="2.4468941382327202E-2"/>
          <c:y val="1.8298034941336389E-2"/>
          <c:w val="0.94828412073490542"/>
          <c:h val="0.1358144313106449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keluar'!$B$50</c:f>
              <c:strCache>
                <c:ptCount val="1"/>
                <c:pt idx="0">
                  <c:v>Bawang Merah Yang Keluar NTB 2019 : 31.315,47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keluar'!$A$51:$A$62</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keluar'!$B$51:$B$62</c:f>
              <c:numCache>
                <c:formatCode>0.0</c:formatCode>
                <c:ptCount val="12"/>
                <c:pt idx="0">
                  <c:v>89</c:v>
                </c:pt>
                <c:pt idx="1">
                  <c:v>964.9</c:v>
                </c:pt>
                <c:pt idx="2">
                  <c:v>1559.78</c:v>
                </c:pt>
                <c:pt idx="3">
                  <c:v>1314.15</c:v>
                </c:pt>
                <c:pt idx="4">
                  <c:v>4655.29</c:v>
                </c:pt>
                <c:pt idx="5">
                  <c:v>3013.2</c:v>
                </c:pt>
                <c:pt idx="6">
                  <c:v>3272.55</c:v>
                </c:pt>
                <c:pt idx="7">
                  <c:v>6504.34</c:v>
                </c:pt>
                <c:pt idx="8">
                  <c:v>3987.13</c:v>
                </c:pt>
                <c:pt idx="9">
                  <c:v>3270.41</c:v>
                </c:pt>
                <c:pt idx="10">
                  <c:v>2684.72</c:v>
                </c:pt>
                <c:pt idx="11">
                  <c:v>0</c:v>
                </c:pt>
              </c:numCache>
            </c:numRef>
          </c:val>
        </c:ser>
        <c:dLbls>
          <c:showLegendKey val="0"/>
          <c:showVal val="1"/>
          <c:showCatName val="0"/>
          <c:showSerName val="0"/>
          <c:showPercent val="0"/>
          <c:showBubbleSize val="0"/>
        </c:dLbls>
        <c:gapWidth val="150"/>
        <c:overlap val="-25"/>
        <c:axId val="42538496"/>
        <c:axId val="42540032"/>
      </c:barChart>
      <c:catAx>
        <c:axId val="42538496"/>
        <c:scaling>
          <c:orientation val="minMax"/>
        </c:scaling>
        <c:delete val="0"/>
        <c:axPos val="b"/>
        <c:numFmt formatCode="General" sourceLinked="0"/>
        <c:majorTickMark val="none"/>
        <c:minorTickMark val="none"/>
        <c:tickLblPos val="nextTo"/>
        <c:txPr>
          <a:bodyPr/>
          <a:lstStyle/>
          <a:p>
            <a:pPr>
              <a:defRPr b="1"/>
            </a:pPr>
            <a:endParaRPr lang="en-US"/>
          </a:p>
        </c:txPr>
        <c:crossAx val="42540032"/>
        <c:crosses val="autoZero"/>
        <c:auto val="1"/>
        <c:lblAlgn val="ctr"/>
        <c:lblOffset val="100"/>
        <c:noMultiLvlLbl val="0"/>
      </c:catAx>
      <c:valAx>
        <c:axId val="42540032"/>
        <c:scaling>
          <c:orientation val="minMax"/>
        </c:scaling>
        <c:delete val="1"/>
        <c:axPos val="l"/>
        <c:numFmt formatCode="0.0" sourceLinked="1"/>
        <c:majorTickMark val="out"/>
        <c:minorTickMark val="none"/>
        <c:tickLblPos val="nextTo"/>
        <c:crossAx val="42538496"/>
        <c:crosses val="autoZero"/>
        <c:crossBetween val="between"/>
      </c:valAx>
    </c:plotArea>
    <c:legend>
      <c:legendPos val="t"/>
      <c:layout>
        <c:manualLayout>
          <c:xMode val="edge"/>
          <c:yMode val="edge"/>
          <c:x val="2.4468941382327202E-2"/>
          <c:y val="1.8298034941336389E-2"/>
          <c:w val="0.94828412073490542"/>
          <c:h val="0.1358144313106449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keluar'!$B$50</c:f>
              <c:strCache>
                <c:ptCount val="1"/>
                <c:pt idx="0">
                  <c:v>Bawang Merah Yang Keluar NTB 2019 : 31.315,47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keluar'!$A$51:$A$62</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keluar'!$B$51:$B$62</c:f>
              <c:numCache>
                <c:formatCode>0.0</c:formatCode>
                <c:ptCount val="12"/>
                <c:pt idx="0">
                  <c:v>89</c:v>
                </c:pt>
                <c:pt idx="1">
                  <c:v>964.9</c:v>
                </c:pt>
                <c:pt idx="2">
                  <c:v>1559.78</c:v>
                </c:pt>
                <c:pt idx="3">
                  <c:v>1314.15</c:v>
                </c:pt>
                <c:pt idx="4">
                  <c:v>4655.29</c:v>
                </c:pt>
                <c:pt idx="5">
                  <c:v>3013.2</c:v>
                </c:pt>
                <c:pt idx="6">
                  <c:v>3272.55</c:v>
                </c:pt>
                <c:pt idx="7">
                  <c:v>6504.34</c:v>
                </c:pt>
                <c:pt idx="8">
                  <c:v>3987.13</c:v>
                </c:pt>
                <c:pt idx="9">
                  <c:v>3270.41</c:v>
                </c:pt>
                <c:pt idx="10">
                  <c:v>2684.72</c:v>
                </c:pt>
                <c:pt idx="11">
                  <c:v>0</c:v>
                </c:pt>
              </c:numCache>
            </c:numRef>
          </c:val>
        </c:ser>
        <c:dLbls>
          <c:showLegendKey val="0"/>
          <c:showVal val="1"/>
          <c:showCatName val="0"/>
          <c:showSerName val="0"/>
          <c:showPercent val="0"/>
          <c:showBubbleSize val="0"/>
        </c:dLbls>
        <c:gapWidth val="150"/>
        <c:overlap val="-25"/>
        <c:axId val="84132224"/>
        <c:axId val="84133760"/>
      </c:barChart>
      <c:catAx>
        <c:axId val="84132224"/>
        <c:scaling>
          <c:orientation val="minMax"/>
        </c:scaling>
        <c:delete val="0"/>
        <c:axPos val="b"/>
        <c:numFmt formatCode="General" sourceLinked="0"/>
        <c:majorTickMark val="none"/>
        <c:minorTickMark val="none"/>
        <c:tickLblPos val="nextTo"/>
        <c:txPr>
          <a:bodyPr/>
          <a:lstStyle/>
          <a:p>
            <a:pPr>
              <a:defRPr b="1"/>
            </a:pPr>
            <a:endParaRPr lang="en-US"/>
          </a:p>
        </c:txPr>
        <c:crossAx val="84133760"/>
        <c:crosses val="autoZero"/>
        <c:auto val="1"/>
        <c:lblAlgn val="ctr"/>
        <c:lblOffset val="100"/>
        <c:noMultiLvlLbl val="0"/>
      </c:catAx>
      <c:valAx>
        <c:axId val="84133760"/>
        <c:scaling>
          <c:orientation val="minMax"/>
        </c:scaling>
        <c:delete val="1"/>
        <c:axPos val="l"/>
        <c:numFmt formatCode="0.0" sourceLinked="1"/>
        <c:majorTickMark val="out"/>
        <c:minorTickMark val="none"/>
        <c:tickLblPos val="nextTo"/>
        <c:crossAx val="84132224"/>
        <c:crosses val="autoZero"/>
        <c:crossBetween val="between"/>
      </c:valAx>
    </c:plotArea>
    <c:legend>
      <c:legendPos val="t"/>
      <c:layout>
        <c:manualLayout>
          <c:xMode val="edge"/>
          <c:yMode val="edge"/>
          <c:x val="2.4468941382327202E-2"/>
          <c:y val="1.8298034941336389E-2"/>
          <c:w val="0.94828412073490542"/>
          <c:h val="0.1358144313106449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779087177861159"/>
          <c:y val="0"/>
        </c:manualLayout>
      </c:layout>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Masuk'!$B$67</c:f>
              <c:strCache>
                <c:ptCount val="1"/>
                <c:pt idx="0">
                  <c:v>Bawang Putih Yang Masuk NTB 2019 : 29,90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Masuk'!$A$68:$A$79</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Masuk'!$B$68:$B$79</c:f>
              <c:numCache>
                <c:formatCode>0.0</c:formatCode>
                <c:ptCount val="12"/>
                <c:pt idx="0">
                  <c:v>0</c:v>
                </c:pt>
                <c:pt idx="1">
                  <c:v>2</c:v>
                </c:pt>
                <c:pt idx="2">
                  <c:v>15</c:v>
                </c:pt>
                <c:pt idx="3">
                  <c:v>0</c:v>
                </c:pt>
                <c:pt idx="4">
                  <c:v>0</c:v>
                </c:pt>
                <c:pt idx="5">
                  <c:v>0</c:v>
                </c:pt>
                <c:pt idx="6">
                  <c:v>0</c:v>
                </c:pt>
                <c:pt idx="7">
                  <c:v>9.9</c:v>
                </c:pt>
                <c:pt idx="8">
                  <c:v>0</c:v>
                </c:pt>
                <c:pt idx="9">
                  <c:v>0</c:v>
                </c:pt>
                <c:pt idx="10">
                  <c:v>3</c:v>
                </c:pt>
                <c:pt idx="11">
                  <c:v>0</c:v>
                </c:pt>
              </c:numCache>
            </c:numRef>
          </c:val>
        </c:ser>
        <c:dLbls>
          <c:showLegendKey val="0"/>
          <c:showVal val="1"/>
          <c:showCatName val="0"/>
          <c:showSerName val="0"/>
          <c:showPercent val="0"/>
          <c:showBubbleSize val="0"/>
        </c:dLbls>
        <c:gapWidth val="150"/>
        <c:overlap val="-25"/>
        <c:axId val="84154624"/>
        <c:axId val="84168704"/>
      </c:barChart>
      <c:catAx>
        <c:axId val="84154624"/>
        <c:scaling>
          <c:orientation val="minMax"/>
        </c:scaling>
        <c:delete val="0"/>
        <c:axPos val="b"/>
        <c:numFmt formatCode="General" sourceLinked="0"/>
        <c:majorTickMark val="none"/>
        <c:minorTickMark val="none"/>
        <c:tickLblPos val="nextTo"/>
        <c:txPr>
          <a:bodyPr/>
          <a:lstStyle/>
          <a:p>
            <a:pPr>
              <a:defRPr b="1"/>
            </a:pPr>
            <a:endParaRPr lang="en-US"/>
          </a:p>
        </c:txPr>
        <c:crossAx val="84168704"/>
        <c:crosses val="autoZero"/>
        <c:auto val="1"/>
        <c:lblAlgn val="ctr"/>
        <c:lblOffset val="100"/>
        <c:noMultiLvlLbl val="0"/>
      </c:catAx>
      <c:valAx>
        <c:axId val="84168704"/>
        <c:scaling>
          <c:orientation val="minMax"/>
        </c:scaling>
        <c:delete val="1"/>
        <c:axPos val="l"/>
        <c:numFmt formatCode="0.0" sourceLinked="1"/>
        <c:majorTickMark val="out"/>
        <c:minorTickMark val="none"/>
        <c:tickLblPos val="nextTo"/>
        <c:crossAx val="84154624"/>
        <c:crosses val="autoZero"/>
        <c:crossBetween val="between"/>
      </c:valAx>
    </c:plotArea>
    <c:legend>
      <c:legendPos val="t"/>
      <c:layout>
        <c:manualLayout>
          <c:xMode val="edge"/>
          <c:yMode val="edge"/>
          <c:x val="5.0810586176727901E-2"/>
          <c:y val="4.6064814814814822E-2"/>
          <c:w val="0.88171216097987748"/>
          <c:h val="0.13001348789734754"/>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keluar'!$B$67</c:f>
              <c:strCache>
                <c:ptCount val="1"/>
                <c:pt idx="0">
                  <c:v>Bawang Putih Yang Keluar NTB 2019 : 3767,36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keluar'!$A$68:$A$79</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keluar'!$B$68:$B$79</c:f>
              <c:numCache>
                <c:formatCode>0.0</c:formatCode>
                <c:ptCount val="12"/>
                <c:pt idx="0">
                  <c:v>0</c:v>
                </c:pt>
                <c:pt idx="1">
                  <c:v>0</c:v>
                </c:pt>
                <c:pt idx="2">
                  <c:v>7.28</c:v>
                </c:pt>
                <c:pt idx="3">
                  <c:v>1</c:v>
                </c:pt>
                <c:pt idx="4">
                  <c:v>0</c:v>
                </c:pt>
                <c:pt idx="5">
                  <c:v>9</c:v>
                </c:pt>
                <c:pt idx="6">
                  <c:v>3426</c:v>
                </c:pt>
                <c:pt idx="7">
                  <c:v>15.5</c:v>
                </c:pt>
                <c:pt idx="8">
                  <c:v>13.52</c:v>
                </c:pt>
                <c:pt idx="9">
                  <c:v>0</c:v>
                </c:pt>
                <c:pt idx="10">
                  <c:v>295.06</c:v>
                </c:pt>
                <c:pt idx="11">
                  <c:v>0</c:v>
                </c:pt>
              </c:numCache>
            </c:numRef>
          </c:val>
        </c:ser>
        <c:dLbls>
          <c:showLegendKey val="0"/>
          <c:showVal val="1"/>
          <c:showCatName val="0"/>
          <c:showSerName val="0"/>
          <c:showPercent val="0"/>
          <c:showBubbleSize val="0"/>
        </c:dLbls>
        <c:gapWidth val="150"/>
        <c:overlap val="-25"/>
        <c:axId val="84197760"/>
        <c:axId val="84199296"/>
      </c:barChart>
      <c:catAx>
        <c:axId val="84197760"/>
        <c:scaling>
          <c:orientation val="minMax"/>
        </c:scaling>
        <c:delete val="0"/>
        <c:axPos val="b"/>
        <c:numFmt formatCode="General" sourceLinked="0"/>
        <c:majorTickMark val="none"/>
        <c:minorTickMark val="none"/>
        <c:tickLblPos val="nextTo"/>
        <c:txPr>
          <a:bodyPr/>
          <a:lstStyle/>
          <a:p>
            <a:pPr>
              <a:defRPr b="1"/>
            </a:pPr>
            <a:endParaRPr lang="en-US"/>
          </a:p>
        </c:txPr>
        <c:crossAx val="84199296"/>
        <c:crosses val="autoZero"/>
        <c:auto val="1"/>
        <c:lblAlgn val="ctr"/>
        <c:lblOffset val="100"/>
        <c:noMultiLvlLbl val="0"/>
      </c:catAx>
      <c:valAx>
        <c:axId val="84199296"/>
        <c:scaling>
          <c:orientation val="minMax"/>
        </c:scaling>
        <c:delete val="1"/>
        <c:axPos val="l"/>
        <c:numFmt formatCode="0.0" sourceLinked="1"/>
        <c:majorTickMark val="out"/>
        <c:minorTickMark val="none"/>
        <c:tickLblPos val="nextTo"/>
        <c:crossAx val="84197760"/>
        <c:crosses val="autoZero"/>
        <c:crossBetween val="between"/>
      </c:valAx>
    </c:plotArea>
    <c:legend>
      <c:legendPos val="t"/>
      <c:layout>
        <c:manualLayout>
          <c:xMode val="edge"/>
          <c:yMode val="edge"/>
          <c:x val="5.0810586176727901E-2"/>
          <c:y val="4.6064814814814822E-2"/>
          <c:w val="0.88171216097987748"/>
          <c:h val="0.13001348789734754"/>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Masuk'!$B$83</c:f>
              <c:strCache>
                <c:ptCount val="1"/>
                <c:pt idx="0">
                  <c:v>Cabe Rawit Yang Masuk NTB 2019 : 50,20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Masuk'!$A$84:$A$95</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Masuk'!$B$84:$B$95</c:f>
              <c:numCache>
                <c:formatCode>0.0</c:formatCode>
                <c:ptCount val="12"/>
                <c:pt idx="0">
                  <c:v>0</c:v>
                </c:pt>
                <c:pt idx="1">
                  <c:v>1.9</c:v>
                </c:pt>
                <c:pt idx="2">
                  <c:v>35.5</c:v>
                </c:pt>
                <c:pt idx="3">
                  <c:v>5</c:v>
                </c:pt>
                <c:pt idx="4">
                  <c:v>1.8</c:v>
                </c:pt>
                <c:pt idx="5">
                  <c:v>6</c:v>
                </c:pt>
                <c:pt idx="6">
                  <c:v>0</c:v>
                </c:pt>
                <c:pt idx="7">
                  <c:v>0</c:v>
                </c:pt>
                <c:pt idx="8">
                  <c:v>0</c:v>
                </c:pt>
                <c:pt idx="9">
                  <c:v>0</c:v>
                </c:pt>
                <c:pt idx="10">
                  <c:v>0</c:v>
                </c:pt>
                <c:pt idx="11">
                  <c:v>0</c:v>
                </c:pt>
              </c:numCache>
            </c:numRef>
          </c:val>
        </c:ser>
        <c:dLbls>
          <c:showLegendKey val="0"/>
          <c:showVal val="1"/>
          <c:showCatName val="0"/>
          <c:showSerName val="0"/>
          <c:showPercent val="0"/>
          <c:showBubbleSize val="0"/>
        </c:dLbls>
        <c:gapWidth val="150"/>
        <c:overlap val="-25"/>
        <c:axId val="84822272"/>
        <c:axId val="84832256"/>
      </c:barChart>
      <c:catAx>
        <c:axId val="84822272"/>
        <c:scaling>
          <c:orientation val="minMax"/>
        </c:scaling>
        <c:delete val="0"/>
        <c:axPos val="b"/>
        <c:numFmt formatCode="General" sourceLinked="0"/>
        <c:majorTickMark val="none"/>
        <c:minorTickMark val="none"/>
        <c:tickLblPos val="nextTo"/>
        <c:txPr>
          <a:bodyPr/>
          <a:lstStyle/>
          <a:p>
            <a:pPr>
              <a:defRPr b="1"/>
            </a:pPr>
            <a:endParaRPr lang="en-US"/>
          </a:p>
        </c:txPr>
        <c:crossAx val="84832256"/>
        <c:crosses val="autoZero"/>
        <c:auto val="1"/>
        <c:lblAlgn val="ctr"/>
        <c:lblOffset val="100"/>
        <c:noMultiLvlLbl val="0"/>
      </c:catAx>
      <c:valAx>
        <c:axId val="84832256"/>
        <c:scaling>
          <c:orientation val="minMax"/>
        </c:scaling>
        <c:delete val="1"/>
        <c:axPos val="l"/>
        <c:numFmt formatCode="0.0" sourceLinked="1"/>
        <c:majorTickMark val="out"/>
        <c:minorTickMark val="none"/>
        <c:tickLblPos val="nextTo"/>
        <c:crossAx val="84822272"/>
        <c:crosses val="autoZero"/>
        <c:crossBetween val="between"/>
      </c:valAx>
    </c:plotArea>
    <c:legend>
      <c:legendPos val="t"/>
      <c:layout>
        <c:manualLayout>
          <c:xMode val="edge"/>
          <c:yMode val="edge"/>
          <c:x val="3.8410761154855637E-2"/>
          <c:y val="6.4583333333333742E-2"/>
          <c:w val="0.9204006999125105"/>
          <c:h val="0.12075422863808727"/>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keluar'!$B$83</c:f>
              <c:strCache>
                <c:ptCount val="1"/>
                <c:pt idx="0">
                  <c:v>Cabe Rawit Yang Keluar NTB 2019 : 2.198,80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keluar'!$A$84:$A$95</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keluar'!$B$84:$B$95</c:f>
              <c:numCache>
                <c:formatCode>0.0</c:formatCode>
                <c:ptCount val="12"/>
                <c:pt idx="0">
                  <c:v>440.74</c:v>
                </c:pt>
                <c:pt idx="1">
                  <c:v>257.73</c:v>
                </c:pt>
                <c:pt idx="2">
                  <c:v>222.01</c:v>
                </c:pt>
                <c:pt idx="3">
                  <c:v>27.51</c:v>
                </c:pt>
                <c:pt idx="4">
                  <c:v>142.65</c:v>
                </c:pt>
                <c:pt idx="5">
                  <c:v>105.73</c:v>
                </c:pt>
                <c:pt idx="6">
                  <c:v>51</c:v>
                </c:pt>
                <c:pt idx="7">
                  <c:v>274.60000000000002</c:v>
                </c:pt>
                <c:pt idx="8">
                  <c:v>262.24</c:v>
                </c:pt>
                <c:pt idx="9">
                  <c:v>246.53</c:v>
                </c:pt>
                <c:pt idx="10">
                  <c:v>168.06</c:v>
                </c:pt>
                <c:pt idx="11">
                  <c:v>0</c:v>
                </c:pt>
              </c:numCache>
            </c:numRef>
          </c:val>
        </c:ser>
        <c:dLbls>
          <c:showLegendKey val="0"/>
          <c:showVal val="1"/>
          <c:showCatName val="0"/>
          <c:showSerName val="0"/>
          <c:showPercent val="0"/>
          <c:showBubbleSize val="0"/>
        </c:dLbls>
        <c:gapWidth val="150"/>
        <c:overlap val="-25"/>
        <c:axId val="84849408"/>
        <c:axId val="84850944"/>
      </c:barChart>
      <c:catAx>
        <c:axId val="84849408"/>
        <c:scaling>
          <c:orientation val="minMax"/>
        </c:scaling>
        <c:delete val="0"/>
        <c:axPos val="b"/>
        <c:numFmt formatCode="General" sourceLinked="0"/>
        <c:majorTickMark val="none"/>
        <c:minorTickMark val="none"/>
        <c:tickLblPos val="nextTo"/>
        <c:txPr>
          <a:bodyPr/>
          <a:lstStyle/>
          <a:p>
            <a:pPr>
              <a:defRPr b="1"/>
            </a:pPr>
            <a:endParaRPr lang="en-US"/>
          </a:p>
        </c:txPr>
        <c:crossAx val="84850944"/>
        <c:crosses val="autoZero"/>
        <c:auto val="1"/>
        <c:lblAlgn val="ctr"/>
        <c:lblOffset val="100"/>
        <c:noMultiLvlLbl val="0"/>
      </c:catAx>
      <c:valAx>
        <c:axId val="84850944"/>
        <c:scaling>
          <c:orientation val="minMax"/>
        </c:scaling>
        <c:delete val="1"/>
        <c:axPos val="l"/>
        <c:numFmt formatCode="0.0" sourceLinked="1"/>
        <c:majorTickMark val="out"/>
        <c:minorTickMark val="none"/>
        <c:tickLblPos val="nextTo"/>
        <c:crossAx val="84849408"/>
        <c:crosses val="autoZero"/>
        <c:crossBetween val="between"/>
      </c:valAx>
    </c:plotArea>
    <c:legend>
      <c:legendPos val="t"/>
      <c:layout>
        <c:manualLayout>
          <c:xMode val="edge"/>
          <c:yMode val="edge"/>
          <c:x val="3.8410761154855637E-2"/>
          <c:y val="6.4583333333333742E-2"/>
          <c:w val="0.9204006999125105"/>
          <c:h val="0.12075422863808727"/>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keluar'!$B$99</c:f>
              <c:strCache>
                <c:ptCount val="1"/>
                <c:pt idx="0">
                  <c:v>Kacang Tanah Yang Keluar NTB 2019 : 4.017,23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keluar'!$A$100:$A$111</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keluar'!$B$100:$B$111</c:f>
              <c:numCache>
                <c:formatCode>0.0</c:formatCode>
                <c:ptCount val="12"/>
                <c:pt idx="0">
                  <c:v>412</c:v>
                </c:pt>
                <c:pt idx="1">
                  <c:v>212</c:v>
                </c:pt>
                <c:pt idx="2">
                  <c:v>201.91</c:v>
                </c:pt>
                <c:pt idx="3">
                  <c:v>273.19</c:v>
                </c:pt>
                <c:pt idx="4">
                  <c:v>861.51</c:v>
                </c:pt>
                <c:pt idx="5">
                  <c:v>383.05</c:v>
                </c:pt>
                <c:pt idx="6">
                  <c:v>582</c:v>
                </c:pt>
                <c:pt idx="7">
                  <c:v>380.1</c:v>
                </c:pt>
                <c:pt idx="8">
                  <c:v>305.07</c:v>
                </c:pt>
                <c:pt idx="9">
                  <c:v>224</c:v>
                </c:pt>
                <c:pt idx="10">
                  <c:v>182.4</c:v>
                </c:pt>
                <c:pt idx="11">
                  <c:v>0</c:v>
                </c:pt>
              </c:numCache>
            </c:numRef>
          </c:val>
        </c:ser>
        <c:dLbls>
          <c:showLegendKey val="0"/>
          <c:showVal val="1"/>
          <c:showCatName val="0"/>
          <c:showSerName val="0"/>
          <c:showPercent val="0"/>
          <c:showBubbleSize val="0"/>
        </c:dLbls>
        <c:gapWidth val="150"/>
        <c:overlap val="-25"/>
        <c:axId val="85604608"/>
        <c:axId val="85618688"/>
      </c:barChart>
      <c:catAx>
        <c:axId val="85604608"/>
        <c:scaling>
          <c:orientation val="minMax"/>
        </c:scaling>
        <c:delete val="0"/>
        <c:axPos val="b"/>
        <c:numFmt formatCode="General" sourceLinked="0"/>
        <c:majorTickMark val="none"/>
        <c:minorTickMark val="none"/>
        <c:tickLblPos val="nextTo"/>
        <c:txPr>
          <a:bodyPr/>
          <a:lstStyle/>
          <a:p>
            <a:pPr>
              <a:defRPr b="1"/>
            </a:pPr>
            <a:endParaRPr lang="en-US"/>
          </a:p>
        </c:txPr>
        <c:crossAx val="85618688"/>
        <c:crosses val="autoZero"/>
        <c:auto val="1"/>
        <c:lblAlgn val="ctr"/>
        <c:lblOffset val="100"/>
        <c:noMultiLvlLbl val="0"/>
      </c:catAx>
      <c:valAx>
        <c:axId val="85618688"/>
        <c:scaling>
          <c:orientation val="minMax"/>
        </c:scaling>
        <c:delete val="1"/>
        <c:axPos val="l"/>
        <c:numFmt formatCode="0.0" sourceLinked="1"/>
        <c:majorTickMark val="out"/>
        <c:minorTickMark val="none"/>
        <c:tickLblPos val="nextTo"/>
        <c:crossAx val="85604608"/>
        <c:crosses val="autoZero"/>
        <c:crossBetween val="between"/>
      </c:valAx>
    </c:plotArea>
    <c:legend>
      <c:legendPos val="t"/>
      <c:layout>
        <c:manualLayout>
          <c:xMode val="edge"/>
          <c:yMode val="edge"/>
          <c:x val="2.6357830271216205E-2"/>
          <c:y val="5.5324074074074088E-2"/>
          <c:w val="0.92228433945756749"/>
          <c:h val="0.13927274715660543"/>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Masuk'!$B$99</c:f>
              <c:strCache>
                <c:ptCount val="1"/>
                <c:pt idx="0">
                  <c:v>Kacang Hijau Yang Masuk NTB 2019 : 1.304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Masuk'!$A$100:$A$111</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Masuk'!$B$100:$B$111</c:f>
              <c:numCache>
                <c:formatCode>0.0</c:formatCode>
                <c:ptCount val="12"/>
                <c:pt idx="0">
                  <c:v>1304</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1"/>
          <c:showCatName val="0"/>
          <c:showSerName val="0"/>
          <c:showPercent val="0"/>
          <c:showBubbleSize val="0"/>
        </c:dLbls>
        <c:gapWidth val="150"/>
        <c:overlap val="-25"/>
        <c:axId val="85651840"/>
        <c:axId val="85653376"/>
      </c:barChart>
      <c:catAx>
        <c:axId val="85651840"/>
        <c:scaling>
          <c:orientation val="minMax"/>
        </c:scaling>
        <c:delete val="0"/>
        <c:axPos val="b"/>
        <c:numFmt formatCode="General" sourceLinked="0"/>
        <c:majorTickMark val="none"/>
        <c:minorTickMark val="none"/>
        <c:tickLblPos val="nextTo"/>
        <c:txPr>
          <a:bodyPr/>
          <a:lstStyle/>
          <a:p>
            <a:pPr>
              <a:defRPr b="1"/>
            </a:pPr>
            <a:endParaRPr lang="en-US"/>
          </a:p>
        </c:txPr>
        <c:crossAx val="85653376"/>
        <c:crosses val="autoZero"/>
        <c:auto val="1"/>
        <c:lblAlgn val="ctr"/>
        <c:lblOffset val="100"/>
        <c:noMultiLvlLbl val="0"/>
      </c:catAx>
      <c:valAx>
        <c:axId val="85653376"/>
        <c:scaling>
          <c:orientation val="minMax"/>
        </c:scaling>
        <c:delete val="1"/>
        <c:axPos val="l"/>
        <c:numFmt formatCode="0.0" sourceLinked="1"/>
        <c:majorTickMark val="out"/>
        <c:minorTickMark val="none"/>
        <c:tickLblPos val="nextTo"/>
        <c:crossAx val="85651840"/>
        <c:crosses val="autoZero"/>
        <c:crossBetween val="between"/>
      </c:valAx>
    </c:plotArea>
    <c:legend>
      <c:legendPos val="t"/>
      <c:layout>
        <c:manualLayout>
          <c:xMode val="edge"/>
          <c:yMode val="edge"/>
          <c:x val="2.6357830271216205E-2"/>
          <c:y val="5.5324074074074088E-2"/>
          <c:w val="0.92228433945756749"/>
          <c:h val="0.13927274715660543"/>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keluar'!$B$116</c:f>
              <c:strCache>
                <c:ptCount val="1"/>
                <c:pt idx="0">
                  <c:v>Kacang Hijau Yang Keluar NTB 2019 : 2.287,09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keluar'!$A$117:$A$128</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keluar'!$B$117:$B$128</c:f>
              <c:numCache>
                <c:formatCode>0.0</c:formatCode>
                <c:ptCount val="12"/>
                <c:pt idx="0">
                  <c:v>391</c:v>
                </c:pt>
                <c:pt idx="1">
                  <c:v>162</c:v>
                </c:pt>
                <c:pt idx="2">
                  <c:v>284</c:v>
                </c:pt>
                <c:pt idx="3">
                  <c:v>46</c:v>
                </c:pt>
                <c:pt idx="4">
                  <c:v>7.04</c:v>
                </c:pt>
                <c:pt idx="5">
                  <c:v>414.05</c:v>
                </c:pt>
                <c:pt idx="6">
                  <c:v>563</c:v>
                </c:pt>
                <c:pt idx="7">
                  <c:v>297</c:v>
                </c:pt>
                <c:pt idx="8">
                  <c:v>48</c:v>
                </c:pt>
                <c:pt idx="9">
                  <c:v>48</c:v>
                </c:pt>
                <c:pt idx="10">
                  <c:v>27</c:v>
                </c:pt>
                <c:pt idx="11">
                  <c:v>0</c:v>
                </c:pt>
              </c:numCache>
            </c:numRef>
          </c:val>
        </c:ser>
        <c:dLbls>
          <c:showLegendKey val="0"/>
          <c:showVal val="1"/>
          <c:showCatName val="0"/>
          <c:showSerName val="0"/>
          <c:showPercent val="0"/>
          <c:showBubbleSize val="0"/>
        </c:dLbls>
        <c:gapWidth val="150"/>
        <c:overlap val="-25"/>
        <c:axId val="85682432"/>
        <c:axId val="85692416"/>
      </c:barChart>
      <c:catAx>
        <c:axId val="85682432"/>
        <c:scaling>
          <c:orientation val="minMax"/>
        </c:scaling>
        <c:delete val="0"/>
        <c:axPos val="b"/>
        <c:numFmt formatCode="General" sourceLinked="0"/>
        <c:majorTickMark val="none"/>
        <c:minorTickMark val="none"/>
        <c:tickLblPos val="nextTo"/>
        <c:txPr>
          <a:bodyPr/>
          <a:lstStyle/>
          <a:p>
            <a:pPr>
              <a:defRPr b="1"/>
            </a:pPr>
            <a:endParaRPr lang="en-US"/>
          </a:p>
        </c:txPr>
        <c:crossAx val="85692416"/>
        <c:crosses val="autoZero"/>
        <c:auto val="1"/>
        <c:lblAlgn val="ctr"/>
        <c:lblOffset val="100"/>
        <c:noMultiLvlLbl val="0"/>
      </c:catAx>
      <c:valAx>
        <c:axId val="85692416"/>
        <c:scaling>
          <c:orientation val="minMax"/>
        </c:scaling>
        <c:delete val="1"/>
        <c:axPos val="l"/>
        <c:numFmt formatCode="0.0" sourceLinked="1"/>
        <c:majorTickMark val="out"/>
        <c:minorTickMark val="none"/>
        <c:tickLblPos val="nextTo"/>
        <c:crossAx val="85682432"/>
        <c:crosses val="autoZero"/>
        <c:crossBetween val="between"/>
      </c:valAx>
    </c:plotArea>
    <c:legend>
      <c:legendPos val="t"/>
      <c:layout>
        <c:manualLayout>
          <c:xMode val="edge"/>
          <c:yMode val="edge"/>
          <c:x val="4.6913385826771833E-2"/>
          <c:y val="5.0694444444444493E-2"/>
          <c:w val="0.9145065616797895"/>
          <c:h val="9.2976450860309146E-2"/>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Masuk'!$B$162</c:f>
              <c:strCache>
                <c:ptCount val="1"/>
                <c:pt idx="0">
                  <c:v>Tepung Terigu Yang Masuk NTB 2019 : 20.380,40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Masuk'!$A$163:$A$174</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Masuk'!$B$163:$B$174</c:f>
              <c:numCache>
                <c:formatCode>0.0</c:formatCode>
                <c:ptCount val="12"/>
                <c:pt idx="0">
                  <c:v>380</c:v>
                </c:pt>
                <c:pt idx="1">
                  <c:v>2965</c:v>
                </c:pt>
                <c:pt idx="2">
                  <c:v>2366</c:v>
                </c:pt>
                <c:pt idx="3">
                  <c:v>1978</c:v>
                </c:pt>
                <c:pt idx="4">
                  <c:v>2204</c:v>
                </c:pt>
                <c:pt idx="5">
                  <c:v>883</c:v>
                </c:pt>
                <c:pt idx="6">
                  <c:v>2711.6</c:v>
                </c:pt>
                <c:pt idx="7">
                  <c:v>1406.4</c:v>
                </c:pt>
                <c:pt idx="8">
                  <c:v>2673.6</c:v>
                </c:pt>
                <c:pt idx="9">
                  <c:v>1406.4</c:v>
                </c:pt>
                <c:pt idx="10">
                  <c:v>1406.4</c:v>
                </c:pt>
                <c:pt idx="11">
                  <c:v>0</c:v>
                </c:pt>
              </c:numCache>
            </c:numRef>
          </c:val>
        </c:ser>
        <c:dLbls>
          <c:showLegendKey val="0"/>
          <c:showVal val="1"/>
          <c:showCatName val="0"/>
          <c:showSerName val="0"/>
          <c:showPercent val="0"/>
          <c:showBubbleSize val="0"/>
        </c:dLbls>
        <c:gapWidth val="150"/>
        <c:overlap val="-25"/>
        <c:axId val="85713280"/>
        <c:axId val="85714816"/>
      </c:barChart>
      <c:catAx>
        <c:axId val="85713280"/>
        <c:scaling>
          <c:orientation val="minMax"/>
        </c:scaling>
        <c:delete val="0"/>
        <c:axPos val="b"/>
        <c:numFmt formatCode="General" sourceLinked="0"/>
        <c:majorTickMark val="none"/>
        <c:minorTickMark val="none"/>
        <c:tickLblPos val="nextTo"/>
        <c:crossAx val="85714816"/>
        <c:crosses val="autoZero"/>
        <c:auto val="1"/>
        <c:lblAlgn val="ctr"/>
        <c:lblOffset val="100"/>
        <c:noMultiLvlLbl val="0"/>
      </c:catAx>
      <c:valAx>
        <c:axId val="85714816"/>
        <c:scaling>
          <c:orientation val="minMax"/>
        </c:scaling>
        <c:delete val="1"/>
        <c:axPos val="l"/>
        <c:numFmt formatCode="0.0" sourceLinked="1"/>
        <c:majorTickMark val="out"/>
        <c:minorTickMark val="none"/>
        <c:tickLblPos val="nextTo"/>
        <c:crossAx val="85713280"/>
        <c:crosses val="autoZero"/>
        <c:crossBetween val="between"/>
      </c:valAx>
    </c:plotArea>
    <c:legend>
      <c:legendPos val="t"/>
      <c:layout>
        <c:manualLayout>
          <c:xMode val="edge"/>
          <c:yMode val="edge"/>
          <c:x val="6.9829833770778671E-2"/>
          <c:y val="7.7454177149018533E-2"/>
          <c:w val="0.86034033245844721"/>
          <c:h val="0.13272214417181274"/>
        </c:manualLayout>
      </c:layout>
      <c:overlay val="0"/>
      <c:txPr>
        <a:bodyPr/>
        <a:lstStyle/>
        <a:p>
          <a:pPr>
            <a:defRPr sz="1400"/>
          </a:pPr>
          <a:endParaRPr lang="en-US"/>
        </a:p>
      </c:txPr>
    </c:legend>
    <c:plotVisOnly val="1"/>
    <c:dispBlanksAs val="gap"/>
    <c:showDLblsOverMax val="0"/>
  </c:chart>
  <c:txPr>
    <a:bodyPr/>
    <a:lstStyle/>
    <a:p>
      <a:pPr>
        <a:defRPr b="1"/>
      </a:pPr>
      <a:endParaRPr lang="en-US"/>
    </a:p>
  </c:txPr>
  <c:printSettings>
    <c:headerFooter/>
    <c:pageMargins b="0.75000000000000244" l="0.70000000000000062" r="0.70000000000000062" t="0.75000000000000244"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Masuk'!$B$116</c:f>
              <c:strCache>
                <c:ptCount val="1"/>
                <c:pt idx="0">
                  <c:v>Minyak Goreng Yang Masuk NTB 2019 : 8.550,40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Masuk'!$A$117:$A$128</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Masuk'!$B$117:$B$128</c:f>
              <c:numCache>
                <c:formatCode>0.0</c:formatCode>
                <c:ptCount val="12"/>
                <c:pt idx="0">
                  <c:v>0</c:v>
                </c:pt>
                <c:pt idx="1">
                  <c:v>1586</c:v>
                </c:pt>
                <c:pt idx="2">
                  <c:v>5673</c:v>
                </c:pt>
                <c:pt idx="3">
                  <c:v>503</c:v>
                </c:pt>
                <c:pt idx="4">
                  <c:v>229</c:v>
                </c:pt>
                <c:pt idx="5">
                  <c:v>38</c:v>
                </c:pt>
                <c:pt idx="6">
                  <c:v>165.2</c:v>
                </c:pt>
                <c:pt idx="7">
                  <c:v>63.6</c:v>
                </c:pt>
                <c:pt idx="8">
                  <c:v>165.4</c:v>
                </c:pt>
                <c:pt idx="9">
                  <c:v>63.6</c:v>
                </c:pt>
                <c:pt idx="10">
                  <c:v>63.6</c:v>
                </c:pt>
                <c:pt idx="11">
                  <c:v>0</c:v>
                </c:pt>
              </c:numCache>
            </c:numRef>
          </c:val>
        </c:ser>
        <c:dLbls>
          <c:showLegendKey val="0"/>
          <c:showVal val="1"/>
          <c:showCatName val="0"/>
          <c:showSerName val="0"/>
          <c:showPercent val="0"/>
          <c:showBubbleSize val="0"/>
        </c:dLbls>
        <c:gapWidth val="150"/>
        <c:overlap val="-25"/>
        <c:axId val="99756288"/>
        <c:axId val="99782656"/>
      </c:barChart>
      <c:catAx>
        <c:axId val="99756288"/>
        <c:scaling>
          <c:orientation val="minMax"/>
        </c:scaling>
        <c:delete val="0"/>
        <c:axPos val="b"/>
        <c:numFmt formatCode="General" sourceLinked="0"/>
        <c:majorTickMark val="none"/>
        <c:minorTickMark val="none"/>
        <c:tickLblPos val="nextTo"/>
        <c:txPr>
          <a:bodyPr/>
          <a:lstStyle/>
          <a:p>
            <a:pPr>
              <a:defRPr b="1"/>
            </a:pPr>
            <a:endParaRPr lang="en-US"/>
          </a:p>
        </c:txPr>
        <c:crossAx val="99782656"/>
        <c:crosses val="autoZero"/>
        <c:auto val="1"/>
        <c:lblAlgn val="ctr"/>
        <c:lblOffset val="100"/>
        <c:noMultiLvlLbl val="0"/>
      </c:catAx>
      <c:valAx>
        <c:axId val="99782656"/>
        <c:scaling>
          <c:orientation val="minMax"/>
        </c:scaling>
        <c:delete val="1"/>
        <c:axPos val="l"/>
        <c:numFmt formatCode="0.0" sourceLinked="1"/>
        <c:majorTickMark val="out"/>
        <c:minorTickMark val="none"/>
        <c:tickLblPos val="nextTo"/>
        <c:crossAx val="99756288"/>
        <c:crosses val="autoZero"/>
        <c:crossBetween val="between"/>
      </c:valAx>
    </c:plotArea>
    <c:legend>
      <c:legendPos val="t"/>
      <c:layout>
        <c:manualLayout>
          <c:xMode val="edge"/>
          <c:yMode val="edge"/>
          <c:x val="4.6913385826771833E-2"/>
          <c:y val="5.0694444444444493E-2"/>
          <c:w val="0.9145065616797895"/>
          <c:h val="9.2976450860309146E-2"/>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keluar'!$B$67</c:f>
              <c:strCache>
                <c:ptCount val="1"/>
                <c:pt idx="0">
                  <c:v>Bawang Putih Yang Keluar NTB 2019 : 3767,36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keluar'!$A$68:$A$79</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keluar'!$B$68:$B$79</c:f>
              <c:numCache>
                <c:formatCode>0.0</c:formatCode>
                <c:ptCount val="12"/>
                <c:pt idx="0">
                  <c:v>0</c:v>
                </c:pt>
                <c:pt idx="1">
                  <c:v>0</c:v>
                </c:pt>
                <c:pt idx="2">
                  <c:v>7.28</c:v>
                </c:pt>
                <c:pt idx="3">
                  <c:v>1</c:v>
                </c:pt>
                <c:pt idx="4">
                  <c:v>0</c:v>
                </c:pt>
                <c:pt idx="5">
                  <c:v>9</c:v>
                </c:pt>
                <c:pt idx="6">
                  <c:v>3426</c:v>
                </c:pt>
                <c:pt idx="7">
                  <c:v>15.5</c:v>
                </c:pt>
                <c:pt idx="8">
                  <c:v>13.52</c:v>
                </c:pt>
                <c:pt idx="9">
                  <c:v>0</c:v>
                </c:pt>
                <c:pt idx="10">
                  <c:v>295.06</c:v>
                </c:pt>
                <c:pt idx="11">
                  <c:v>0</c:v>
                </c:pt>
              </c:numCache>
            </c:numRef>
          </c:val>
        </c:ser>
        <c:dLbls>
          <c:showLegendKey val="0"/>
          <c:showVal val="1"/>
          <c:showCatName val="0"/>
          <c:showSerName val="0"/>
          <c:showPercent val="0"/>
          <c:showBubbleSize val="0"/>
        </c:dLbls>
        <c:gapWidth val="150"/>
        <c:overlap val="-25"/>
        <c:axId val="42576128"/>
        <c:axId val="42582016"/>
      </c:barChart>
      <c:catAx>
        <c:axId val="42576128"/>
        <c:scaling>
          <c:orientation val="minMax"/>
        </c:scaling>
        <c:delete val="0"/>
        <c:axPos val="b"/>
        <c:numFmt formatCode="General" sourceLinked="0"/>
        <c:majorTickMark val="none"/>
        <c:minorTickMark val="none"/>
        <c:tickLblPos val="nextTo"/>
        <c:txPr>
          <a:bodyPr/>
          <a:lstStyle/>
          <a:p>
            <a:pPr>
              <a:defRPr b="1"/>
            </a:pPr>
            <a:endParaRPr lang="en-US"/>
          </a:p>
        </c:txPr>
        <c:crossAx val="42582016"/>
        <c:crosses val="autoZero"/>
        <c:auto val="1"/>
        <c:lblAlgn val="ctr"/>
        <c:lblOffset val="100"/>
        <c:noMultiLvlLbl val="0"/>
      </c:catAx>
      <c:valAx>
        <c:axId val="42582016"/>
        <c:scaling>
          <c:orientation val="minMax"/>
        </c:scaling>
        <c:delete val="1"/>
        <c:axPos val="l"/>
        <c:numFmt formatCode="0.0" sourceLinked="1"/>
        <c:majorTickMark val="out"/>
        <c:minorTickMark val="none"/>
        <c:tickLblPos val="nextTo"/>
        <c:crossAx val="42576128"/>
        <c:crosses val="autoZero"/>
        <c:crossBetween val="between"/>
      </c:valAx>
    </c:plotArea>
    <c:legend>
      <c:legendPos val="t"/>
      <c:layout>
        <c:manualLayout>
          <c:xMode val="edge"/>
          <c:yMode val="edge"/>
          <c:x val="5.0810586176727901E-2"/>
          <c:y val="4.6064814814814822E-2"/>
          <c:w val="0.88171216097987748"/>
          <c:h val="0.13001348789734754"/>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Masuk'!$B$133</c:f>
              <c:strCache>
                <c:ptCount val="1"/>
                <c:pt idx="0">
                  <c:v>Gula Pasir YangMasuk NTB 2019 : 1.015,13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Masuk'!$A$134:$A$145</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Masuk'!$B$134:$B$145</c:f>
              <c:numCache>
                <c:formatCode>0.0</c:formatCode>
                <c:ptCount val="12"/>
                <c:pt idx="0">
                  <c:v>36.130000000000003</c:v>
                </c:pt>
                <c:pt idx="1">
                  <c:v>50</c:v>
                </c:pt>
                <c:pt idx="2">
                  <c:v>0</c:v>
                </c:pt>
                <c:pt idx="3">
                  <c:v>0</c:v>
                </c:pt>
                <c:pt idx="4">
                  <c:v>20</c:v>
                </c:pt>
                <c:pt idx="5">
                  <c:v>48</c:v>
                </c:pt>
                <c:pt idx="6">
                  <c:v>415.3</c:v>
                </c:pt>
                <c:pt idx="7">
                  <c:v>124</c:v>
                </c:pt>
                <c:pt idx="8">
                  <c:v>73.7</c:v>
                </c:pt>
                <c:pt idx="9">
                  <c:v>124</c:v>
                </c:pt>
                <c:pt idx="10">
                  <c:v>124</c:v>
                </c:pt>
              </c:numCache>
            </c:numRef>
          </c:val>
        </c:ser>
        <c:dLbls>
          <c:showLegendKey val="0"/>
          <c:showVal val="1"/>
          <c:showCatName val="0"/>
          <c:showSerName val="0"/>
          <c:showPercent val="0"/>
          <c:showBubbleSize val="0"/>
        </c:dLbls>
        <c:gapWidth val="150"/>
        <c:overlap val="-25"/>
        <c:axId val="100008320"/>
        <c:axId val="100009856"/>
      </c:barChart>
      <c:catAx>
        <c:axId val="100008320"/>
        <c:scaling>
          <c:orientation val="minMax"/>
        </c:scaling>
        <c:delete val="0"/>
        <c:axPos val="b"/>
        <c:numFmt formatCode="General" sourceLinked="0"/>
        <c:majorTickMark val="none"/>
        <c:minorTickMark val="none"/>
        <c:tickLblPos val="nextTo"/>
        <c:txPr>
          <a:bodyPr/>
          <a:lstStyle/>
          <a:p>
            <a:pPr>
              <a:defRPr b="1"/>
            </a:pPr>
            <a:endParaRPr lang="en-US"/>
          </a:p>
        </c:txPr>
        <c:crossAx val="100009856"/>
        <c:crosses val="autoZero"/>
        <c:auto val="1"/>
        <c:lblAlgn val="ctr"/>
        <c:lblOffset val="100"/>
        <c:noMultiLvlLbl val="0"/>
      </c:catAx>
      <c:valAx>
        <c:axId val="100009856"/>
        <c:scaling>
          <c:orientation val="minMax"/>
        </c:scaling>
        <c:delete val="1"/>
        <c:axPos val="l"/>
        <c:numFmt formatCode="0.0" sourceLinked="1"/>
        <c:majorTickMark val="out"/>
        <c:minorTickMark val="none"/>
        <c:tickLblPos val="nextTo"/>
        <c:crossAx val="100008320"/>
        <c:crosses val="autoZero"/>
        <c:crossBetween val="between"/>
      </c:valAx>
    </c:plotArea>
    <c:legend>
      <c:legendPos val="t"/>
      <c:layout>
        <c:manualLayout>
          <c:xMode val="edge"/>
          <c:yMode val="edge"/>
          <c:x val="9.9609500032008205E-2"/>
          <c:y val="2.9702195046848193E-2"/>
          <c:w val="0.7215127072530565"/>
          <c:h val="9.7143066613880016E-2"/>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keluar'!$B$133</c:f>
              <c:strCache>
                <c:ptCount val="1"/>
                <c:pt idx="0">
                  <c:v>Gula Pasir Yang Keluar NTB 2019 : 132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keluar'!$A$134:$A$145</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keluar'!$B$134:$B$145</c:f>
              <c:numCache>
                <c:formatCode>0.0</c:formatCode>
                <c:ptCount val="12"/>
                <c:pt idx="0">
                  <c:v>0</c:v>
                </c:pt>
                <c:pt idx="1">
                  <c:v>0</c:v>
                </c:pt>
                <c:pt idx="2">
                  <c:v>0</c:v>
                </c:pt>
                <c:pt idx="3">
                  <c:v>54</c:v>
                </c:pt>
                <c:pt idx="4">
                  <c:v>20</c:v>
                </c:pt>
                <c:pt idx="5">
                  <c:v>18</c:v>
                </c:pt>
                <c:pt idx="6">
                  <c:v>40</c:v>
                </c:pt>
                <c:pt idx="7">
                  <c:v>0</c:v>
                </c:pt>
                <c:pt idx="8">
                  <c:v>0</c:v>
                </c:pt>
                <c:pt idx="9">
                  <c:v>0</c:v>
                </c:pt>
                <c:pt idx="10">
                  <c:v>0</c:v>
                </c:pt>
                <c:pt idx="11">
                  <c:v>0</c:v>
                </c:pt>
              </c:numCache>
            </c:numRef>
          </c:val>
        </c:ser>
        <c:dLbls>
          <c:showLegendKey val="0"/>
          <c:showVal val="1"/>
          <c:showCatName val="0"/>
          <c:showSerName val="0"/>
          <c:showPercent val="0"/>
          <c:showBubbleSize val="0"/>
        </c:dLbls>
        <c:gapWidth val="150"/>
        <c:overlap val="-25"/>
        <c:axId val="100046720"/>
        <c:axId val="100048256"/>
      </c:barChart>
      <c:catAx>
        <c:axId val="100046720"/>
        <c:scaling>
          <c:orientation val="minMax"/>
        </c:scaling>
        <c:delete val="0"/>
        <c:axPos val="b"/>
        <c:numFmt formatCode="General" sourceLinked="0"/>
        <c:majorTickMark val="none"/>
        <c:minorTickMark val="none"/>
        <c:tickLblPos val="nextTo"/>
        <c:txPr>
          <a:bodyPr/>
          <a:lstStyle/>
          <a:p>
            <a:pPr>
              <a:defRPr b="1"/>
            </a:pPr>
            <a:endParaRPr lang="en-US"/>
          </a:p>
        </c:txPr>
        <c:crossAx val="100048256"/>
        <c:crosses val="autoZero"/>
        <c:auto val="1"/>
        <c:lblAlgn val="ctr"/>
        <c:lblOffset val="100"/>
        <c:noMultiLvlLbl val="0"/>
      </c:catAx>
      <c:valAx>
        <c:axId val="100048256"/>
        <c:scaling>
          <c:orientation val="minMax"/>
        </c:scaling>
        <c:delete val="1"/>
        <c:axPos val="l"/>
        <c:numFmt formatCode="0.0" sourceLinked="1"/>
        <c:majorTickMark val="out"/>
        <c:minorTickMark val="none"/>
        <c:tickLblPos val="nextTo"/>
        <c:crossAx val="100046720"/>
        <c:crosses val="autoZero"/>
        <c:crossBetween val="between"/>
      </c:valAx>
    </c:plotArea>
    <c:legend>
      <c:legendPos val="t"/>
      <c:layout>
        <c:manualLayout>
          <c:xMode val="edge"/>
          <c:yMode val="edge"/>
          <c:x val="9.9609500032008205E-2"/>
          <c:y val="2.9702195046848193E-2"/>
          <c:w val="0.7215127072530565"/>
          <c:h val="9.7143066613880016E-2"/>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Masuk'!$B$148</c:f>
              <c:strCache>
                <c:ptCount val="1"/>
                <c:pt idx="0">
                  <c:v>Telur Ayam Yang Masuk NTB 2019 : 2.524,36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Masuk'!$A$149:$A$160</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Masuk'!$B$149:$B$160</c:f>
              <c:numCache>
                <c:formatCode>0.0</c:formatCode>
                <c:ptCount val="12"/>
                <c:pt idx="0">
                  <c:v>0</c:v>
                </c:pt>
                <c:pt idx="1">
                  <c:v>0</c:v>
                </c:pt>
                <c:pt idx="2">
                  <c:v>234.38</c:v>
                </c:pt>
                <c:pt idx="3">
                  <c:v>321.94</c:v>
                </c:pt>
                <c:pt idx="4">
                  <c:v>259.38</c:v>
                </c:pt>
                <c:pt idx="5">
                  <c:v>315.63</c:v>
                </c:pt>
                <c:pt idx="6">
                  <c:v>399.27</c:v>
                </c:pt>
                <c:pt idx="7">
                  <c:v>244.75</c:v>
                </c:pt>
                <c:pt idx="8">
                  <c:v>212.5</c:v>
                </c:pt>
                <c:pt idx="9">
                  <c:v>262.76</c:v>
                </c:pt>
                <c:pt idx="10">
                  <c:v>273.75</c:v>
                </c:pt>
                <c:pt idx="11">
                  <c:v>0</c:v>
                </c:pt>
              </c:numCache>
            </c:numRef>
          </c:val>
        </c:ser>
        <c:dLbls>
          <c:showLegendKey val="0"/>
          <c:showVal val="1"/>
          <c:showCatName val="0"/>
          <c:showSerName val="0"/>
          <c:showPercent val="0"/>
          <c:showBubbleSize val="0"/>
        </c:dLbls>
        <c:gapWidth val="150"/>
        <c:overlap val="-25"/>
        <c:axId val="101187584"/>
        <c:axId val="101189120"/>
      </c:barChart>
      <c:catAx>
        <c:axId val="101187584"/>
        <c:scaling>
          <c:orientation val="minMax"/>
        </c:scaling>
        <c:delete val="0"/>
        <c:axPos val="b"/>
        <c:numFmt formatCode="General" sourceLinked="0"/>
        <c:majorTickMark val="none"/>
        <c:minorTickMark val="none"/>
        <c:tickLblPos val="nextTo"/>
        <c:txPr>
          <a:bodyPr/>
          <a:lstStyle/>
          <a:p>
            <a:pPr>
              <a:defRPr b="1"/>
            </a:pPr>
            <a:endParaRPr lang="en-US"/>
          </a:p>
        </c:txPr>
        <c:crossAx val="101189120"/>
        <c:crosses val="autoZero"/>
        <c:auto val="1"/>
        <c:lblAlgn val="ctr"/>
        <c:lblOffset val="100"/>
        <c:noMultiLvlLbl val="0"/>
      </c:catAx>
      <c:valAx>
        <c:axId val="101189120"/>
        <c:scaling>
          <c:orientation val="minMax"/>
        </c:scaling>
        <c:delete val="1"/>
        <c:axPos val="l"/>
        <c:numFmt formatCode="0.0" sourceLinked="1"/>
        <c:majorTickMark val="out"/>
        <c:minorTickMark val="none"/>
        <c:tickLblPos val="nextTo"/>
        <c:crossAx val="101187584"/>
        <c:crosses val="autoZero"/>
        <c:crossBetween val="between"/>
      </c:valAx>
    </c:plotArea>
    <c:legend>
      <c:legendPos val="t"/>
      <c:layout>
        <c:manualLayout>
          <c:xMode val="edge"/>
          <c:yMode val="edge"/>
          <c:x val="6.1279965004374208E-2"/>
          <c:y val="5.5324074074074088E-2"/>
          <c:w val="0.87466229221347858"/>
          <c:h val="0.1346431175269759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keluar'!$B$148</c:f>
              <c:strCache>
                <c:ptCount val="1"/>
                <c:pt idx="0">
                  <c:v>Telur Ayam Yang Keluar NTB 2019 : 18,30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keluar'!$A$149:$A$160</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keluar'!$B$149:$B$160</c:f>
              <c:numCache>
                <c:formatCode>0.0</c:formatCode>
                <c:ptCount val="12"/>
                <c:pt idx="0">
                  <c:v>0</c:v>
                </c:pt>
                <c:pt idx="1">
                  <c:v>0</c:v>
                </c:pt>
                <c:pt idx="2">
                  <c:v>0</c:v>
                </c:pt>
                <c:pt idx="3">
                  <c:v>0</c:v>
                </c:pt>
                <c:pt idx="4">
                  <c:v>0</c:v>
                </c:pt>
                <c:pt idx="5">
                  <c:v>0</c:v>
                </c:pt>
                <c:pt idx="6">
                  <c:v>0</c:v>
                </c:pt>
                <c:pt idx="7">
                  <c:v>0</c:v>
                </c:pt>
                <c:pt idx="8">
                  <c:v>9.3000000000000007</c:v>
                </c:pt>
                <c:pt idx="9">
                  <c:v>9</c:v>
                </c:pt>
                <c:pt idx="10">
                  <c:v>0</c:v>
                </c:pt>
                <c:pt idx="11">
                  <c:v>0</c:v>
                </c:pt>
              </c:numCache>
            </c:numRef>
          </c:val>
        </c:ser>
        <c:dLbls>
          <c:showLegendKey val="0"/>
          <c:showVal val="1"/>
          <c:showCatName val="0"/>
          <c:showSerName val="0"/>
          <c:showPercent val="0"/>
          <c:showBubbleSize val="0"/>
        </c:dLbls>
        <c:gapWidth val="150"/>
        <c:overlap val="-25"/>
        <c:axId val="101234560"/>
        <c:axId val="101236096"/>
      </c:barChart>
      <c:catAx>
        <c:axId val="101234560"/>
        <c:scaling>
          <c:orientation val="minMax"/>
        </c:scaling>
        <c:delete val="0"/>
        <c:axPos val="b"/>
        <c:numFmt formatCode="General" sourceLinked="0"/>
        <c:majorTickMark val="none"/>
        <c:minorTickMark val="none"/>
        <c:tickLblPos val="nextTo"/>
        <c:txPr>
          <a:bodyPr/>
          <a:lstStyle/>
          <a:p>
            <a:pPr>
              <a:defRPr b="1"/>
            </a:pPr>
            <a:endParaRPr lang="en-US"/>
          </a:p>
        </c:txPr>
        <c:crossAx val="101236096"/>
        <c:crosses val="autoZero"/>
        <c:auto val="1"/>
        <c:lblAlgn val="ctr"/>
        <c:lblOffset val="100"/>
        <c:noMultiLvlLbl val="0"/>
      </c:catAx>
      <c:valAx>
        <c:axId val="101236096"/>
        <c:scaling>
          <c:orientation val="minMax"/>
        </c:scaling>
        <c:delete val="1"/>
        <c:axPos val="l"/>
        <c:numFmt formatCode="0.0" sourceLinked="1"/>
        <c:majorTickMark val="out"/>
        <c:minorTickMark val="none"/>
        <c:tickLblPos val="nextTo"/>
        <c:crossAx val="101234560"/>
        <c:crosses val="autoZero"/>
        <c:crossBetween val="between"/>
      </c:valAx>
    </c:plotArea>
    <c:legend>
      <c:legendPos val="t"/>
      <c:layout>
        <c:manualLayout>
          <c:xMode val="edge"/>
          <c:yMode val="edge"/>
          <c:x val="6.1279965004374208E-2"/>
          <c:y val="5.5324074074074088E-2"/>
          <c:w val="0.87466229221347858"/>
          <c:h val="0.1346431175269759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4343955327731694"/>
          <c:y val="0"/>
        </c:manualLayout>
      </c:layout>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keluar'!$B$162</c:f>
              <c:strCache>
                <c:ptCount val="1"/>
                <c:pt idx="0">
                  <c:v>Sapi Potong Yang Keluar NTB 2019 : 12.811 Ekor</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keluar'!$A$163:$A$174</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keluar'!$B$163:$B$174</c:f>
              <c:numCache>
                <c:formatCode>0.0</c:formatCode>
                <c:ptCount val="12"/>
                <c:pt idx="0">
                  <c:v>171</c:v>
                </c:pt>
                <c:pt idx="1">
                  <c:v>185</c:v>
                </c:pt>
                <c:pt idx="2">
                  <c:v>264</c:v>
                </c:pt>
                <c:pt idx="3">
                  <c:v>140</c:v>
                </c:pt>
                <c:pt idx="4">
                  <c:v>205</c:v>
                </c:pt>
                <c:pt idx="5">
                  <c:v>2885</c:v>
                </c:pt>
                <c:pt idx="6">
                  <c:v>7562</c:v>
                </c:pt>
                <c:pt idx="7">
                  <c:v>281</c:v>
                </c:pt>
                <c:pt idx="8">
                  <c:v>424</c:v>
                </c:pt>
                <c:pt idx="9">
                  <c:v>449</c:v>
                </c:pt>
                <c:pt idx="10">
                  <c:v>245</c:v>
                </c:pt>
                <c:pt idx="11">
                  <c:v>0</c:v>
                </c:pt>
              </c:numCache>
            </c:numRef>
          </c:val>
        </c:ser>
        <c:dLbls>
          <c:showLegendKey val="0"/>
          <c:showVal val="1"/>
          <c:showCatName val="0"/>
          <c:showSerName val="0"/>
          <c:showPercent val="0"/>
          <c:showBubbleSize val="0"/>
        </c:dLbls>
        <c:gapWidth val="150"/>
        <c:overlap val="-25"/>
        <c:axId val="86196224"/>
        <c:axId val="86197760"/>
      </c:barChart>
      <c:catAx>
        <c:axId val="86196224"/>
        <c:scaling>
          <c:orientation val="minMax"/>
        </c:scaling>
        <c:delete val="0"/>
        <c:axPos val="b"/>
        <c:numFmt formatCode="General" sourceLinked="0"/>
        <c:majorTickMark val="none"/>
        <c:minorTickMark val="none"/>
        <c:tickLblPos val="nextTo"/>
        <c:crossAx val="86197760"/>
        <c:crosses val="autoZero"/>
        <c:auto val="1"/>
        <c:lblAlgn val="ctr"/>
        <c:lblOffset val="100"/>
        <c:noMultiLvlLbl val="0"/>
      </c:catAx>
      <c:valAx>
        <c:axId val="86197760"/>
        <c:scaling>
          <c:orientation val="minMax"/>
        </c:scaling>
        <c:delete val="1"/>
        <c:axPos val="l"/>
        <c:numFmt formatCode="0.0" sourceLinked="1"/>
        <c:majorTickMark val="out"/>
        <c:minorTickMark val="none"/>
        <c:tickLblPos val="nextTo"/>
        <c:crossAx val="86196224"/>
        <c:crosses val="autoZero"/>
        <c:crossBetween val="between"/>
      </c:valAx>
    </c:plotArea>
    <c:legend>
      <c:legendPos val="t"/>
      <c:layout>
        <c:manualLayout>
          <c:xMode val="edge"/>
          <c:yMode val="edge"/>
          <c:x val="6.9829833770778671E-2"/>
          <c:y val="7.7454177149018533E-2"/>
          <c:w val="0.86034033245844721"/>
          <c:h val="0.13272214417181274"/>
        </c:manualLayout>
      </c:layout>
      <c:overlay val="0"/>
      <c:txPr>
        <a:bodyPr/>
        <a:lstStyle/>
        <a:p>
          <a:pPr>
            <a:defRPr sz="1400"/>
          </a:pPr>
          <a:endParaRPr lang="en-US"/>
        </a:p>
      </c:txPr>
    </c:legend>
    <c:plotVisOnly val="1"/>
    <c:dispBlanksAs val="gap"/>
    <c:showDLblsOverMax val="0"/>
  </c:chart>
  <c:txPr>
    <a:bodyPr/>
    <a:lstStyle/>
    <a:p>
      <a:pPr>
        <a:defRPr b="1"/>
      </a:pPr>
      <a:endParaRPr lang="en-US"/>
    </a:p>
  </c:txPr>
  <c:printSettings>
    <c:headerFooter/>
    <c:pageMargins b="0.75000000000000244" l="0.70000000000000062" r="0.70000000000000062" t="0.75000000000000244"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keluar'!$B$176</c:f>
              <c:strCache>
                <c:ptCount val="1"/>
                <c:pt idx="0">
                  <c:v>Kerbau Potong Yang Keluar NTB 2019 : 2.802 Ekor</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keluar'!$A$177:$A$188</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keluar'!$B$177:$B$188</c:f>
              <c:numCache>
                <c:formatCode>0.0</c:formatCode>
                <c:ptCount val="12"/>
                <c:pt idx="0">
                  <c:v>205</c:v>
                </c:pt>
                <c:pt idx="1">
                  <c:v>105</c:v>
                </c:pt>
                <c:pt idx="2">
                  <c:v>298</c:v>
                </c:pt>
                <c:pt idx="3">
                  <c:v>203</c:v>
                </c:pt>
                <c:pt idx="4">
                  <c:v>366</c:v>
                </c:pt>
                <c:pt idx="5">
                  <c:v>291</c:v>
                </c:pt>
                <c:pt idx="6">
                  <c:v>376</c:v>
                </c:pt>
                <c:pt idx="7">
                  <c:v>242</c:v>
                </c:pt>
                <c:pt idx="8">
                  <c:v>220</c:v>
                </c:pt>
                <c:pt idx="9">
                  <c:v>276</c:v>
                </c:pt>
                <c:pt idx="10">
                  <c:v>220</c:v>
                </c:pt>
                <c:pt idx="11">
                  <c:v>0</c:v>
                </c:pt>
              </c:numCache>
            </c:numRef>
          </c:val>
        </c:ser>
        <c:dLbls>
          <c:showLegendKey val="0"/>
          <c:showVal val="1"/>
          <c:showCatName val="0"/>
          <c:showSerName val="0"/>
          <c:showPercent val="0"/>
          <c:showBubbleSize val="0"/>
        </c:dLbls>
        <c:gapWidth val="150"/>
        <c:overlap val="-25"/>
        <c:axId val="86226816"/>
        <c:axId val="86228352"/>
      </c:barChart>
      <c:catAx>
        <c:axId val="86226816"/>
        <c:scaling>
          <c:orientation val="minMax"/>
        </c:scaling>
        <c:delete val="0"/>
        <c:axPos val="b"/>
        <c:numFmt formatCode="General" sourceLinked="0"/>
        <c:majorTickMark val="none"/>
        <c:minorTickMark val="none"/>
        <c:tickLblPos val="nextTo"/>
        <c:txPr>
          <a:bodyPr/>
          <a:lstStyle/>
          <a:p>
            <a:pPr>
              <a:defRPr b="1"/>
            </a:pPr>
            <a:endParaRPr lang="en-US"/>
          </a:p>
        </c:txPr>
        <c:crossAx val="86228352"/>
        <c:crosses val="autoZero"/>
        <c:auto val="1"/>
        <c:lblAlgn val="ctr"/>
        <c:lblOffset val="100"/>
        <c:noMultiLvlLbl val="0"/>
      </c:catAx>
      <c:valAx>
        <c:axId val="86228352"/>
        <c:scaling>
          <c:orientation val="minMax"/>
        </c:scaling>
        <c:delete val="1"/>
        <c:axPos val="l"/>
        <c:numFmt formatCode="0.0" sourceLinked="1"/>
        <c:majorTickMark val="out"/>
        <c:minorTickMark val="none"/>
        <c:tickLblPos val="nextTo"/>
        <c:crossAx val="86226816"/>
        <c:crosses val="autoZero"/>
        <c:crossBetween val="between"/>
      </c:valAx>
    </c:plotArea>
    <c:legend>
      <c:legendPos val="t"/>
      <c:layout>
        <c:manualLayout>
          <c:xMode val="edge"/>
          <c:yMode val="edge"/>
          <c:x val="6.9357392825897132E-2"/>
          <c:y val="5.5324074074074074E-2"/>
          <c:w val="0.85850721784776896"/>
          <c:h val="0.13001348789734754"/>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keluar'!$B$190</c:f>
              <c:strCache>
                <c:ptCount val="1"/>
                <c:pt idx="0">
                  <c:v>Tembakau Yang Keluar NTB 2019 : 7.893,34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keluar'!$A$191:$A$202</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keluar'!$B$191:$B$202</c:f>
              <c:numCache>
                <c:formatCode>0.0</c:formatCode>
                <c:ptCount val="12"/>
                <c:pt idx="0">
                  <c:v>2375.44</c:v>
                </c:pt>
                <c:pt idx="1">
                  <c:v>1259.1199999999999</c:v>
                </c:pt>
                <c:pt idx="2">
                  <c:v>534.28</c:v>
                </c:pt>
                <c:pt idx="3">
                  <c:v>163.72999999999999</c:v>
                </c:pt>
                <c:pt idx="4">
                  <c:v>131.21</c:v>
                </c:pt>
                <c:pt idx="5">
                  <c:v>86.65</c:v>
                </c:pt>
                <c:pt idx="6">
                  <c:v>1132</c:v>
                </c:pt>
                <c:pt idx="7">
                  <c:v>2114.42</c:v>
                </c:pt>
                <c:pt idx="8">
                  <c:v>34.49</c:v>
                </c:pt>
                <c:pt idx="9">
                  <c:v>31.63</c:v>
                </c:pt>
                <c:pt idx="10">
                  <c:v>30.37</c:v>
                </c:pt>
                <c:pt idx="11">
                  <c:v>0</c:v>
                </c:pt>
              </c:numCache>
            </c:numRef>
          </c:val>
        </c:ser>
        <c:dLbls>
          <c:showLegendKey val="0"/>
          <c:showVal val="1"/>
          <c:showCatName val="0"/>
          <c:showSerName val="0"/>
          <c:showPercent val="0"/>
          <c:showBubbleSize val="0"/>
        </c:dLbls>
        <c:gapWidth val="150"/>
        <c:overlap val="-25"/>
        <c:axId val="86265856"/>
        <c:axId val="86267392"/>
      </c:barChart>
      <c:catAx>
        <c:axId val="86265856"/>
        <c:scaling>
          <c:orientation val="minMax"/>
        </c:scaling>
        <c:delete val="0"/>
        <c:axPos val="b"/>
        <c:numFmt formatCode="General" sourceLinked="0"/>
        <c:majorTickMark val="none"/>
        <c:minorTickMark val="none"/>
        <c:tickLblPos val="nextTo"/>
        <c:txPr>
          <a:bodyPr/>
          <a:lstStyle/>
          <a:p>
            <a:pPr>
              <a:defRPr b="1"/>
            </a:pPr>
            <a:endParaRPr lang="en-US"/>
          </a:p>
        </c:txPr>
        <c:crossAx val="86267392"/>
        <c:crosses val="autoZero"/>
        <c:auto val="1"/>
        <c:lblAlgn val="ctr"/>
        <c:lblOffset val="100"/>
        <c:noMultiLvlLbl val="0"/>
      </c:catAx>
      <c:valAx>
        <c:axId val="86267392"/>
        <c:scaling>
          <c:orientation val="minMax"/>
        </c:scaling>
        <c:delete val="1"/>
        <c:axPos val="l"/>
        <c:numFmt formatCode="0.0" sourceLinked="1"/>
        <c:majorTickMark val="out"/>
        <c:minorTickMark val="none"/>
        <c:tickLblPos val="nextTo"/>
        <c:crossAx val="86265856"/>
        <c:crosses val="autoZero"/>
        <c:crossBetween val="between"/>
      </c:valAx>
    </c:plotArea>
    <c:legend>
      <c:legendPos val="t"/>
      <c:layout>
        <c:manualLayout>
          <c:xMode val="edge"/>
          <c:yMode val="edge"/>
          <c:x val="0.1575494313210862"/>
          <c:y val="5.9953703703703724E-2"/>
          <c:w val="0.68490091863517522"/>
          <c:h val="0.13464311752697591"/>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keluar'!$B$205</c:f>
              <c:strCache>
                <c:ptCount val="1"/>
                <c:pt idx="0">
                  <c:v>Jambu Mente Yang Keluar NTB 2019 : 4.969,41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keluar'!$A$206:$A$217</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keluar'!$B$206:$B$217</c:f>
              <c:numCache>
                <c:formatCode>0.0</c:formatCode>
                <c:ptCount val="12"/>
                <c:pt idx="0">
                  <c:v>197</c:v>
                </c:pt>
                <c:pt idx="1">
                  <c:v>517</c:v>
                </c:pt>
                <c:pt idx="2">
                  <c:v>404</c:v>
                </c:pt>
                <c:pt idx="3">
                  <c:v>50</c:v>
                </c:pt>
                <c:pt idx="4">
                  <c:v>157</c:v>
                </c:pt>
                <c:pt idx="5">
                  <c:v>116</c:v>
                </c:pt>
                <c:pt idx="6">
                  <c:v>286</c:v>
                </c:pt>
                <c:pt idx="7">
                  <c:v>292</c:v>
                </c:pt>
                <c:pt idx="8">
                  <c:v>764.2</c:v>
                </c:pt>
                <c:pt idx="9">
                  <c:v>1454.37</c:v>
                </c:pt>
                <c:pt idx="10">
                  <c:v>731.84</c:v>
                </c:pt>
                <c:pt idx="11">
                  <c:v>0</c:v>
                </c:pt>
              </c:numCache>
            </c:numRef>
          </c:val>
        </c:ser>
        <c:dLbls>
          <c:showLegendKey val="0"/>
          <c:showVal val="1"/>
          <c:showCatName val="0"/>
          <c:showSerName val="0"/>
          <c:showPercent val="0"/>
          <c:showBubbleSize val="0"/>
        </c:dLbls>
        <c:gapWidth val="150"/>
        <c:overlap val="-25"/>
        <c:axId val="86296448"/>
        <c:axId val="86297984"/>
      </c:barChart>
      <c:catAx>
        <c:axId val="86296448"/>
        <c:scaling>
          <c:orientation val="minMax"/>
        </c:scaling>
        <c:delete val="0"/>
        <c:axPos val="b"/>
        <c:numFmt formatCode="General" sourceLinked="0"/>
        <c:majorTickMark val="none"/>
        <c:minorTickMark val="none"/>
        <c:tickLblPos val="nextTo"/>
        <c:crossAx val="86297984"/>
        <c:crosses val="autoZero"/>
        <c:auto val="1"/>
        <c:lblAlgn val="ctr"/>
        <c:lblOffset val="100"/>
        <c:noMultiLvlLbl val="0"/>
      </c:catAx>
      <c:valAx>
        <c:axId val="86297984"/>
        <c:scaling>
          <c:orientation val="minMax"/>
        </c:scaling>
        <c:delete val="1"/>
        <c:axPos val="l"/>
        <c:numFmt formatCode="0.0" sourceLinked="1"/>
        <c:majorTickMark val="out"/>
        <c:minorTickMark val="none"/>
        <c:tickLblPos val="nextTo"/>
        <c:crossAx val="86296448"/>
        <c:crosses val="autoZero"/>
        <c:crossBetween val="between"/>
      </c:valAx>
    </c:plotArea>
    <c:legend>
      <c:legendPos val="t"/>
      <c:layout>
        <c:manualLayout>
          <c:xMode val="edge"/>
          <c:yMode val="edge"/>
          <c:x val="6.8599518810148932E-2"/>
          <c:y val="6.4583333333333742E-2"/>
          <c:w val="0.87668985126859844"/>
          <c:h val="0.13927274715660543"/>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Masuk'!$B$204</c:f>
              <c:strCache>
                <c:ptCount val="1"/>
                <c:pt idx="0">
                  <c:v>Rumput laut Yang Masuk NTB 2019 : 78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Masuk'!$A$205:$A$216</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Masuk'!$B$205:$B$216</c:f>
              <c:numCache>
                <c:formatCode>0.0</c:formatCode>
                <c:ptCount val="12"/>
                <c:pt idx="0">
                  <c:v>78</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1"/>
          <c:showCatName val="0"/>
          <c:showSerName val="0"/>
          <c:showPercent val="0"/>
          <c:showBubbleSize val="0"/>
        </c:dLbls>
        <c:gapWidth val="150"/>
        <c:overlap val="-25"/>
        <c:axId val="86323200"/>
        <c:axId val="86324736"/>
      </c:barChart>
      <c:catAx>
        <c:axId val="86323200"/>
        <c:scaling>
          <c:orientation val="minMax"/>
        </c:scaling>
        <c:delete val="0"/>
        <c:axPos val="b"/>
        <c:numFmt formatCode="General" sourceLinked="0"/>
        <c:majorTickMark val="none"/>
        <c:minorTickMark val="none"/>
        <c:tickLblPos val="nextTo"/>
        <c:crossAx val="86324736"/>
        <c:crosses val="autoZero"/>
        <c:auto val="1"/>
        <c:lblAlgn val="ctr"/>
        <c:lblOffset val="100"/>
        <c:noMultiLvlLbl val="0"/>
      </c:catAx>
      <c:valAx>
        <c:axId val="86324736"/>
        <c:scaling>
          <c:orientation val="minMax"/>
        </c:scaling>
        <c:delete val="1"/>
        <c:axPos val="l"/>
        <c:numFmt formatCode="0.0" sourceLinked="1"/>
        <c:majorTickMark val="out"/>
        <c:minorTickMark val="none"/>
        <c:tickLblPos val="nextTo"/>
        <c:crossAx val="86323200"/>
        <c:crosses val="autoZero"/>
        <c:crossBetween val="between"/>
      </c:valAx>
    </c:plotArea>
    <c:legend>
      <c:legendPos val="t"/>
      <c:layout>
        <c:manualLayout>
          <c:xMode val="edge"/>
          <c:yMode val="edge"/>
          <c:x val="5.9702318460192492E-2"/>
          <c:y val="5.9953703703703724E-2"/>
          <c:w val="0.87781758530183729"/>
          <c:h val="0.14390237678623599"/>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keluar'!$B$219</c:f>
              <c:strCache>
                <c:ptCount val="1"/>
                <c:pt idx="0">
                  <c:v>Rumput laut Yang Keluar NTB 2019 : 2.557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keluar'!$A$220:$A$231</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keluar'!$B$220:$B$231</c:f>
              <c:numCache>
                <c:formatCode>0.0</c:formatCode>
                <c:ptCount val="12"/>
                <c:pt idx="0">
                  <c:v>349</c:v>
                </c:pt>
                <c:pt idx="1">
                  <c:v>371</c:v>
                </c:pt>
                <c:pt idx="2">
                  <c:v>491</c:v>
                </c:pt>
                <c:pt idx="3">
                  <c:v>186</c:v>
                </c:pt>
                <c:pt idx="4">
                  <c:v>187</c:v>
                </c:pt>
                <c:pt idx="5">
                  <c:v>152</c:v>
                </c:pt>
                <c:pt idx="6">
                  <c:v>461</c:v>
                </c:pt>
                <c:pt idx="7">
                  <c:v>360</c:v>
                </c:pt>
                <c:pt idx="8">
                  <c:v>0</c:v>
                </c:pt>
                <c:pt idx="9">
                  <c:v>0</c:v>
                </c:pt>
                <c:pt idx="10">
                  <c:v>0</c:v>
                </c:pt>
                <c:pt idx="11">
                  <c:v>0</c:v>
                </c:pt>
              </c:numCache>
            </c:numRef>
          </c:val>
        </c:ser>
        <c:dLbls>
          <c:showLegendKey val="0"/>
          <c:showVal val="1"/>
          <c:showCatName val="0"/>
          <c:showSerName val="0"/>
          <c:showPercent val="0"/>
          <c:showBubbleSize val="0"/>
        </c:dLbls>
        <c:gapWidth val="150"/>
        <c:overlap val="-25"/>
        <c:axId val="101320576"/>
        <c:axId val="101322112"/>
      </c:barChart>
      <c:catAx>
        <c:axId val="101320576"/>
        <c:scaling>
          <c:orientation val="minMax"/>
        </c:scaling>
        <c:delete val="0"/>
        <c:axPos val="b"/>
        <c:numFmt formatCode="General" sourceLinked="0"/>
        <c:majorTickMark val="none"/>
        <c:minorTickMark val="none"/>
        <c:tickLblPos val="nextTo"/>
        <c:crossAx val="101322112"/>
        <c:crosses val="autoZero"/>
        <c:auto val="1"/>
        <c:lblAlgn val="ctr"/>
        <c:lblOffset val="100"/>
        <c:noMultiLvlLbl val="0"/>
      </c:catAx>
      <c:valAx>
        <c:axId val="101322112"/>
        <c:scaling>
          <c:orientation val="minMax"/>
        </c:scaling>
        <c:delete val="1"/>
        <c:axPos val="l"/>
        <c:numFmt formatCode="0.0" sourceLinked="1"/>
        <c:majorTickMark val="out"/>
        <c:minorTickMark val="none"/>
        <c:tickLblPos val="nextTo"/>
        <c:crossAx val="101320576"/>
        <c:crosses val="autoZero"/>
        <c:crossBetween val="between"/>
      </c:valAx>
    </c:plotArea>
    <c:legend>
      <c:legendPos val="t"/>
      <c:layout>
        <c:manualLayout>
          <c:xMode val="edge"/>
          <c:yMode val="edge"/>
          <c:x val="5.9702318460192492E-2"/>
          <c:y val="5.9953703703703724E-2"/>
          <c:w val="0.87781758530183729"/>
          <c:h val="0.14390237678623599"/>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keluar'!$B$83</c:f>
              <c:strCache>
                <c:ptCount val="1"/>
                <c:pt idx="0">
                  <c:v>Cabe Rawit Yang Keluar NTB 2019 : 2.198,80 Ton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keluar'!$A$84:$A$95</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keluar'!$B$84:$B$95</c:f>
              <c:numCache>
                <c:formatCode>0.0</c:formatCode>
                <c:ptCount val="12"/>
                <c:pt idx="0">
                  <c:v>440.74</c:v>
                </c:pt>
                <c:pt idx="1">
                  <c:v>257.73</c:v>
                </c:pt>
                <c:pt idx="2">
                  <c:v>222.01</c:v>
                </c:pt>
                <c:pt idx="3">
                  <c:v>27.51</c:v>
                </c:pt>
                <c:pt idx="4">
                  <c:v>142.65</c:v>
                </c:pt>
                <c:pt idx="5">
                  <c:v>105.73</c:v>
                </c:pt>
                <c:pt idx="6">
                  <c:v>51</c:v>
                </c:pt>
                <c:pt idx="7">
                  <c:v>274.60000000000002</c:v>
                </c:pt>
                <c:pt idx="8">
                  <c:v>262.24</c:v>
                </c:pt>
                <c:pt idx="9">
                  <c:v>246.53</c:v>
                </c:pt>
                <c:pt idx="10">
                  <c:v>168.06</c:v>
                </c:pt>
                <c:pt idx="11">
                  <c:v>0</c:v>
                </c:pt>
              </c:numCache>
            </c:numRef>
          </c:val>
        </c:ser>
        <c:dLbls>
          <c:showLegendKey val="0"/>
          <c:showVal val="1"/>
          <c:showCatName val="0"/>
          <c:showSerName val="0"/>
          <c:showPercent val="0"/>
          <c:showBubbleSize val="0"/>
        </c:dLbls>
        <c:gapWidth val="150"/>
        <c:overlap val="-25"/>
        <c:axId val="42745856"/>
        <c:axId val="42747392"/>
      </c:barChart>
      <c:catAx>
        <c:axId val="42745856"/>
        <c:scaling>
          <c:orientation val="minMax"/>
        </c:scaling>
        <c:delete val="0"/>
        <c:axPos val="b"/>
        <c:numFmt formatCode="General" sourceLinked="0"/>
        <c:majorTickMark val="none"/>
        <c:minorTickMark val="none"/>
        <c:tickLblPos val="nextTo"/>
        <c:txPr>
          <a:bodyPr/>
          <a:lstStyle/>
          <a:p>
            <a:pPr>
              <a:defRPr b="1"/>
            </a:pPr>
            <a:endParaRPr lang="en-US"/>
          </a:p>
        </c:txPr>
        <c:crossAx val="42747392"/>
        <c:crosses val="autoZero"/>
        <c:auto val="1"/>
        <c:lblAlgn val="ctr"/>
        <c:lblOffset val="100"/>
        <c:noMultiLvlLbl val="0"/>
      </c:catAx>
      <c:valAx>
        <c:axId val="42747392"/>
        <c:scaling>
          <c:orientation val="minMax"/>
        </c:scaling>
        <c:delete val="1"/>
        <c:axPos val="l"/>
        <c:numFmt formatCode="0.0" sourceLinked="1"/>
        <c:majorTickMark val="out"/>
        <c:minorTickMark val="none"/>
        <c:tickLblPos val="nextTo"/>
        <c:crossAx val="42745856"/>
        <c:crosses val="autoZero"/>
        <c:crossBetween val="between"/>
      </c:valAx>
    </c:plotArea>
    <c:legend>
      <c:legendPos val="t"/>
      <c:layout>
        <c:manualLayout>
          <c:xMode val="edge"/>
          <c:yMode val="edge"/>
          <c:x val="3.8410761154855637E-2"/>
          <c:y val="6.4583333333333742E-2"/>
          <c:w val="0.9204006999125105"/>
          <c:h val="0.12075422863808727"/>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keluar'!$B$233</c:f>
              <c:strCache>
                <c:ptCount val="1"/>
                <c:pt idx="0">
                  <c:v>Ikan Segar Yang Keluar NTB 2019 : 699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keluar'!$A$234:$A$245</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keluar'!$B$234:$B$245</c:f>
              <c:numCache>
                <c:formatCode>0.0</c:formatCode>
                <c:ptCount val="12"/>
                <c:pt idx="0">
                  <c:v>183</c:v>
                </c:pt>
                <c:pt idx="1">
                  <c:v>103</c:v>
                </c:pt>
                <c:pt idx="2">
                  <c:v>91</c:v>
                </c:pt>
                <c:pt idx="3">
                  <c:v>42</c:v>
                </c:pt>
                <c:pt idx="4">
                  <c:v>157</c:v>
                </c:pt>
                <c:pt idx="5">
                  <c:v>37</c:v>
                </c:pt>
                <c:pt idx="6">
                  <c:v>30</c:v>
                </c:pt>
                <c:pt idx="7">
                  <c:v>56</c:v>
                </c:pt>
                <c:pt idx="8">
                  <c:v>0</c:v>
                </c:pt>
                <c:pt idx="9">
                  <c:v>0</c:v>
                </c:pt>
                <c:pt idx="10">
                  <c:v>0</c:v>
                </c:pt>
                <c:pt idx="11">
                  <c:v>0</c:v>
                </c:pt>
              </c:numCache>
            </c:numRef>
          </c:val>
        </c:ser>
        <c:dLbls>
          <c:showLegendKey val="0"/>
          <c:showVal val="1"/>
          <c:showCatName val="0"/>
          <c:showSerName val="0"/>
          <c:showPercent val="0"/>
          <c:showBubbleSize val="0"/>
        </c:dLbls>
        <c:gapWidth val="150"/>
        <c:overlap val="-25"/>
        <c:axId val="101347328"/>
        <c:axId val="101348864"/>
      </c:barChart>
      <c:catAx>
        <c:axId val="101347328"/>
        <c:scaling>
          <c:orientation val="minMax"/>
        </c:scaling>
        <c:delete val="0"/>
        <c:axPos val="b"/>
        <c:numFmt formatCode="General" sourceLinked="0"/>
        <c:majorTickMark val="none"/>
        <c:minorTickMark val="none"/>
        <c:tickLblPos val="nextTo"/>
        <c:txPr>
          <a:bodyPr/>
          <a:lstStyle/>
          <a:p>
            <a:pPr>
              <a:defRPr b="1"/>
            </a:pPr>
            <a:endParaRPr lang="en-US"/>
          </a:p>
        </c:txPr>
        <c:crossAx val="101348864"/>
        <c:crosses val="autoZero"/>
        <c:auto val="1"/>
        <c:lblAlgn val="ctr"/>
        <c:lblOffset val="100"/>
        <c:noMultiLvlLbl val="0"/>
      </c:catAx>
      <c:valAx>
        <c:axId val="101348864"/>
        <c:scaling>
          <c:orientation val="minMax"/>
        </c:scaling>
        <c:delete val="1"/>
        <c:axPos val="l"/>
        <c:numFmt formatCode="0.0" sourceLinked="1"/>
        <c:majorTickMark val="out"/>
        <c:minorTickMark val="none"/>
        <c:tickLblPos val="nextTo"/>
        <c:crossAx val="101347328"/>
        <c:crosses val="autoZero"/>
        <c:crossBetween val="between"/>
      </c:valAx>
    </c:plotArea>
    <c:legend>
      <c:legendPos val="t"/>
      <c:layout>
        <c:manualLayout>
          <c:xMode val="edge"/>
          <c:yMode val="edge"/>
          <c:x val="5.8857830271216112E-2"/>
          <c:y val="5.0694444444444493E-2"/>
          <c:w val="0.89617300962379765"/>
          <c:h val="0.12538385826771617"/>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keluar'!$B$247</c:f>
              <c:strCache>
                <c:ptCount val="1"/>
                <c:pt idx="0">
                  <c:v>Udang Tambak Yang Keluar NTB 2019 : 2.791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keluar'!$A$248:$A$259</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keluar'!$B$248:$B$259</c:f>
              <c:numCache>
                <c:formatCode>0.0</c:formatCode>
                <c:ptCount val="12"/>
                <c:pt idx="0">
                  <c:v>315</c:v>
                </c:pt>
                <c:pt idx="1">
                  <c:v>468</c:v>
                </c:pt>
                <c:pt idx="2">
                  <c:v>356</c:v>
                </c:pt>
                <c:pt idx="3">
                  <c:v>280</c:v>
                </c:pt>
                <c:pt idx="4">
                  <c:v>492</c:v>
                </c:pt>
                <c:pt idx="5">
                  <c:v>260</c:v>
                </c:pt>
                <c:pt idx="6">
                  <c:v>256</c:v>
                </c:pt>
                <c:pt idx="7">
                  <c:v>364</c:v>
                </c:pt>
                <c:pt idx="8">
                  <c:v>0</c:v>
                </c:pt>
                <c:pt idx="9">
                  <c:v>0</c:v>
                </c:pt>
                <c:pt idx="10">
                  <c:v>0</c:v>
                </c:pt>
                <c:pt idx="11">
                  <c:v>0</c:v>
                </c:pt>
              </c:numCache>
            </c:numRef>
          </c:val>
        </c:ser>
        <c:dLbls>
          <c:showLegendKey val="0"/>
          <c:showVal val="1"/>
          <c:showCatName val="0"/>
          <c:showSerName val="0"/>
          <c:showPercent val="0"/>
          <c:showBubbleSize val="0"/>
        </c:dLbls>
        <c:gapWidth val="150"/>
        <c:overlap val="-25"/>
        <c:axId val="101373824"/>
        <c:axId val="101375360"/>
      </c:barChart>
      <c:catAx>
        <c:axId val="101373824"/>
        <c:scaling>
          <c:orientation val="minMax"/>
        </c:scaling>
        <c:delete val="0"/>
        <c:axPos val="b"/>
        <c:numFmt formatCode="General" sourceLinked="0"/>
        <c:majorTickMark val="none"/>
        <c:minorTickMark val="none"/>
        <c:tickLblPos val="nextTo"/>
        <c:txPr>
          <a:bodyPr/>
          <a:lstStyle/>
          <a:p>
            <a:pPr>
              <a:defRPr b="1"/>
            </a:pPr>
            <a:endParaRPr lang="en-US"/>
          </a:p>
        </c:txPr>
        <c:crossAx val="101375360"/>
        <c:crosses val="autoZero"/>
        <c:auto val="1"/>
        <c:lblAlgn val="ctr"/>
        <c:lblOffset val="100"/>
        <c:noMultiLvlLbl val="0"/>
      </c:catAx>
      <c:valAx>
        <c:axId val="101375360"/>
        <c:scaling>
          <c:orientation val="minMax"/>
        </c:scaling>
        <c:delete val="1"/>
        <c:axPos val="l"/>
        <c:numFmt formatCode="0.0" sourceLinked="1"/>
        <c:majorTickMark val="out"/>
        <c:minorTickMark val="none"/>
        <c:tickLblPos val="nextTo"/>
        <c:crossAx val="101373824"/>
        <c:crosses val="autoZero"/>
        <c:crossBetween val="between"/>
      </c:valAx>
    </c:plotArea>
    <c:legend>
      <c:legendPos val="t"/>
      <c:layout>
        <c:manualLayout>
          <c:xMode val="edge"/>
          <c:yMode val="edge"/>
          <c:x val="5.8968941382327222E-2"/>
          <c:y val="7.8472222222222332E-2"/>
          <c:w val="0.89039545056868308"/>
          <c:h val="0.12075422863808727"/>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manualLayout>
          <c:layoutTarget val="inner"/>
          <c:xMode val="edge"/>
          <c:yMode val="edge"/>
          <c:x val="0"/>
          <c:y val="0.39367089530475752"/>
          <c:w val="0.93888888888889122"/>
          <c:h val="0.47646033829104817"/>
        </c:manualLayout>
      </c:layout>
      <c:barChart>
        <c:barDir val="col"/>
        <c:grouping val="clustered"/>
        <c:varyColors val="0"/>
        <c:ser>
          <c:idx val="0"/>
          <c:order val="0"/>
          <c:tx>
            <c:strRef>
              <c:f>'grafik Masuk'!$B$252</c:f>
              <c:strCache>
                <c:ptCount val="1"/>
                <c:pt idx="0">
                  <c:v>Pakan Ternak Yang Masuk NTB 2019 : 10.507,68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'grafik Masuk'!$B$253:$B$264</c:f>
              <c:numCache>
                <c:formatCode>0.0</c:formatCode>
                <c:ptCount val="12"/>
                <c:pt idx="0">
                  <c:v>0</c:v>
                </c:pt>
                <c:pt idx="1">
                  <c:v>0</c:v>
                </c:pt>
                <c:pt idx="2">
                  <c:v>0</c:v>
                </c:pt>
                <c:pt idx="3">
                  <c:v>446</c:v>
                </c:pt>
                <c:pt idx="4">
                  <c:v>2625</c:v>
                </c:pt>
                <c:pt idx="5">
                  <c:v>1781.05</c:v>
                </c:pt>
                <c:pt idx="6">
                  <c:v>0</c:v>
                </c:pt>
                <c:pt idx="7">
                  <c:v>378.13</c:v>
                </c:pt>
                <c:pt idx="8">
                  <c:v>2167</c:v>
                </c:pt>
                <c:pt idx="9">
                  <c:v>3110.5</c:v>
                </c:pt>
                <c:pt idx="10">
                  <c:v>0</c:v>
                </c:pt>
                <c:pt idx="11">
                  <c:v>0</c:v>
                </c:pt>
              </c:numCache>
            </c:numRef>
          </c:val>
        </c:ser>
        <c:dLbls>
          <c:showLegendKey val="0"/>
          <c:showVal val="1"/>
          <c:showCatName val="0"/>
          <c:showSerName val="0"/>
          <c:showPercent val="0"/>
          <c:showBubbleSize val="0"/>
        </c:dLbls>
        <c:gapWidth val="150"/>
        <c:overlap val="-25"/>
        <c:axId val="101679104"/>
        <c:axId val="101680640"/>
      </c:barChart>
      <c:catAx>
        <c:axId val="101679104"/>
        <c:scaling>
          <c:orientation val="minMax"/>
        </c:scaling>
        <c:delete val="0"/>
        <c:axPos val="b"/>
        <c:majorTickMark val="none"/>
        <c:minorTickMark val="none"/>
        <c:tickLblPos val="nextTo"/>
        <c:txPr>
          <a:bodyPr/>
          <a:lstStyle/>
          <a:p>
            <a:pPr>
              <a:defRPr b="1"/>
            </a:pPr>
            <a:endParaRPr lang="en-US"/>
          </a:p>
        </c:txPr>
        <c:crossAx val="101680640"/>
        <c:crosses val="autoZero"/>
        <c:auto val="1"/>
        <c:lblAlgn val="ctr"/>
        <c:lblOffset val="100"/>
        <c:noMultiLvlLbl val="0"/>
      </c:catAx>
      <c:valAx>
        <c:axId val="101680640"/>
        <c:scaling>
          <c:orientation val="minMax"/>
        </c:scaling>
        <c:delete val="1"/>
        <c:axPos val="l"/>
        <c:numFmt formatCode="0.0" sourceLinked="1"/>
        <c:majorTickMark val="none"/>
        <c:minorTickMark val="none"/>
        <c:tickLblPos val="nextTo"/>
        <c:crossAx val="101679104"/>
        <c:crosses val="autoZero"/>
        <c:crossBetween val="between"/>
      </c:valAx>
    </c:plotArea>
    <c:legend>
      <c:legendPos val="t"/>
      <c:layout>
        <c:manualLayout>
          <c:xMode val="edge"/>
          <c:yMode val="edge"/>
          <c:x val="6.3215468306527925E-2"/>
          <c:y val="9.2361111111110644E-2"/>
          <c:w val="0.82269852290414436"/>
          <c:h val="0.14390237678623599"/>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2172855926792991"/>
          <c:y val="0"/>
        </c:manualLayout>
      </c:layout>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Masuk'!$B$176</c:f>
              <c:strCache>
                <c:ptCount val="1"/>
                <c:pt idx="0">
                  <c:v>Daging Ayam Yang Masuk NTB 2019 : 979,68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Masuk'!$A$177:$A$188</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Masuk'!$B$177:$B$188</c:f>
              <c:numCache>
                <c:formatCode>0.0</c:formatCode>
                <c:ptCount val="12"/>
                <c:pt idx="0">
                  <c:v>225</c:v>
                </c:pt>
                <c:pt idx="1">
                  <c:v>0.03</c:v>
                </c:pt>
                <c:pt idx="2">
                  <c:v>52.2</c:v>
                </c:pt>
                <c:pt idx="3">
                  <c:v>55.52</c:v>
                </c:pt>
                <c:pt idx="4">
                  <c:v>67.319999999999993</c:v>
                </c:pt>
                <c:pt idx="5">
                  <c:v>72.92</c:v>
                </c:pt>
                <c:pt idx="6">
                  <c:v>147.64500000000001</c:v>
                </c:pt>
                <c:pt idx="7">
                  <c:v>74.63</c:v>
                </c:pt>
                <c:pt idx="8">
                  <c:v>61.2</c:v>
                </c:pt>
                <c:pt idx="9">
                  <c:v>115.1</c:v>
                </c:pt>
                <c:pt idx="10">
                  <c:v>108.11</c:v>
                </c:pt>
                <c:pt idx="11">
                  <c:v>0</c:v>
                </c:pt>
              </c:numCache>
            </c:numRef>
          </c:val>
        </c:ser>
        <c:dLbls>
          <c:showLegendKey val="0"/>
          <c:showVal val="1"/>
          <c:showCatName val="0"/>
          <c:showSerName val="0"/>
          <c:showPercent val="0"/>
          <c:showBubbleSize val="0"/>
        </c:dLbls>
        <c:gapWidth val="150"/>
        <c:overlap val="-25"/>
        <c:axId val="102115200"/>
        <c:axId val="102116736"/>
      </c:barChart>
      <c:catAx>
        <c:axId val="102115200"/>
        <c:scaling>
          <c:orientation val="minMax"/>
        </c:scaling>
        <c:delete val="0"/>
        <c:axPos val="b"/>
        <c:numFmt formatCode="General" sourceLinked="0"/>
        <c:majorTickMark val="none"/>
        <c:minorTickMark val="none"/>
        <c:tickLblPos val="nextTo"/>
        <c:txPr>
          <a:bodyPr/>
          <a:lstStyle/>
          <a:p>
            <a:pPr>
              <a:defRPr b="1"/>
            </a:pPr>
            <a:endParaRPr lang="en-US"/>
          </a:p>
        </c:txPr>
        <c:crossAx val="102116736"/>
        <c:crosses val="autoZero"/>
        <c:auto val="1"/>
        <c:lblAlgn val="ctr"/>
        <c:lblOffset val="100"/>
        <c:noMultiLvlLbl val="0"/>
      </c:catAx>
      <c:valAx>
        <c:axId val="102116736"/>
        <c:scaling>
          <c:orientation val="minMax"/>
        </c:scaling>
        <c:delete val="1"/>
        <c:axPos val="l"/>
        <c:numFmt formatCode="0.0" sourceLinked="1"/>
        <c:majorTickMark val="out"/>
        <c:minorTickMark val="none"/>
        <c:tickLblPos val="nextTo"/>
        <c:crossAx val="102115200"/>
        <c:crosses val="autoZero"/>
        <c:crossBetween val="between"/>
      </c:valAx>
    </c:plotArea>
    <c:legend>
      <c:legendPos val="t"/>
      <c:layout>
        <c:manualLayout>
          <c:xMode val="edge"/>
          <c:yMode val="edge"/>
          <c:x val="6.9357392825897132E-2"/>
          <c:y val="5.5324074074074074E-2"/>
          <c:w val="0.85850721784776896"/>
          <c:h val="0.13001348789734754"/>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keluar'!$B$99</c:f>
              <c:strCache>
                <c:ptCount val="1"/>
                <c:pt idx="0">
                  <c:v>Kacang Tanah Yang Keluar NTB 2019 : 4.017,23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keluar'!$A$100:$A$111</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keluar'!$B$100:$B$111</c:f>
              <c:numCache>
                <c:formatCode>0.0</c:formatCode>
                <c:ptCount val="12"/>
                <c:pt idx="0">
                  <c:v>412</c:v>
                </c:pt>
                <c:pt idx="1">
                  <c:v>212</c:v>
                </c:pt>
                <c:pt idx="2">
                  <c:v>201.91</c:v>
                </c:pt>
                <c:pt idx="3">
                  <c:v>273.19</c:v>
                </c:pt>
                <c:pt idx="4">
                  <c:v>861.51</c:v>
                </c:pt>
                <c:pt idx="5">
                  <c:v>383.05</c:v>
                </c:pt>
                <c:pt idx="6">
                  <c:v>582</c:v>
                </c:pt>
                <c:pt idx="7">
                  <c:v>380.1</c:v>
                </c:pt>
                <c:pt idx="8">
                  <c:v>305.07</c:v>
                </c:pt>
                <c:pt idx="9">
                  <c:v>224</c:v>
                </c:pt>
                <c:pt idx="10">
                  <c:v>182.4</c:v>
                </c:pt>
                <c:pt idx="11">
                  <c:v>0</c:v>
                </c:pt>
              </c:numCache>
            </c:numRef>
          </c:val>
        </c:ser>
        <c:dLbls>
          <c:showLegendKey val="0"/>
          <c:showVal val="1"/>
          <c:showCatName val="0"/>
          <c:showSerName val="0"/>
          <c:showPercent val="0"/>
          <c:showBubbleSize val="0"/>
        </c:dLbls>
        <c:gapWidth val="150"/>
        <c:overlap val="-25"/>
        <c:axId val="42764160"/>
        <c:axId val="42765696"/>
      </c:barChart>
      <c:catAx>
        <c:axId val="42764160"/>
        <c:scaling>
          <c:orientation val="minMax"/>
        </c:scaling>
        <c:delete val="0"/>
        <c:axPos val="b"/>
        <c:numFmt formatCode="General" sourceLinked="0"/>
        <c:majorTickMark val="none"/>
        <c:minorTickMark val="none"/>
        <c:tickLblPos val="nextTo"/>
        <c:txPr>
          <a:bodyPr/>
          <a:lstStyle/>
          <a:p>
            <a:pPr>
              <a:defRPr b="1"/>
            </a:pPr>
            <a:endParaRPr lang="en-US"/>
          </a:p>
        </c:txPr>
        <c:crossAx val="42765696"/>
        <c:crosses val="autoZero"/>
        <c:auto val="1"/>
        <c:lblAlgn val="ctr"/>
        <c:lblOffset val="100"/>
        <c:noMultiLvlLbl val="0"/>
      </c:catAx>
      <c:valAx>
        <c:axId val="42765696"/>
        <c:scaling>
          <c:orientation val="minMax"/>
        </c:scaling>
        <c:delete val="1"/>
        <c:axPos val="l"/>
        <c:numFmt formatCode="0.0" sourceLinked="1"/>
        <c:majorTickMark val="out"/>
        <c:minorTickMark val="none"/>
        <c:tickLblPos val="nextTo"/>
        <c:crossAx val="42764160"/>
        <c:crosses val="autoZero"/>
        <c:crossBetween val="between"/>
      </c:valAx>
    </c:plotArea>
    <c:legend>
      <c:legendPos val="t"/>
      <c:layout>
        <c:manualLayout>
          <c:xMode val="edge"/>
          <c:yMode val="edge"/>
          <c:x val="2.6357830271216205E-2"/>
          <c:y val="5.5324074074074088E-2"/>
          <c:w val="0.92228433945756749"/>
          <c:h val="0.13927274715660543"/>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keluar'!$B$116</c:f>
              <c:strCache>
                <c:ptCount val="1"/>
                <c:pt idx="0">
                  <c:v>Kacang Hijau Yang Keluar NTB 2019 : 2.287,09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keluar'!$A$117:$A$128</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keluar'!$B$117:$B$128</c:f>
              <c:numCache>
                <c:formatCode>0.0</c:formatCode>
                <c:ptCount val="12"/>
                <c:pt idx="0">
                  <c:v>391</c:v>
                </c:pt>
                <c:pt idx="1">
                  <c:v>162</c:v>
                </c:pt>
                <c:pt idx="2">
                  <c:v>284</c:v>
                </c:pt>
                <c:pt idx="3">
                  <c:v>46</c:v>
                </c:pt>
                <c:pt idx="4">
                  <c:v>7.04</c:v>
                </c:pt>
                <c:pt idx="5">
                  <c:v>414.05</c:v>
                </c:pt>
                <c:pt idx="6">
                  <c:v>563</c:v>
                </c:pt>
                <c:pt idx="7">
                  <c:v>297</c:v>
                </c:pt>
                <c:pt idx="8">
                  <c:v>48</c:v>
                </c:pt>
                <c:pt idx="9">
                  <c:v>48</c:v>
                </c:pt>
                <c:pt idx="10">
                  <c:v>27</c:v>
                </c:pt>
                <c:pt idx="11">
                  <c:v>0</c:v>
                </c:pt>
              </c:numCache>
            </c:numRef>
          </c:val>
        </c:ser>
        <c:dLbls>
          <c:showLegendKey val="0"/>
          <c:showVal val="1"/>
          <c:showCatName val="0"/>
          <c:showSerName val="0"/>
          <c:showPercent val="0"/>
          <c:showBubbleSize val="0"/>
        </c:dLbls>
        <c:gapWidth val="150"/>
        <c:overlap val="-25"/>
        <c:axId val="43024384"/>
        <c:axId val="43025920"/>
      </c:barChart>
      <c:catAx>
        <c:axId val="43024384"/>
        <c:scaling>
          <c:orientation val="minMax"/>
        </c:scaling>
        <c:delete val="0"/>
        <c:axPos val="b"/>
        <c:numFmt formatCode="General" sourceLinked="0"/>
        <c:majorTickMark val="none"/>
        <c:minorTickMark val="none"/>
        <c:tickLblPos val="nextTo"/>
        <c:txPr>
          <a:bodyPr/>
          <a:lstStyle/>
          <a:p>
            <a:pPr>
              <a:defRPr b="1"/>
            </a:pPr>
            <a:endParaRPr lang="en-US"/>
          </a:p>
        </c:txPr>
        <c:crossAx val="43025920"/>
        <c:crosses val="autoZero"/>
        <c:auto val="1"/>
        <c:lblAlgn val="ctr"/>
        <c:lblOffset val="100"/>
        <c:noMultiLvlLbl val="0"/>
      </c:catAx>
      <c:valAx>
        <c:axId val="43025920"/>
        <c:scaling>
          <c:orientation val="minMax"/>
        </c:scaling>
        <c:delete val="1"/>
        <c:axPos val="l"/>
        <c:numFmt formatCode="0.0" sourceLinked="1"/>
        <c:majorTickMark val="out"/>
        <c:minorTickMark val="none"/>
        <c:tickLblPos val="nextTo"/>
        <c:crossAx val="43024384"/>
        <c:crosses val="autoZero"/>
        <c:crossBetween val="between"/>
      </c:valAx>
    </c:plotArea>
    <c:legend>
      <c:legendPos val="t"/>
      <c:layout>
        <c:manualLayout>
          <c:xMode val="edge"/>
          <c:yMode val="edge"/>
          <c:x val="4.6913385826771833E-2"/>
          <c:y val="5.0694444444444493E-2"/>
          <c:w val="0.9145065616797895"/>
          <c:h val="9.2976450860309146E-2"/>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a:solidFill>
                <a:schemeClr val="bg1"/>
              </a:solidFill>
            </a:defRPr>
          </a:pPr>
          <a:endParaRPr lang="en-US"/>
        </a:p>
      </c:txPr>
    </c:title>
    <c:autoTitleDeleted val="0"/>
    <c:plotArea>
      <c:layout/>
      <c:barChart>
        <c:barDir val="col"/>
        <c:grouping val="clustered"/>
        <c:varyColors val="0"/>
        <c:ser>
          <c:idx val="0"/>
          <c:order val="0"/>
          <c:tx>
            <c:strRef>
              <c:f>'grafik keluar'!$B$133</c:f>
              <c:strCache>
                <c:ptCount val="1"/>
                <c:pt idx="0">
                  <c:v>Gula Pasir Yang Keluar NTB 2019 : 132 Ton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'grafik keluar'!$A$134:$A$145</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'grafik keluar'!$B$134:$B$145</c:f>
              <c:numCache>
                <c:formatCode>0.0</c:formatCode>
                <c:ptCount val="12"/>
                <c:pt idx="0">
                  <c:v>0</c:v>
                </c:pt>
                <c:pt idx="1">
                  <c:v>0</c:v>
                </c:pt>
                <c:pt idx="2">
                  <c:v>0</c:v>
                </c:pt>
                <c:pt idx="3">
                  <c:v>54</c:v>
                </c:pt>
                <c:pt idx="4">
                  <c:v>20</c:v>
                </c:pt>
                <c:pt idx="5">
                  <c:v>18</c:v>
                </c:pt>
                <c:pt idx="6">
                  <c:v>40</c:v>
                </c:pt>
                <c:pt idx="7">
                  <c:v>0</c:v>
                </c:pt>
                <c:pt idx="8">
                  <c:v>0</c:v>
                </c:pt>
                <c:pt idx="9">
                  <c:v>0</c:v>
                </c:pt>
                <c:pt idx="10">
                  <c:v>0</c:v>
                </c:pt>
                <c:pt idx="11">
                  <c:v>0</c:v>
                </c:pt>
              </c:numCache>
            </c:numRef>
          </c:val>
        </c:ser>
        <c:dLbls>
          <c:showLegendKey val="0"/>
          <c:showVal val="1"/>
          <c:showCatName val="0"/>
          <c:showSerName val="0"/>
          <c:showPercent val="0"/>
          <c:showBubbleSize val="0"/>
        </c:dLbls>
        <c:gapWidth val="150"/>
        <c:overlap val="-25"/>
        <c:axId val="43042688"/>
        <c:axId val="43044224"/>
      </c:barChart>
      <c:catAx>
        <c:axId val="43042688"/>
        <c:scaling>
          <c:orientation val="minMax"/>
        </c:scaling>
        <c:delete val="0"/>
        <c:axPos val="b"/>
        <c:numFmt formatCode="General" sourceLinked="0"/>
        <c:majorTickMark val="none"/>
        <c:minorTickMark val="none"/>
        <c:tickLblPos val="nextTo"/>
        <c:txPr>
          <a:bodyPr/>
          <a:lstStyle/>
          <a:p>
            <a:pPr>
              <a:defRPr b="1"/>
            </a:pPr>
            <a:endParaRPr lang="en-US"/>
          </a:p>
        </c:txPr>
        <c:crossAx val="43044224"/>
        <c:crosses val="autoZero"/>
        <c:auto val="1"/>
        <c:lblAlgn val="ctr"/>
        <c:lblOffset val="100"/>
        <c:noMultiLvlLbl val="0"/>
      </c:catAx>
      <c:valAx>
        <c:axId val="43044224"/>
        <c:scaling>
          <c:orientation val="minMax"/>
        </c:scaling>
        <c:delete val="1"/>
        <c:axPos val="l"/>
        <c:numFmt formatCode="0.0" sourceLinked="1"/>
        <c:majorTickMark val="out"/>
        <c:minorTickMark val="none"/>
        <c:tickLblPos val="nextTo"/>
        <c:crossAx val="43042688"/>
        <c:crosses val="autoZero"/>
        <c:crossBetween val="between"/>
      </c:valAx>
    </c:plotArea>
    <c:legend>
      <c:legendPos val="t"/>
      <c:layout>
        <c:manualLayout>
          <c:xMode val="edge"/>
          <c:yMode val="edge"/>
          <c:x val="9.9609500032008205E-2"/>
          <c:y val="2.9702195046848193E-2"/>
          <c:w val="0.7215127072530565"/>
          <c:h val="9.7143066613880016E-2"/>
        </c:manualLayout>
      </c:layout>
      <c:overlay val="0"/>
      <c:txPr>
        <a:bodyPr/>
        <a:lstStyle/>
        <a:p>
          <a:pPr>
            <a:defRPr sz="1400" b="1"/>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0.xml"/><Relationship Id="rId13" Type="http://schemas.openxmlformats.org/officeDocument/2006/relationships/chart" Target="../charts/chart45.xml"/><Relationship Id="rId18" Type="http://schemas.openxmlformats.org/officeDocument/2006/relationships/chart" Target="../charts/chart50.xml"/><Relationship Id="rId26" Type="http://schemas.openxmlformats.org/officeDocument/2006/relationships/chart" Target="../charts/chart58.xml"/><Relationship Id="rId3" Type="http://schemas.openxmlformats.org/officeDocument/2006/relationships/chart" Target="../charts/chart35.xml"/><Relationship Id="rId21" Type="http://schemas.openxmlformats.org/officeDocument/2006/relationships/chart" Target="../charts/chart53.xml"/><Relationship Id="rId7" Type="http://schemas.openxmlformats.org/officeDocument/2006/relationships/chart" Target="../charts/chart39.xml"/><Relationship Id="rId12" Type="http://schemas.openxmlformats.org/officeDocument/2006/relationships/chart" Target="../charts/chart44.xml"/><Relationship Id="rId17" Type="http://schemas.openxmlformats.org/officeDocument/2006/relationships/chart" Target="../charts/chart49.xml"/><Relationship Id="rId25" Type="http://schemas.openxmlformats.org/officeDocument/2006/relationships/chart" Target="../charts/chart57.xml"/><Relationship Id="rId2" Type="http://schemas.openxmlformats.org/officeDocument/2006/relationships/chart" Target="../charts/chart34.xml"/><Relationship Id="rId16" Type="http://schemas.openxmlformats.org/officeDocument/2006/relationships/chart" Target="../charts/chart48.xml"/><Relationship Id="rId20" Type="http://schemas.openxmlformats.org/officeDocument/2006/relationships/chart" Target="../charts/chart52.xml"/><Relationship Id="rId29" Type="http://schemas.openxmlformats.org/officeDocument/2006/relationships/chart" Target="../charts/chart61.xml"/><Relationship Id="rId1" Type="http://schemas.openxmlformats.org/officeDocument/2006/relationships/chart" Target="../charts/chart33.xml"/><Relationship Id="rId6" Type="http://schemas.openxmlformats.org/officeDocument/2006/relationships/chart" Target="../charts/chart38.xml"/><Relationship Id="rId11" Type="http://schemas.openxmlformats.org/officeDocument/2006/relationships/chart" Target="../charts/chart43.xml"/><Relationship Id="rId24" Type="http://schemas.openxmlformats.org/officeDocument/2006/relationships/chart" Target="../charts/chart56.xml"/><Relationship Id="rId5" Type="http://schemas.openxmlformats.org/officeDocument/2006/relationships/chart" Target="../charts/chart37.xml"/><Relationship Id="rId15" Type="http://schemas.openxmlformats.org/officeDocument/2006/relationships/chart" Target="../charts/chart47.xml"/><Relationship Id="rId23" Type="http://schemas.openxmlformats.org/officeDocument/2006/relationships/chart" Target="../charts/chart55.xml"/><Relationship Id="rId28" Type="http://schemas.openxmlformats.org/officeDocument/2006/relationships/chart" Target="../charts/chart60.xml"/><Relationship Id="rId10" Type="http://schemas.openxmlformats.org/officeDocument/2006/relationships/chart" Target="../charts/chart42.xml"/><Relationship Id="rId19" Type="http://schemas.openxmlformats.org/officeDocument/2006/relationships/chart" Target="../charts/chart51.xml"/><Relationship Id="rId31" Type="http://schemas.openxmlformats.org/officeDocument/2006/relationships/chart" Target="../charts/chart63.xml"/><Relationship Id="rId4" Type="http://schemas.openxmlformats.org/officeDocument/2006/relationships/chart" Target="../charts/chart36.xml"/><Relationship Id="rId9" Type="http://schemas.openxmlformats.org/officeDocument/2006/relationships/chart" Target="../charts/chart41.xml"/><Relationship Id="rId14" Type="http://schemas.openxmlformats.org/officeDocument/2006/relationships/chart" Target="../charts/chart46.xml"/><Relationship Id="rId22" Type="http://schemas.openxmlformats.org/officeDocument/2006/relationships/chart" Target="../charts/chart54.xml"/><Relationship Id="rId27" Type="http://schemas.openxmlformats.org/officeDocument/2006/relationships/chart" Target="../charts/chart59.xml"/><Relationship Id="rId30" Type="http://schemas.openxmlformats.org/officeDocument/2006/relationships/chart" Target="../charts/chart62.xml"/></Relationships>
</file>

<file path=xl/drawings/drawing1.xml><?xml version="1.0" encoding="utf-8"?>
<xdr:wsDr xmlns:xdr="http://schemas.openxmlformats.org/drawingml/2006/spreadsheetDrawing" xmlns:a="http://schemas.openxmlformats.org/drawingml/2006/main">
  <xdr:twoCellAnchor>
    <xdr:from>
      <xdr:col>3</xdr:col>
      <xdr:colOff>9524</xdr:colOff>
      <xdr:row>18</xdr:row>
      <xdr:rowOff>57149</xdr:rowOff>
    </xdr:from>
    <xdr:to>
      <xdr:col>10</xdr:col>
      <xdr:colOff>781049</xdr:colOff>
      <xdr:row>30</xdr:row>
      <xdr:rowOff>28574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600075</xdr:colOff>
      <xdr:row>1</xdr:row>
      <xdr:rowOff>28574</xdr:rowOff>
    </xdr:from>
    <xdr:to>
      <xdr:col>10</xdr:col>
      <xdr:colOff>771525</xdr:colOff>
      <xdr:row>13</xdr:row>
      <xdr:rowOff>28575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34</xdr:row>
      <xdr:rowOff>19050</xdr:rowOff>
    </xdr:from>
    <xdr:to>
      <xdr:col>10</xdr:col>
      <xdr:colOff>762000</xdr:colOff>
      <xdr:row>46</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49</xdr:row>
      <xdr:rowOff>180974</xdr:rowOff>
    </xdr:from>
    <xdr:to>
      <xdr:col>11</xdr:col>
      <xdr:colOff>9526</xdr:colOff>
      <xdr:row>62</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66</xdr:row>
      <xdr:rowOff>171450</xdr:rowOff>
    </xdr:from>
    <xdr:to>
      <xdr:col>11</xdr:col>
      <xdr:colOff>19050</xdr:colOff>
      <xdr:row>79</xdr:row>
      <xdr:rowOff>19050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600075</xdr:colOff>
      <xdr:row>83</xdr:row>
      <xdr:rowOff>9525</xdr:rowOff>
    </xdr:from>
    <xdr:to>
      <xdr:col>10</xdr:col>
      <xdr:colOff>771525</xdr:colOff>
      <xdr:row>94</xdr:row>
      <xdr:rowOff>180975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19050</xdr:colOff>
      <xdr:row>99</xdr:row>
      <xdr:rowOff>28575</xdr:rowOff>
    </xdr:from>
    <xdr:to>
      <xdr:col>11</xdr:col>
      <xdr:colOff>0</xdr:colOff>
      <xdr:row>112</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19049</xdr:colOff>
      <xdr:row>116</xdr:row>
      <xdr:rowOff>9525</xdr:rowOff>
    </xdr:from>
    <xdr:to>
      <xdr:col>11</xdr:col>
      <xdr:colOff>28574</xdr:colOff>
      <xdr:row>128</xdr:row>
      <xdr:rowOff>1</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132</xdr:row>
      <xdr:rowOff>180975</xdr:rowOff>
    </xdr:from>
    <xdr:to>
      <xdr:col>11</xdr:col>
      <xdr:colOff>0</xdr:colOff>
      <xdr:row>144</xdr:row>
      <xdr:rowOff>161925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19049</xdr:colOff>
      <xdr:row>148</xdr:row>
      <xdr:rowOff>19050</xdr:rowOff>
    </xdr:from>
    <xdr:to>
      <xdr:col>10</xdr:col>
      <xdr:colOff>771524</xdr:colOff>
      <xdr:row>160</xdr:row>
      <xdr:rowOff>9525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19049</xdr:colOff>
      <xdr:row>162</xdr:row>
      <xdr:rowOff>0</xdr:rowOff>
    </xdr:from>
    <xdr:to>
      <xdr:col>11</xdr:col>
      <xdr:colOff>9524</xdr:colOff>
      <xdr:row>174</xdr:row>
      <xdr:rowOff>9525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38100</xdr:colOff>
      <xdr:row>175</xdr:row>
      <xdr:rowOff>171450</xdr:rowOff>
    </xdr:from>
    <xdr:to>
      <xdr:col>11</xdr:col>
      <xdr:colOff>0</xdr:colOff>
      <xdr:row>187</xdr:row>
      <xdr:rowOff>171450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19050</xdr:colOff>
      <xdr:row>190</xdr:row>
      <xdr:rowOff>0</xdr:rowOff>
    </xdr:from>
    <xdr:to>
      <xdr:col>10</xdr:col>
      <xdr:colOff>762000</xdr:colOff>
      <xdr:row>202</xdr:row>
      <xdr:rowOff>47625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19050</xdr:colOff>
      <xdr:row>205</xdr:row>
      <xdr:rowOff>19050</xdr:rowOff>
    </xdr:from>
    <xdr:to>
      <xdr:col>11</xdr:col>
      <xdr:colOff>0</xdr:colOff>
      <xdr:row>217</xdr:row>
      <xdr:rowOff>38100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19049</xdr:colOff>
      <xdr:row>219</xdr:row>
      <xdr:rowOff>19050</xdr:rowOff>
    </xdr:from>
    <xdr:to>
      <xdr:col>10</xdr:col>
      <xdr:colOff>771524</xdr:colOff>
      <xdr:row>231</xdr:row>
      <xdr:rowOff>38100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38099</xdr:colOff>
      <xdr:row>233</xdr:row>
      <xdr:rowOff>0</xdr:rowOff>
    </xdr:from>
    <xdr:to>
      <xdr:col>10</xdr:col>
      <xdr:colOff>771524</xdr:colOff>
      <xdr:row>245</xdr:row>
      <xdr:rowOff>9525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28575</xdr:colOff>
      <xdr:row>247</xdr:row>
      <xdr:rowOff>9525</xdr:rowOff>
    </xdr:from>
    <xdr:to>
      <xdr:col>10</xdr:col>
      <xdr:colOff>752475</xdr:colOff>
      <xdr:row>259</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19049</xdr:colOff>
      <xdr:row>260</xdr:row>
      <xdr:rowOff>171450</xdr:rowOff>
    </xdr:from>
    <xdr:to>
      <xdr:col>10</xdr:col>
      <xdr:colOff>752474</xdr:colOff>
      <xdr:row>273</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34</xdr:row>
      <xdr:rowOff>57150</xdr:rowOff>
    </xdr:from>
    <xdr:to>
      <xdr:col>10</xdr:col>
      <xdr:colOff>762000</xdr:colOff>
      <xdr:row>46</xdr:row>
      <xdr:rowOff>66675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50</xdr:row>
      <xdr:rowOff>28574</xdr:rowOff>
    </xdr:from>
    <xdr:to>
      <xdr:col>11</xdr:col>
      <xdr:colOff>9526</xdr:colOff>
      <xdr:row>62</xdr:row>
      <xdr:rowOff>66675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67</xdr:row>
      <xdr:rowOff>19050</xdr:rowOff>
    </xdr:from>
    <xdr:to>
      <xdr:col>11</xdr:col>
      <xdr:colOff>19050</xdr:colOff>
      <xdr:row>79</xdr:row>
      <xdr:rowOff>57150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600075</xdr:colOff>
      <xdr:row>83</xdr:row>
      <xdr:rowOff>47625</xdr:rowOff>
    </xdr:from>
    <xdr:to>
      <xdr:col>10</xdr:col>
      <xdr:colOff>771525</xdr:colOff>
      <xdr:row>95</xdr:row>
      <xdr:rowOff>28575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99</xdr:row>
      <xdr:rowOff>66675</xdr:rowOff>
    </xdr:from>
    <xdr:to>
      <xdr:col>11</xdr:col>
      <xdr:colOff>0</xdr:colOff>
      <xdr:row>112</xdr:row>
      <xdr:rowOff>38100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19049</xdr:colOff>
      <xdr:row>116</xdr:row>
      <xdr:rowOff>47625</xdr:rowOff>
    </xdr:from>
    <xdr:to>
      <xdr:col>11</xdr:col>
      <xdr:colOff>28574</xdr:colOff>
      <xdr:row>128</xdr:row>
      <xdr:rowOff>38101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132</xdr:row>
      <xdr:rowOff>180975</xdr:rowOff>
    </xdr:from>
    <xdr:to>
      <xdr:col>11</xdr:col>
      <xdr:colOff>0</xdr:colOff>
      <xdr:row>144</xdr:row>
      <xdr:rowOff>161925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19049</xdr:colOff>
      <xdr:row>148</xdr:row>
      <xdr:rowOff>19050</xdr:rowOff>
    </xdr:from>
    <xdr:to>
      <xdr:col>10</xdr:col>
      <xdr:colOff>771524</xdr:colOff>
      <xdr:row>160</xdr:row>
      <xdr:rowOff>9525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19049</xdr:colOff>
      <xdr:row>162</xdr:row>
      <xdr:rowOff>0</xdr:rowOff>
    </xdr:from>
    <xdr:to>
      <xdr:col>11</xdr:col>
      <xdr:colOff>9524</xdr:colOff>
      <xdr:row>174</xdr:row>
      <xdr:rowOff>9525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38100</xdr:colOff>
      <xdr:row>175</xdr:row>
      <xdr:rowOff>171450</xdr:rowOff>
    </xdr:from>
    <xdr:to>
      <xdr:col>11</xdr:col>
      <xdr:colOff>0</xdr:colOff>
      <xdr:row>187</xdr:row>
      <xdr:rowOff>171450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19049</xdr:colOff>
      <xdr:row>204</xdr:row>
      <xdr:rowOff>19050</xdr:rowOff>
    </xdr:from>
    <xdr:to>
      <xdr:col>10</xdr:col>
      <xdr:colOff>771524</xdr:colOff>
      <xdr:row>216</xdr:row>
      <xdr:rowOff>38100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28575</xdr:colOff>
      <xdr:row>1</xdr:row>
      <xdr:rowOff>9524</xdr:rowOff>
    </xdr:from>
    <xdr:to>
      <xdr:col>10</xdr:col>
      <xdr:colOff>771525</xdr:colOff>
      <xdr:row>13</xdr:row>
      <xdr:rowOff>133349</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590549</xdr:colOff>
      <xdr:row>18</xdr:row>
      <xdr:rowOff>47625</xdr:rowOff>
    </xdr:from>
    <xdr:to>
      <xdr:col>10</xdr:col>
      <xdr:colOff>771524</xdr:colOff>
      <xdr:row>31</xdr:row>
      <xdr:rowOff>47625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15874</xdr:colOff>
      <xdr:row>251</xdr:row>
      <xdr:rowOff>156369</xdr:rowOff>
    </xdr:from>
    <xdr:to>
      <xdr:col>9</xdr:col>
      <xdr:colOff>555625</xdr:colOff>
      <xdr:row>266</xdr:row>
      <xdr:rowOff>71834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xdr:row>
      <xdr:rowOff>142875</xdr:rowOff>
    </xdr:from>
    <xdr:to>
      <xdr:col>9</xdr:col>
      <xdr:colOff>1257300</xdr:colOff>
      <xdr:row>13</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xdr:colOff>
      <xdr:row>18</xdr:row>
      <xdr:rowOff>0</xdr:rowOff>
    </xdr:from>
    <xdr:to>
      <xdr:col>9</xdr:col>
      <xdr:colOff>1238250</xdr:colOff>
      <xdr:row>27</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28575</xdr:colOff>
      <xdr:row>65</xdr:row>
      <xdr:rowOff>142876</xdr:rowOff>
    </xdr:from>
    <xdr:to>
      <xdr:col>9</xdr:col>
      <xdr:colOff>1257300</xdr:colOff>
      <xdr:row>78</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9526</xdr:colOff>
      <xdr:row>81</xdr:row>
      <xdr:rowOff>9527</xdr:rowOff>
    </xdr:from>
    <xdr:to>
      <xdr:col>9</xdr:col>
      <xdr:colOff>1247776</xdr:colOff>
      <xdr:row>92</xdr:row>
      <xdr:rowOff>114301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28575</xdr:colOff>
      <xdr:row>128</xdr:row>
      <xdr:rowOff>161925</xdr:rowOff>
    </xdr:from>
    <xdr:to>
      <xdr:col>9</xdr:col>
      <xdr:colOff>1238250</xdr:colOff>
      <xdr:row>141</xdr:row>
      <xdr:rowOff>152400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19049</xdr:colOff>
      <xdr:row>146</xdr:row>
      <xdr:rowOff>9525</xdr:rowOff>
    </xdr:from>
    <xdr:to>
      <xdr:col>9</xdr:col>
      <xdr:colOff>1228724</xdr:colOff>
      <xdr:row>159</xdr:row>
      <xdr:rowOff>152400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28575</xdr:colOff>
      <xdr:row>194</xdr:row>
      <xdr:rowOff>0</xdr:rowOff>
    </xdr:from>
    <xdr:to>
      <xdr:col>9</xdr:col>
      <xdr:colOff>1247775</xdr:colOff>
      <xdr:row>207</xdr:row>
      <xdr:rowOff>147955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211</xdr:row>
      <xdr:rowOff>9525</xdr:rowOff>
    </xdr:from>
    <xdr:to>
      <xdr:col>9</xdr:col>
      <xdr:colOff>1238250</xdr:colOff>
      <xdr:row>223</xdr:row>
      <xdr:rowOff>172085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9525</xdr:colOff>
      <xdr:row>257</xdr:row>
      <xdr:rowOff>171450</xdr:rowOff>
    </xdr:from>
    <xdr:to>
      <xdr:col>9</xdr:col>
      <xdr:colOff>1228725</xdr:colOff>
      <xdr:row>269</xdr:row>
      <xdr:rowOff>144145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342899</xdr:colOff>
      <xdr:row>273</xdr:row>
      <xdr:rowOff>19050</xdr:rowOff>
    </xdr:from>
    <xdr:to>
      <xdr:col>9</xdr:col>
      <xdr:colOff>1247774</xdr:colOff>
      <xdr:row>284</xdr:row>
      <xdr:rowOff>127635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322</xdr:row>
      <xdr:rowOff>19050</xdr:rowOff>
    </xdr:from>
    <xdr:to>
      <xdr:col>9</xdr:col>
      <xdr:colOff>1238250</xdr:colOff>
      <xdr:row>334</xdr:row>
      <xdr:rowOff>171450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38100</xdr:colOff>
      <xdr:row>338</xdr:row>
      <xdr:rowOff>9525</xdr:rowOff>
    </xdr:from>
    <xdr:to>
      <xdr:col>10</xdr:col>
      <xdr:colOff>0</xdr:colOff>
      <xdr:row>349</xdr:row>
      <xdr:rowOff>70485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19050</xdr:colOff>
      <xdr:row>386</xdr:row>
      <xdr:rowOff>0</xdr:rowOff>
    </xdr:from>
    <xdr:to>
      <xdr:col>9</xdr:col>
      <xdr:colOff>1257300</xdr:colOff>
      <xdr:row>404</xdr:row>
      <xdr:rowOff>171450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9524</xdr:colOff>
      <xdr:row>437</xdr:row>
      <xdr:rowOff>171450</xdr:rowOff>
    </xdr:from>
    <xdr:to>
      <xdr:col>9</xdr:col>
      <xdr:colOff>1238249</xdr:colOff>
      <xdr:row>449</xdr:row>
      <xdr:rowOff>161925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19049</xdr:colOff>
      <xdr:row>454</xdr:row>
      <xdr:rowOff>19050</xdr:rowOff>
    </xdr:from>
    <xdr:to>
      <xdr:col>9</xdr:col>
      <xdr:colOff>1228724</xdr:colOff>
      <xdr:row>466</xdr:row>
      <xdr:rowOff>161925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333375</xdr:colOff>
      <xdr:row>504</xdr:row>
      <xdr:rowOff>19049</xdr:rowOff>
    </xdr:from>
    <xdr:to>
      <xdr:col>9</xdr:col>
      <xdr:colOff>1247775</xdr:colOff>
      <xdr:row>518</xdr:row>
      <xdr:rowOff>1028700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9524</xdr:colOff>
      <xdr:row>526</xdr:row>
      <xdr:rowOff>9525</xdr:rowOff>
    </xdr:from>
    <xdr:to>
      <xdr:col>9</xdr:col>
      <xdr:colOff>1238249</xdr:colOff>
      <xdr:row>537</xdr:row>
      <xdr:rowOff>1438275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19049</xdr:colOff>
      <xdr:row>550</xdr:row>
      <xdr:rowOff>180975</xdr:rowOff>
    </xdr:from>
    <xdr:to>
      <xdr:col>9</xdr:col>
      <xdr:colOff>1228724</xdr:colOff>
      <xdr:row>567</xdr:row>
      <xdr:rowOff>171450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19049</xdr:colOff>
      <xdr:row>569</xdr:row>
      <xdr:rowOff>114300</xdr:rowOff>
    </xdr:from>
    <xdr:to>
      <xdr:col>9</xdr:col>
      <xdr:colOff>1228724</xdr:colOff>
      <xdr:row>589</xdr:row>
      <xdr:rowOff>190500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28575</xdr:colOff>
      <xdr:row>664</xdr:row>
      <xdr:rowOff>180975</xdr:rowOff>
    </xdr:from>
    <xdr:to>
      <xdr:col>9</xdr:col>
      <xdr:colOff>1247775</xdr:colOff>
      <xdr:row>677</xdr:row>
      <xdr:rowOff>57150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38100</xdr:colOff>
      <xdr:row>678</xdr:row>
      <xdr:rowOff>180976</xdr:rowOff>
    </xdr:from>
    <xdr:to>
      <xdr:col>9</xdr:col>
      <xdr:colOff>1247775</xdr:colOff>
      <xdr:row>690</xdr:row>
      <xdr:rowOff>142876</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9525</xdr:colOff>
      <xdr:row>737</xdr:row>
      <xdr:rowOff>19050</xdr:rowOff>
    </xdr:from>
    <xdr:to>
      <xdr:col>9</xdr:col>
      <xdr:colOff>1228725</xdr:colOff>
      <xdr:row>748</xdr:row>
      <xdr:rowOff>110490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xdr:col>
      <xdr:colOff>28575</xdr:colOff>
      <xdr:row>721</xdr:row>
      <xdr:rowOff>0</xdr:rowOff>
    </xdr:from>
    <xdr:to>
      <xdr:col>9</xdr:col>
      <xdr:colOff>1228725</xdr:colOff>
      <xdr:row>732</xdr:row>
      <xdr:rowOff>171450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19049</xdr:colOff>
      <xdr:row>776</xdr:row>
      <xdr:rowOff>19051</xdr:rowOff>
    </xdr:from>
    <xdr:to>
      <xdr:col>9</xdr:col>
      <xdr:colOff>1228724</xdr:colOff>
      <xdr:row>789</xdr:row>
      <xdr:rowOff>523876</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xdr:col>
      <xdr:colOff>0</xdr:colOff>
      <xdr:row>794</xdr:row>
      <xdr:rowOff>190499</xdr:rowOff>
    </xdr:from>
    <xdr:to>
      <xdr:col>9</xdr:col>
      <xdr:colOff>1238250</xdr:colOff>
      <xdr:row>816</xdr:row>
      <xdr:rowOff>85725</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xdr:col>
      <xdr:colOff>9525</xdr:colOff>
      <xdr:row>831</xdr:row>
      <xdr:rowOff>38100</xdr:rowOff>
    </xdr:from>
    <xdr:to>
      <xdr:col>9</xdr:col>
      <xdr:colOff>1228725</xdr:colOff>
      <xdr:row>842</xdr:row>
      <xdr:rowOff>28575</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xdr:col>
      <xdr:colOff>19050</xdr:colOff>
      <xdr:row>843</xdr:row>
      <xdr:rowOff>28576</xdr:rowOff>
    </xdr:from>
    <xdr:to>
      <xdr:col>9</xdr:col>
      <xdr:colOff>1219200</xdr:colOff>
      <xdr:row>855</xdr:row>
      <xdr:rowOff>126366</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19050</xdr:colOff>
      <xdr:row>892</xdr:row>
      <xdr:rowOff>180975</xdr:rowOff>
    </xdr:from>
    <xdr:to>
      <xdr:col>9</xdr:col>
      <xdr:colOff>1238250</xdr:colOff>
      <xdr:row>904</xdr:row>
      <xdr:rowOff>95250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xdr:col>
      <xdr:colOff>19050</xdr:colOff>
      <xdr:row>929</xdr:row>
      <xdr:rowOff>38099</xdr:rowOff>
    </xdr:from>
    <xdr:to>
      <xdr:col>9</xdr:col>
      <xdr:colOff>1219200</xdr:colOff>
      <xdr:row>939</xdr:row>
      <xdr:rowOff>180974</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xdr:col>
      <xdr:colOff>9525</xdr:colOff>
      <xdr:row>863</xdr:row>
      <xdr:rowOff>19050</xdr:rowOff>
    </xdr:from>
    <xdr:to>
      <xdr:col>9</xdr:col>
      <xdr:colOff>1228725</xdr:colOff>
      <xdr:row>879</xdr:row>
      <xdr:rowOff>19050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xdr:col>
      <xdr:colOff>28575</xdr:colOff>
      <xdr:row>612</xdr:row>
      <xdr:rowOff>9527</xdr:rowOff>
    </xdr:from>
    <xdr:to>
      <xdr:col>9</xdr:col>
      <xdr:colOff>1247775</xdr:colOff>
      <xdr:row>630</xdr:row>
      <xdr:rowOff>161925</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wsDr>
</file>

<file path=xl/tables/table1.xml><?xml version="1.0" encoding="utf-8"?>
<table xmlns="http://schemas.openxmlformats.org/spreadsheetml/2006/main" id="1" name="Table1" displayName="Table1" ref="A1:B14" totalsRowShown="0" tableBorderDxfId="33">
  <tableColumns count="2">
    <tableColumn id="1" name=" "/>
    <tableColumn id="2" name="Beras Keluar Wilayah NTB 2019 : 20.985,11 Ton" dataDxfId="32"/>
  </tableColumns>
  <tableStyleInfo showFirstColumn="0" showLastColumn="0" showRowStripes="1" showColumnStripes="0"/>
</table>
</file>

<file path=xl/tables/table10.xml><?xml version="1.0" encoding="utf-8"?>
<table xmlns="http://schemas.openxmlformats.org/spreadsheetml/2006/main" id="10" name="Table1311" displayName="Table1311" ref="A18:B31" totalsRowShown="0" tableBorderDxfId="13">
  <tableColumns count="2">
    <tableColumn id="1" name=" "/>
    <tableColumn id="2" name="Jagung Masuk NTB 2019 : 340,43 Ton" dataDxfId="12"/>
  </tableColumns>
  <tableStyleInfo showFirstColumn="0" showLastColumn="0" showRowStripes="1" showColumnStripes="0"/>
</table>
</file>

<file path=xl/tables/table11.xml><?xml version="1.0" encoding="utf-8"?>
<table xmlns="http://schemas.openxmlformats.org/spreadsheetml/2006/main" id="11" name="Table13412" displayName="Table13412" ref="A34:B47" totalsRowShown="0" tableBorderDxfId="11">
  <tableColumns count="2">
    <tableColumn id="1" name=" "/>
    <tableColumn id="2" name="Kedelai Masuk NTB 2019 : 1.712,70 Ton" dataDxfId="10"/>
  </tableColumns>
  <tableStyleInfo showFirstColumn="0" showLastColumn="0" showRowStripes="1" showColumnStripes="0"/>
</table>
</file>

<file path=xl/tables/table12.xml><?xml version="1.0" encoding="utf-8"?>
<table xmlns="http://schemas.openxmlformats.org/spreadsheetml/2006/main" id="12" name="Table134513" displayName="Table134513" ref="A50:B63" totalsRowShown="0" tableBorderDxfId="9">
  <tableColumns count="2">
    <tableColumn id="1" name=" "/>
    <tableColumn id="2" name="Bawang Merah Yang Masuk NTB 2019 : 82,02 Ton" dataDxfId="8"/>
  </tableColumns>
  <tableStyleInfo showFirstColumn="0" showLastColumn="0" showRowStripes="1" showColumnStripes="0"/>
</table>
</file>

<file path=xl/tables/table13.xml><?xml version="1.0" encoding="utf-8"?>
<table xmlns="http://schemas.openxmlformats.org/spreadsheetml/2006/main" id="13" name="Table1345614" displayName="Table1345614" ref="A67:B80" totalsRowShown="0" tableBorderDxfId="7">
  <tableColumns count="2">
    <tableColumn id="1" name=" "/>
    <tableColumn id="2" name="Bawang Putih Yang Masuk NTB 2019 : 29,90 Ton" dataDxfId="6"/>
  </tableColumns>
  <tableStyleInfo showFirstColumn="0" showLastColumn="0" showRowStripes="1" showColumnStripes="0"/>
</table>
</file>

<file path=xl/tables/table14.xml><?xml version="1.0" encoding="utf-8"?>
<table xmlns="http://schemas.openxmlformats.org/spreadsheetml/2006/main" id="14" name="Table13456715" displayName="Table13456715" ref="A83:B96" totalsRowShown="0" tableBorderDxfId="5">
  <tableColumns count="2">
    <tableColumn id="1" name=" "/>
    <tableColumn id="2" name="Cabe Rawit Yang Masuk NTB 2019 : 50,20 Ton" dataDxfId="4"/>
  </tableColumns>
  <tableStyleInfo showFirstColumn="0" showLastColumn="0" showRowStripes="1" showColumnStripes="0"/>
</table>
</file>

<file path=xl/tables/table15.xml><?xml version="1.0" encoding="utf-8"?>
<table xmlns="http://schemas.openxmlformats.org/spreadsheetml/2006/main" id="15" name="Table134567816" displayName="Table134567816" ref="A99:B112" totalsRowShown="0" tableBorderDxfId="3">
  <tableColumns count="2">
    <tableColumn id="1" name=" "/>
    <tableColumn id="2" name="Kacang Hijau Yang Masuk NTB 2019 : 1.304 Ton" dataDxfId="2"/>
  </tableColumns>
  <tableStyleInfo showFirstColumn="0" showLastColumn="0" showRowStripes="1" showColumnStripes="0"/>
</table>
</file>

<file path=xl/tables/table16.xml><?xml version="1.0" encoding="utf-8"?>
<table xmlns="http://schemas.openxmlformats.org/spreadsheetml/2006/main" id="16" name="Table1345678917" displayName="Table1345678917" ref="A116:B129" totalsRowShown="0" tableBorderDxfId="1">
  <tableColumns count="2">
    <tableColumn id="1" name=" "/>
    <tableColumn id="2" name="Minyak Goreng Yang Masuk NTB 2019 : 8.550,40 Ton" dataDxfId="0"/>
  </tableColumns>
  <tableStyleInfo showFirstColumn="0" showLastColumn="0" showRowStripes="1" showColumnStripes="0"/>
</table>
</file>

<file path=xl/tables/table2.xml><?xml version="1.0" encoding="utf-8"?>
<table xmlns="http://schemas.openxmlformats.org/spreadsheetml/2006/main" id="2" name="Table13" displayName="Table13" ref="A18:B31" totalsRowShown="0" tableBorderDxfId="31">
  <tableColumns count="2">
    <tableColumn id="1" name=" "/>
    <tableColumn id="2" name="Jagung Keluar NTB 2019 : 706.518,25 Ton" dataDxfId="30"/>
  </tableColumns>
  <tableStyleInfo showFirstColumn="0" showLastColumn="0" showRowStripes="1" showColumnStripes="0"/>
</table>
</file>

<file path=xl/tables/table3.xml><?xml version="1.0" encoding="utf-8"?>
<table xmlns="http://schemas.openxmlformats.org/spreadsheetml/2006/main" id="3" name="Table134" displayName="Table134" ref="A34:B47" totalsRowShown="0" tableBorderDxfId="29">
  <tableColumns count="2">
    <tableColumn id="1" name=" "/>
    <tableColumn id="2" name="Kedelai Keluar NTB 2019 : 594,42 Ton" dataDxfId="28"/>
  </tableColumns>
  <tableStyleInfo showFirstColumn="0" showLastColumn="0" showRowStripes="1" showColumnStripes="0"/>
</table>
</file>

<file path=xl/tables/table4.xml><?xml version="1.0" encoding="utf-8"?>
<table xmlns="http://schemas.openxmlformats.org/spreadsheetml/2006/main" id="4" name="Table1345" displayName="Table1345" ref="A50:B63" totalsRowShown="0" tableBorderDxfId="27">
  <tableColumns count="2">
    <tableColumn id="1" name=" "/>
    <tableColumn id="2" name="Bawang Merah Yang Keluar NTB 2019 : 31.315,47 Ton" dataDxfId="26"/>
  </tableColumns>
  <tableStyleInfo showFirstColumn="0" showLastColumn="0" showRowStripes="1" showColumnStripes="0"/>
</table>
</file>

<file path=xl/tables/table5.xml><?xml version="1.0" encoding="utf-8"?>
<table xmlns="http://schemas.openxmlformats.org/spreadsheetml/2006/main" id="5" name="Table13456" displayName="Table13456" ref="A67:B80" totalsRowShown="0" tableBorderDxfId="25">
  <tableColumns count="2">
    <tableColumn id="1" name=" "/>
    <tableColumn id="2" name="Bawang Putih Yang Keluar NTB 2019 : 3767,36 Ton" dataDxfId="24"/>
  </tableColumns>
  <tableStyleInfo showFirstColumn="0" showLastColumn="0" showRowStripes="1" showColumnStripes="0"/>
</table>
</file>

<file path=xl/tables/table6.xml><?xml version="1.0" encoding="utf-8"?>
<table xmlns="http://schemas.openxmlformats.org/spreadsheetml/2006/main" id="6" name="Table134567" displayName="Table134567" ref="A83:B96" totalsRowShown="0" tableBorderDxfId="23">
  <tableColumns count="2">
    <tableColumn id="1" name=" "/>
    <tableColumn id="2" name="Cabe Rawit Yang Keluar NTB 2019 : 2.198,80 Ton" dataDxfId="22"/>
  </tableColumns>
  <tableStyleInfo showFirstColumn="0" showLastColumn="0" showRowStripes="1" showColumnStripes="0"/>
</table>
</file>

<file path=xl/tables/table7.xml><?xml version="1.0" encoding="utf-8"?>
<table xmlns="http://schemas.openxmlformats.org/spreadsheetml/2006/main" id="7" name="Table1345678" displayName="Table1345678" ref="A99:B112" totalsRowShown="0" tableBorderDxfId="21">
  <tableColumns count="2">
    <tableColumn id="1" name=" "/>
    <tableColumn id="2" name="Kacang Tanah Yang Keluar NTB 2019 : 4.017,23 Ton" dataDxfId="20"/>
  </tableColumns>
  <tableStyleInfo showFirstColumn="0" showLastColumn="0" showRowStripes="1" showColumnStripes="0"/>
</table>
</file>

<file path=xl/tables/table8.xml><?xml version="1.0" encoding="utf-8"?>
<table xmlns="http://schemas.openxmlformats.org/spreadsheetml/2006/main" id="8" name="Table13456789" displayName="Table13456789" ref="A116:B129" totalsRowShown="0" tableBorderDxfId="19">
  <tableColumns count="2">
    <tableColumn id="1" name=" "/>
    <tableColumn id="2" name="Kacang Hijau Yang Keluar NTB 2019 : 2.287,09 Ton" dataDxfId="18"/>
  </tableColumns>
  <tableStyleInfo showFirstColumn="0" showLastColumn="0" showRowStripes="1" showColumnStripes="0"/>
</table>
</file>

<file path=xl/tables/table9.xml><?xml version="1.0" encoding="utf-8"?>
<table xmlns="http://schemas.openxmlformats.org/spreadsheetml/2006/main" id="9" name="Table110" displayName="Table110" ref="A1:B15" totalsRowCount="1" tableBorderDxfId="17">
  <tableColumns count="2">
    <tableColumn id="1" name=" " totalsRowDxfId="16"/>
    <tableColumn id="2" name="Beras Masuk Wilayah NTB 2019 : 145,10 Ton" dataDxfId="15" totalsRow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table" Target="../tables/table4.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table" Target="../tables/table12.xml"/><Relationship Id="rId5" Type="http://schemas.openxmlformats.org/officeDocument/2006/relationships/table" Target="../tables/table11.xml"/><Relationship Id="rId10" Type="http://schemas.openxmlformats.org/officeDocument/2006/relationships/table" Target="../tables/table16.xml"/><Relationship Id="rId4" Type="http://schemas.openxmlformats.org/officeDocument/2006/relationships/table" Target="../tables/table10.xml"/><Relationship Id="rId9" Type="http://schemas.openxmlformats.org/officeDocument/2006/relationships/table" Target="../tables/table1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election activeCell="H9" sqref="H9"/>
    </sheetView>
  </sheetViews>
  <sheetFormatPr defaultRowHeight="15" x14ac:dyDescent="0.25"/>
  <cols>
    <col min="1" max="1" width="4" customWidth="1"/>
    <col min="2" max="2" width="17.28515625" customWidth="1"/>
    <col min="3" max="3" width="4.5703125" customWidth="1"/>
    <col min="4" max="16" width="10" customWidth="1"/>
    <col min="17" max="18" width="15.5703125" customWidth="1"/>
  </cols>
  <sheetData>
    <row r="1" spans="1:18" ht="24" customHeight="1" x14ac:dyDescent="0.25">
      <c r="A1" s="193" t="s">
        <v>39</v>
      </c>
      <c r="B1" s="193"/>
      <c r="C1" s="193"/>
      <c r="D1" s="193"/>
      <c r="E1" s="193"/>
      <c r="F1" s="193"/>
      <c r="G1" s="193"/>
      <c r="H1" s="193"/>
      <c r="I1" s="193"/>
      <c r="J1" s="193"/>
      <c r="K1" s="193"/>
      <c r="L1" s="193"/>
      <c r="M1" s="193"/>
      <c r="N1" s="193"/>
      <c r="O1" s="193"/>
      <c r="P1" s="193"/>
      <c r="Q1" s="193"/>
      <c r="R1" s="193"/>
    </row>
    <row r="2" spans="1:18" ht="24" customHeight="1" x14ac:dyDescent="0.25">
      <c r="A2" s="193" t="s">
        <v>347</v>
      </c>
      <c r="B2" s="193"/>
      <c r="C2" s="193"/>
      <c r="D2" s="193"/>
      <c r="E2" s="193"/>
      <c r="F2" s="193"/>
      <c r="G2" s="193"/>
      <c r="H2" s="193"/>
      <c r="I2" s="193"/>
      <c r="J2" s="193"/>
      <c r="K2" s="193"/>
      <c r="L2" s="193"/>
      <c r="M2" s="193"/>
      <c r="N2" s="193"/>
      <c r="O2" s="193"/>
      <c r="P2" s="193"/>
      <c r="Q2" s="193"/>
      <c r="R2" s="193"/>
    </row>
    <row r="3" spans="1:18" ht="6" customHeight="1" thickBot="1" x14ac:dyDescent="0.3">
      <c r="A3" s="193"/>
      <c r="B3" s="193"/>
      <c r="C3" s="193"/>
      <c r="D3" s="193"/>
      <c r="E3" s="193"/>
      <c r="F3" s="193"/>
      <c r="G3" s="193"/>
      <c r="H3" s="193"/>
      <c r="I3" s="193"/>
      <c r="J3" s="193"/>
      <c r="K3" s="193"/>
      <c r="L3" s="193"/>
      <c r="M3" s="193"/>
      <c r="N3" s="193"/>
      <c r="O3" s="193"/>
      <c r="P3" s="193"/>
      <c r="Q3" s="193"/>
      <c r="R3" s="193"/>
    </row>
    <row r="4" spans="1:18" ht="20.25" customHeight="1" thickTop="1" x14ac:dyDescent="0.25">
      <c r="A4" s="194" t="s">
        <v>0</v>
      </c>
      <c r="B4" s="196" t="s">
        <v>1</v>
      </c>
      <c r="C4" s="196" t="s">
        <v>20</v>
      </c>
      <c r="D4" s="198" t="s">
        <v>346</v>
      </c>
      <c r="E4" s="199"/>
      <c r="F4" s="199"/>
      <c r="G4" s="199"/>
      <c r="H4" s="199"/>
      <c r="I4" s="199"/>
      <c r="J4" s="199"/>
      <c r="K4" s="199"/>
      <c r="L4" s="199"/>
      <c r="M4" s="199"/>
      <c r="N4" s="199"/>
      <c r="O4" s="200"/>
      <c r="P4" s="196" t="s">
        <v>2</v>
      </c>
      <c r="Q4" s="196" t="s">
        <v>40</v>
      </c>
      <c r="R4" s="201" t="s">
        <v>41</v>
      </c>
    </row>
    <row r="5" spans="1:18" ht="20.25" customHeight="1" thickBot="1" x14ac:dyDescent="0.3">
      <c r="A5" s="195"/>
      <c r="B5" s="197"/>
      <c r="C5" s="197"/>
      <c r="D5" s="29" t="s">
        <v>46</v>
      </c>
      <c r="E5" s="30" t="s">
        <v>47</v>
      </c>
      <c r="F5" s="30" t="s">
        <v>48</v>
      </c>
      <c r="G5" s="30" t="s">
        <v>49</v>
      </c>
      <c r="H5" s="30" t="s">
        <v>21</v>
      </c>
      <c r="I5" s="30" t="s">
        <v>22</v>
      </c>
      <c r="J5" s="30" t="s">
        <v>23</v>
      </c>
      <c r="K5" s="30" t="s">
        <v>50</v>
      </c>
      <c r="L5" s="30" t="s">
        <v>56</v>
      </c>
      <c r="M5" s="30" t="s">
        <v>57</v>
      </c>
      <c r="N5" s="30" t="s">
        <v>25</v>
      </c>
      <c r="O5" s="30" t="s">
        <v>26</v>
      </c>
      <c r="P5" s="197"/>
      <c r="Q5" s="197"/>
      <c r="R5" s="202"/>
    </row>
    <row r="6" spans="1:18" ht="19.5" customHeight="1" thickTop="1" x14ac:dyDescent="0.25">
      <c r="A6" s="159">
        <v>1</v>
      </c>
      <c r="B6" s="160" t="s">
        <v>30</v>
      </c>
      <c r="C6" s="161" t="s">
        <v>3</v>
      </c>
      <c r="D6" s="162">
        <v>0</v>
      </c>
      <c r="E6" s="162">
        <v>0</v>
      </c>
      <c r="F6" s="163">
        <v>0</v>
      </c>
      <c r="G6" s="163">
        <v>0</v>
      </c>
      <c r="H6" s="163">
        <v>0</v>
      </c>
      <c r="I6" s="163">
        <v>0</v>
      </c>
      <c r="J6" s="163">
        <v>0</v>
      </c>
      <c r="K6" s="163">
        <v>0</v>
      </c>
      <c r="L6" s="163">
        <v>0</v>
      </c>
      <c r="M6" s="163">
        <v>0</v>
      </c>
      <c r="N6" s="163">
        <v>0</v>
      </c>
      <c r="O6" s="163">
        <v>0</v>
      </c>
      <c r="P6" s="163">
        <f>SUM(D6:O6)</f>
        <v>0</v>
      </c>
      <c r="Q6" s="164"/>
      <c r="R6" s="165"/>
    </row>
    <row r="7" spans="1:18" ht="19.5" customHeight="1" x14ac:dyDescent="0.25">
      <c r="A7" s="144">
        <v>2</v>
      </c>
      <c r="B7" s="145" t="s">
        <v>31</v>
      </c>
      <c r="C7" s="146" t="s">
        <v>3</v>
      </c>
      <c r="D7" s="147">
        <v>49</v>
      </c>
      <c r="E7" s="147">
        <v>49</v>
      </c>
      <c r="F7" s="148">
        <v>71</v>
      </c>
      <c r="G7" s="148">
        <v>0</v>
      </c>
      <c r="H7" s="148">
        <v>0</v>
      </c>
      <c r="I7" s="148">
        <v>0</v>
      </c>
      <c r="J7" s="148">
        <v>0</v>
      </c>
      <c r="K7" s="148">
        <v>0</v>
      </c>
      <c r="L7" s="148">
        <v>0</v>
      </c>
      <c r="M7" s="148">
        <v>0</v>
      </c>
      <c r="N7" s="148">
        <v>0</v>
      </c>
      <c r="O7" s="148">
        <v>0</v>
      </c>
      <c r="P7" s="148">
        <f t="shared" ref="P7:P13" si="0">SUM(D7:O7)</f>
        <v>169</v>
      </c>
      <c r="Q7" s="166" t="s">
        <v>37</v>
      </c>
      <c r="R7" s="149" t="s">
        <v>60</v>
      </c>
    </row>
    <row r="8" spans="1:18" ht="19.5" customHeight="1" x14ac:dyDescent="0.25">
      <c r="A8" s="144">
        <v>3</v>
      </c>
      <c r="B8" s="145" t="s">
        <v>4</v>
      </c>
      <c r="C8" s="146" t="s">
        <v>3</v>
      </c>
      <c r="D8" s="147">
        <v>117</v>
      </c>
      <c r="E8" s="147">
        <v>117</v>
      </c>
      <c r="F8" s="148">
        <v>0</v>
      </c>
      <c r="G8" s="148">
        <v>0</v>
      </c>
      <c r="H8" s="148">
        <v>0</v>
      </c>
      <c r="I8" s="148">
        <v>0</v>
      </c>
      <c r="J8" s="148">
        <v>0</v>
      </c>
      <c r="K8" s="148">
        <v>0</v>
      </c>
      <c r="L8" s="148">
        <v>0</v>
      </c>
      <c r="M8" s="148">
        <v>0</v>
      </c>
      <c r="N8" s="148">
        <v>0</v>
      </c>
      <c r="O8" s="148">
        <v>0</v>
      </c>
      <c r="P8" s="148">
        <f t="shared" si="0"/>
        <v>234</v>
      </c>
      <c r="Q8" s="166" t="s">
        <v>37</v>
      </c>
      <c r="R8" s="149" t="s">
        <v>60</v>
      </c>
    </row>
    <row r="9" spans="1:18" ht="19.5" customHeight="1" x14ac:dyDescent="0.25">
      <c r="A9" s="144">
        <v>4</v>
      </c>
      <c r="B9" s="145" t="s">
        <v>5</v>
      </c>
      <c r="C9" s="146" t="s">
        <v>3</v>
      </c>
      <c r="D9" s="148">
        <v>363</v>
      </c>
      <c r="E9" s="148">
        <v>363</v>
      </c>
      <c r="F9" s="148">
        <v>0</v>
      </c>
      <c r="G9" s="148">
        <v>0</v>
      </c>
      <c r="H9" s="148">
        <v>360</v>
      </c>
      <c r="I9" s="148">
        <v>120</v>
      </c>
      <c r="J9" s="148">
        <v>0</v>
      </c>
      <c r="K9" s="148">
        <v>0</v>
      </c>
      <c r="L9" s="148">
        <v>60</v>
      </c>
      <c r="M9" s="148">
        <v>0</v>
      </c>
      <c r="N9" s="148">
        <v>0</v>
      </c>
      <c r="O9" s="148">
        <v>0</v>
      </c>
      <c r="P9" s="148">
        <f t="shared" si="0"/>
        <v>1266</v>
      </c>
      <c r="Q9" s="166" t="s">
        <v>37</v>
      </c>
      <c r="R9" s="149" t="s">
        <v>60</v>
      </c>
    </row>
    <row r="10" spans="1:18" ht="19.5" customHeight="1" x14ac:dyDescent="0.25">
      <c r="A10" s="144">
        <v>5</v>
      </c>
      <c r="B10" s="145" t="s">
        <v>6</v>
      </c>
      <c r="C10" s="146" t="s">
        <v>3</v>
      </c>
      <c r="D10" s="147">
        <v>0</v>
      </c>
      <c r="E10" s="148">
        <v>0</v>
      </c>
      <c r="F10" s="148">
        <v>0</v>
      </c>
      <c r="G10" s="148">
        <v>0</v>
      </c>
      <c r="H10" s="148">
        <v>0</v>
      </c>
      <c r="I10" s="148">
        <v>0</v>
      </c>
      <c r="J10" s="148">
        <v>0</v>
      </c>
      <c r="K10" s="148">
        <v>0</v>
      </c>
      <c r="L10" s="148">
        <v>0</v>
      </c>
      <c r="M10" s="148">
        <v>0</v>
      </c>
      <c r="N10" s="148">
        <v>0</v>
      </c>
      <c r="O10" s="148">
        <v>0</v>
      </c>
      <c r="P10" s="148">
        <f t="shared" si="0"/>
        <v>0</v>
      </c>
      <c r="Q10" s="166"/>
      <c r="R10" s="149"/>
    </row>
    <row r="11" spans="1:18" ht="19.5" customHeight="1" x14ac:dyDescent="0.25">
      <c r="A11" s="144">
        <v>6</v>
      </c>
      <c r="B11" s="145" t="s">
        <v>7</v>
      </c>
      <c r="C11" s="146" t="s">
        <v>3</v>
      </c>
      <c r="D11" s="147">
        <v>0</v>
      </c>
      <c r="E11" s="147">
        <v>0</v>
      </c>
      <c r="F11" s="148">
        <v>0</v>
      </c>
      <c r="G11" s="148">
        <v>0</v>
      </c>
      <c r="H11" s="148">
        <v>0</v>
      </c>
      <c r="I11" s="148">
        <v>0</v>
      </c>
      <c r="J11" s="148">
        <v>0</v>
      </c>
      <c r="K11" s="148">
        <v>0</v>
      </c>
      <c r="L11" s="148">
        <v>0</v>
      </c>
      <c r="M11" s="148">
        <v>0</v>
      </c>
      <c r="N11" s="148">
        <v>0</v>
      </c>
      <c r="O11" s="148">
        <v>0</v>
      </c>
      <c r="P11" s="148">
        <f t="shared" si="0"/>
        <v>0</v>
      </c>
      <c r="Q11" s="166"/>
      <c r="R11" s="149"/>
    </row>
    <row r="12" spans="1:18" ht="19.5" customHeight="1" x14ac:dyDescent="0.25">
      <c r="A12" s="144">
        <v>7</v>
      </c>
      <c r="B12" s="145" t="s">
        <v>29</v>
      </c>
      <c r="C12" s="146" t="s">
        <v>3</v>
      </c>
      <c r="D12" s="147">
        <v>0</v>
      </c>
      <c r="E12" s="147">
        <v>0</v>
      </c>
      <c r="F12" s="148">
        <v>0</v>
      </c>
      <c r="G12" s="148">
        <v>0</v>
      </c>
      <c r="H12" s="148">
        <v>0</v>
      </c>
      <c r="I12" s="148">
        <v>0</v>
      </c>
      <c r="J12" s="148">
        <v>0</v>
      </c>
      <c r="K12" s="148">
        <v>0</v>
      </c>
      <c r="L12" s="148">
        <v>0</v>
      </c>
      <c r="M12" s="148">
        <v>0</v>
      </c>
      <c r="N12" s="148">
        <v>0</v>
      </c>
      <c r="O12" s="148">
        <v>0</v>
      </c>
      <c r="P12" s="148">
        <f t="shared" si="0"/>
        <v>0</v>
      </c>
      <c r="Q12" s="166"/>
      <c r="R12" s="149"/>
    </row>
    <row r="13" spans="1:18" ht="19.5" customHeight="1" x14ac:dyDescent="0.25">
      <c r="A13" s="173">
        <v>8</v>
      </c>
      <c r="B13" s="145" t="s">
        <v>312</v>
      </c>
      <c r="C13" s="146" t="s">
        <v>3</v>
      </c>
      <c r="D13" s="147">
        <v>0</v>
      </c>
      <c r="E13" s="147">
        <v>0</v>
      </c>
      <c r="F13" s="148">
        <v>0</v>
      </c>
      <c r="G13" s="148">
        <v>0</v>
      </c>
      <c r="H13" s="148">
        <v>0</v>
      </c>
      <c r="I13" s="148">
        <v>0</v>
      </c>
      <c r="J13" s="148">
        <v>0</v>
      </c>
      <c r="K13" s="148">
        <v>0</v>
      </c>
      <c r="L13" s="148">
        <v>0</v>
      </c>
      <c r="M13" s="148">
        <v>0</v>
      </c>
      <c r="N13" s="148">
        <v>0</v>
      </c>
      <c r="O13" s="148">
        <v>0</v>
      </c>
      <c r="P13" s="148">
        <f t="shared" si="0"/>
        <v>0</v>
      </c>
      <c r="Q13" s="166"/>
      <c r="R13" s="149"/>
    </row>
    <row r="14" spans="1:18" ht="19.5" customHeight="1" x14ac:dyDescent="0.25">
      <c r="A14" s="144">
        <v>9</v>
      </c>
      <c r="B14" s="145" t="s">
        <v>8</v>
      </c>
      <c r="C14" s="146" t="s">
        <v>3</v>
      </c>
      <c r="D14" s="147">
        <v>0</v>
      </c>
      <c r="E14" s="147">
        <v>0</v>
      </c>
      <c r="F14" s="148">
        <v>0</v>
      </c>
      <c r="G14" s="148">
        <v>0</v>
      </c>
      <c r="H14" s="148">
        <v>0</v>
      </c>
      <c r="I14" s="148">
        <v>0</v>
      </c>
      <c r="J14" s="148">
        <v>0</v>
      </c>
      <c r="K14" s="148">
        <v>0</v>
      </c>
      <c r="L14" s="148">
        <v>0</v>
      </c>
      <c r="M14" s="148">
        <v>0</v>
      </c>
      <c r="N14" s="148">
        <v>0</v>
      </c>
      <c r="O14" s="148">
        <v>0</v>
      </c>
      <c r="P14" s="148">
        <f t="shared" ref="P14:P16" si="1">SUM(D14:O14)</f>
        <v>0</v>
      </c>
      <c r="Q14" s="166"/>
      <c r="R14" s="149"/>
    </row>
    <row r="15" spans="1:18" ht="19.5" customHeight="1" x14ac:dyDescent="0.25">
      <c r="A15" s="144">
        <v>10</v>
      </c>
      <c r="B15" s="145" t="s">
        <v>9</v>
      </c>
      <c r="C15" s="146" t="s">
        <v>3</v>
      </c>
      <c r="D15" s="147">
        <v>0</v>
      </c>
      <c r="E15" s="147">
        <v>0</v>
      </c>
      <c r="F15" s="148">
        <v>0</v>
      </c>
      <c r="G15" s="148">
        <v>0</v>
      </c>
      <c r="H15" s="148">
        <v>0</v>
      </c>
      <c r="I15" s="148">
        <v>0</v>
      </c>
      <c r="J15" s="148">
        <v>0</v>
      </c>
      <c r="K15" s="148">
        <v>0</v>
      </c>
      <c r="L15" s="148">
        <v>0</v>
      </c>
      <c r="M15" s="148">
        <v>0</v>
      </c>
      <c r="N15" s="148">
        <v>0</v>
      </c>
      <c r="O15" s="148">
        <v>0</v>
      </c>
      <c r="P15" s="148">
        <f t="shared" si="1"/>
        <v>0</v>
      </c>
      <c r="Q15" s="166"/>
      <c r="R15" s="149"/>
    </row>
    <row r="16" spans="1:18" ht="19.5" customHeight="1" x14ac:dyDescent="0.25">
      <c r="A16" s="144">
        <v>11</v>
      </c>
      <c r="B16" s="145" t="s">
        <v>313</v>
      </c>
      <c r="C16" s="146" t="s">
        <v>3</v>
      </c>
      <c r="D16" s="147">
        <v>0</v>
      </c>
      <c r="E16" s="147">
        <v>0</v>
      </c>
      <c r="F16" s="148">
        <v>0</v>
      </c>
      <c r="G16" s="148">
        <v>0</v>
      </c>
      <c r="H16" s="148">
        <v>0</v>
      </c>
      <c r="I16" s="148">
        <v>0</v>
      </c>
      <c r="J16" s="148">
        <v>0</v>
      </c>
      <c r="K16" s="148">
        <v>0</v>
      </c>
      <c r="L16" s="148">
        <v>0</v>
      </c>
      <c r="M16" s="148">
        <v>0</v>
      </c>
      <c r="N16" s="148">
        <v>0</v>
      </c>
      <c r="O16" s="148">
        <v>0</v>
      </c>
      <c r="P16" s="148">
        <f t="shared" si="1"/>
        <v>0</v>
      </c>
      <c r="Q16" s="166"/>
      <c r="R16" s="149"/>
    </row>
    <row r="17" spans="1:18" ht="19.5" customHeight="1" x14ac:dyDescent="0.25">
      <c r="A17" s="144">
        <v>12</v>
      </c>
      <c r="B17" s="145" t="s">
        <v>10</v>
      </c>
      <c r="C17" s="146" t="s">
        <v>3</v>
      </c>
      <c r="D17" s="147">
        <v>1855</v>
      </c>
      <c r="E17" s="147">
        <v>1855</v>
      </c>
      <c r="F17" s="148">
        <v>714</v>
      </c>
      <c r="G17" s="148">
        <v>4224</v>
      </c>
      <c r="H17" s="148">
        <v>791</v>
      </c>
      <c r="I17" s="148">
        <v>1715</v>
      </c>
      <c r="J17" s="148">
        <v>1109</v>
      </c>
      <c r="K17" s="148">
        <v>659</v>
      </c>
      <c r="L17" s="148">
        <v>2889</v>
      </c>
      <c r="M17" s="148">
        <v>0</v>
      </c>
      <c r="N17" s="148">
        <v>0</v>
      </c>
      <c r="O17" s="148">
        <v>0</v>
      </c>
      <c r="P17" s="148">
        <f>SUM(D17:O17)</f>
        <v>15811</v>
      </c>
      <c r="Q17" s="166" t="s">
        <v>37</v>
      </c>
      <c r="R17" s="149" t="s">
        <v>60</v>
      </c>
    </row>
    <row r="18" spans="1:18" ht="19.5" customHeight="1" x14ac:dyDescent="0.25">
      <c r="A18" s="144">
        <v>13</v>
      </c>
      <c r="B18" s="145" t="s">
        <v>11</v>
      </c>
      <c r="C18" s="146" t="s">
        <v>3</v>
      </c>
      <c r="D18" s="147">
        <v>64</v>
      </c>
      <c r="E18" s="147">
        <v>64</v>
      </c>
      <c r="F18" s="148">
        <v>2553</v>
      </c>
      <c r="G18" s="148">
        <v>220</v>
      </c>
      <c r="H18" s="148">
        <v>112</v>
      </c>
      <c r="I18" s="148">
        <v>2706</v>
      </c>
      <c r="J18" s="148">
        <v>471</v>
      </c>
      <c r="K18" s="148">
        <v>229</v>
      </c>
      <c r="L18" s="148">
        <v>245</v>
      </c>
      <c r="M18" s="148">
        <v>0</v>
      </c>
      <c r="N18" s="148">
        <v>0</v>
      </c>
      <c r="O18" s="148">
        <v>0</v>
      </c>
      <c r="P18" s="148">
        <f>SUM(D18:O18)</f>
        <v>6664</v>
      </c>
      <c r="Q18" s="166" t="s">
        <v>37</v>
      </c>
      <c r="R18" s="149" t="s">
        <v>60</v>
      </c>
    </row>
    <row r="19" spans="1:18" ht="19.5" customHeight="1" x14ac:dyDescent="0.25">
      <c r="A19" s="144">
        <v>14</v>
      </c>
      <c r="B19" s="145" t="s">
        <v>28</v>
      </c>
      <c r="C19" s="146" t="s">
        <v>3</v>
      </c>
      <c r="D19" s="147">
        <v>0</v>
      </c>
      <c r="E19" s="147">
        <v>0</v>
      </c>
      <c r="F19" s="148">
        <v>0</v>
      </c>
      <c r="G19" s="148">
        <v>3036</v>
      </c>
      <c r="H19" s="148">
        <v>0</v>
      </c>
      <c r="I19" s="148">
        <v>128</v>
      </c>
      <c r="J19" s="148">
        <v>366</v>
      </c>
      <c r="K19" s="148">
        <v>472</v>
      </c>
      <c r="L19" s="148">
        <v>224</v>
      </c>
      <c r="M19" s="148">
        <v>0</v>
      </c>
      <c r="N19" s="148">
        <v>0</v>
      </c>
      <c r="O19" s="148">
        <v>0</v>
      </c>
      <c r="P19" s="148">
        <f t="shared" ref="P19" si="2">SUM(D19:O19)</f>
        <v>4226</v>
      </c>
      <c r="Q19" s="166" t="s">
        <v>37</v>
      </c>
      <c r="R19" s="149" t="s">
        <v>60</v>
      </c>
    </row>
    <row r="20" spans="1:18" ht="19.5" customHeight="1" x14ac:dyDescent="0.25">
      <c r="A20" s="144">
        <v>15</v>
      </c>
      <c r="B20" s="167" t="s">
        <v>314</v>
      </c>
      <c r="C20" s="146" t="s">
        <v>3</v>
      </c>
      <c r="D20" s="147">
        <v>0</v>
      </c>
      <c r="E20" s="147">
        <v>0</v>
      </c>
      <c r="F20" s="148">
        <v>0</v>
      </c>
      <c r="G20" s="148">
        <v>0</v>
      </c>
      <c r="H20" s="148">
        <v>0</v>
      </c>
      <c r="I20" s="148">
        <v>0</v>
      </c>
      <c r="J20" s="148">
        <v>0</v>
      </c>
      <c r="K20" s="148">
        <v>0</v>
      </c>
      <c r="L20" s="148">
        <v>0</v>
      </c>
      <c r="M20" s="148">
        <v>0</v>
      </c>
      <c r="N20" s="148">
        <v>0</v>
      </c>
      <c r="O20" s="148">
        <v>0</v>
      </c>
      <c r="P20" s="148">
        <f t="shared" ref="P20" si="3">SUM(D20:O20)</f>
        <v>0</v>
      </c>
      <c r="Q20" s="166"/>
      <c r="R20" s="149"/>
    </row>
    <row r="21" spans="1:18" ht="19.5" customHeight="1" x14ac:dyDescent="0.25">
      <c r="A21" s="144">
        <v>16</v>
      </c>
      <c r="B21" s="167" t="s">
        <v>348</v>
      </c>
      <c r="C21" s="168"/>
      <c r="D21" s="169"/>
      <c r="E21" s="169"/>
      <c r="F21" s="148">
        <v>0</v>
      </c>
      <c r="G21" s="148">
        <v>0</v>
      </c>
      <c r="H21" s="148">
        <v>0</v>
      </c>
      <c r="I21" s="148">
        <v>0</v>
      </c>
      <c r="J21" s="148">
        <v>0</v>
      </c>
      <c r="K21" s="148">
        <v>0</v>
      </c>
      <c r="L21" s="148">
        <v>0</v>
      </c>
      <c r="M21" s="148">
        <v>0</v>
      </c>
      <c r="N21" s="148">
        <v>0</v>
      </c>
      <c r="O21" s="148">
        <v>0</v>
      </c>
      <c r="P21" s="170"/>
      <c r="Q21" s="171"/>
      <c r="R21" s="149"/>
    </row>
    <row r="22" spans="1:18" ht="19.5" customHeight="1" x14ac:dyDescent="0.25">
      <c r="A22" s="144">
        <v>17</v>
      </c>
      <c r="B22" s="167" t="s">
        <v>16</v>
      </c>
      <c r="C22" s="168"/>
      <c r="D22" s="169"/>
      <c r="E22" s="169"/>
      <c r="F22" s="148">
        <v>0</v>
      </c>
      <c r="G22" s="148">
        <v>0</v>
      </c>
      <c r="H22" s="148">
        <v>0</v>
      </c>
      <c r="I22" s="148">
        <v>0</v>
      </c>
      <c r="J22" s="148">
        <v>0</v>
      </c>
      <c r="K22" s="148">
        <v>0</v>
      </c>
      <c r="L22" s="148">
        <v>0</v>
      </c>
      <c r="M22" s="148">
        <v>0</v>
      </c>
      <c r="N22" s="148">
        <v>0</v>
      </c>
      <c r="O22" s="148">
        <v>0</v>
      </c>
      <c r="P22" s="170"/>
      <c r="Q22" s="171"/>
      <c r="R22" s="149"/>
    </row>
    <row r="23" spans="1:18" ht="19.5" customHeight="1" x14ac:dyDescent="0.25">
      <c r="A23" s="144">
        <v>18</v>
      </c>
      <c r="B23" s="167" t="s">
        <v>18</v>
      </c>
      <c r="C23" s="168"/>
      <c r="D23" s="169"/>
      <c r="E23" s="169"/>
      <c r="F23" s="148">
        <v>0</v>
      </c>
      <c r="G23" s="148">
        <v>0</v>
      </c>
      <c r="H23" s="148">
        <v>0</v>
      </c>
      <c r="I23" s="148">
        <v>0</v>
      </c>
      <c r="J23" s="148">
        <v>0</v>
      </c>
      <c r="K23" s="148">
        <v>0</v>
      </c>
      <c r="L23" s="148">
        <v>0</v>
      </c>
      <c r="M23" s="148">
        <v>0</v>
      </c>
      <c r="N23" s="148">
        <v>0</v>
      </c>
      <c r="O23" s="148">
        <v>0</v>
      </c>
      <c r="P23" s="170"/>
      <c r="Q23" s="171"/>
      <c r="R23" s="149"/>
    </row>
    <row r="24" spans="1:18" ht="19.5" customHeight="1" x14ac:dyDescent="0.25">
      <c r="A24" s="144">
        <v>19</v>
      </c>
      <c r="B24" s="145" t="s">
        <v>344</v>
      </c>
      <c r="C24" s="146" t="s">
        <v>3</v>
      </c>
      <c r="D24" s="147">
        <v>24</v>
      </c>
      <c r="E24" s="147">
        <v>24</v>
      </c>
      <c r="F24" s="148">
        <v>0</v>
      </c>
      <c r="G24" s="148">
        <v>0</v>
      </c>
      <c r="H24" s="148">
        <v>0</v>
      </c>
      <c r="I24" s="148">
        <v>0</v>
      </c>
      <c r="J24" s="148">
        <v>0</v>
      </c>
      <c r="K24" s="148">
        <v>0</v>
      </c>
      <c r="L24" s="148">
        <v>0</v>
      </c>
      <c r="M24" s="148">
        <v>0</v>
      </c>
      <c r="N24" s="148">
        <v>0</v>
      </c>
      <c r="O24" s="148">
        <v>0</v>
      </c>
      <c r="P24" s="148">
        <f t="shared" ref="P24" si="4">SUM(D24:O24)</f>
        <v>48</v>
      </c>
      <c r="Q24" s="166" t="s">
        <v>37</v>
      </c>
      <c r="R24" s="149" t="s">
        <v>60</v>
      </c>
    </row>
    <row r="25" spans="1:18" ht="19.5" customHeight="1" x14ac:dyDescent="0.25">
      <c r="A25" s="144">
        <v>20</v>
      </c>
      <c r="B25" s="167" t="s">
        <v>27</v>
      </c>
      <c r="C25" s="168"/>
      <c r="D25" s="169"/>
      <c r="E25" s="169"/>
      <c r="F25" s="148">
        <v>0</v>
      </c>
      <c r="G25" s="148">
        <v>0</v>
      </c>
      <c r="H25" s="148">
        <v>0</v>
      </c>
      <c r="I25" s="148">
        <v>0</v>
      </c>
      <c r="J25" s="148">
        <v>0</v>
      </c>
      <c r="K25" s="148">
        <v>0</v>
      </c>
      <c r="L25" s="148">
        <v>0</v>
      </c>
      <c r="M25" s="148">
        <v>0</v>
      </c>
      <c r="N25" s="148">
        <v>0</v>
      </c>
      <c r="O25" s="148">
        <v>0</v>
      </c>
      <c r="P25" s="170"/>
      <c r="Q25" s="171"/>
      <c r="R25" s="149"/>
    </row>
    <row r="26" spans="1:18" ht="19.5" customHeight="1" x14ac:dyDescent="0.25">
      <c r="A26" s="144">
        <v>21</v>
      </c>
      <c r="B26" s="145" t="s">
        <v>12</v>
      </c>
      <c r="C26" s="146" t="s">
        <v>3</v>
      </c>
      <c r="D26" s="147">
        <v>0</v>
      </c>
      <c r="E26" s="147">
        <v>0</v>
      </c>
      <c r="F26" s="148">
        <v>0</v>
      </c>
      <c r="G26" s="148">
        <v>0</v>
      </c>
      <c r="H26" s="148">
        <v>0</v>
      </c>
      <c r="I26" s="148">
        <v>0</v>
      </c>
      <c r="J26" s="148">
        <v>0</v>
      </c>
      <c r="K26" s="148">
        <v>0</v>
      </c>
      <c r="L26" s="148">
        <v>0</v>
      </c>
      <c r="M26" s="148">
        <v>0</v>
      </c>
      <c r="N26" s="148">
        <v>0</v>
      </c>
      <c r="O26" s="148">
        <v>0</v>
      </c>
      <c r="P26" s="148">
        <f t="shared" ref="P26:P28" si="5">SUM(D26:O26)</f>
        <v>0</v>
      </c>
      <c r="Q26" s="166"/>
      <c r="R26" s="149"/>
    </row>
    <row r="27" spans="1:18" ht="19.5" customHeight="1" x14ac:dyDescent="0.25">
      <c r="A27" s="144">
        <v>22</v>
      </c>
      <c r="B27" s="145" t="s">
        <v>13</v>
      </c>
      <c r="C27" s="146" t="s">
        <v>3</v>
      </c>
      <c r="D27" s="147">
        <v>0</v>
      </c>
      <c r="E27" s="147">
        <v>0</v>
      </c>
      <c r="F27" s="148">
        <v>0</v>
      </c>
      <c r="G27" s="148">
        <v>0</v>
      </c>
      <c r="H27" s="148">
        <v>0</v>
      </c>
      <c r="I27" s="148">
        <v>0</v>
      </c>
      <c r="J27" s="148">
        <v>0</v>
      </c>
      <c r="K27" s="148">
        <v>0</v>
      </c>
      <c r="L27" s="148">
        <v>0</v>
      </c>
      <c r="M27" s="148">
        <v>0</v>
      </c>
      <c r="N27" s="148">
        <v>0</v>
      </c>
      <c r="O27" s="148">
        <v>0</v>
      </c>
      <c r="P27" s="148">
        <f t="shared" si="5"/>
        <v>0</v>
      </c>
      <c r="Q27" s="166"/>
      <c r="R27" s="149"/>
    </row>
    <row r="28" spans="1:18" ht="19.5" customHeight="1" x14ac:dyDescent="0.25">
      <c r="A28" s="144">
        <v>23</v>
      </c>
      <c r="B28" s="145" t="s">
        <v>14</v>
      </c>
      <c r="C28" s="146" t="s">
        <v>15</v>
      </c>
      <c r="D28" s="147">
        <v>0</v>
      </c>
      <c r="E28" s="147">
        <v>0</v>
      </c>
      <c r="F28" s="148">
        <v>0</v>
      </c>
      <c r="G28" s="148">
        <v>0</v>
      </c>
      <c r="H28" s="148">
        <v>0</v>
      </c>
      <c r="I28" s="148">
        <v>0</v>
      </c>
      <c r="J28" s="148">
        <v>0</v>
      </c>
      <c r="K28" s="148">
        <v>0</v>
      </c>
      <c r="L28" s="148">
        <v>0</v>
      </c>
      <c r="M28" s="148">
        <v>0</v>
      </c>
      <c r="N28" s="148">
        <v>0</v>
      </c>
      <c r="O28" s="148">
        <v>0</v>
      </c>
      <c r="P28" s="148">
        <f t="shared" si="5"/>
        <v>0</v>
      </c>
      <c r="Q28" s="166"/>
      <c r="R28" s="149"/>
    </row>
    <row r="29" spans="1:18" ht="19.5" customHeight="1" x14ac:dyDescent="0.25">
      <c r="A29" s="143">
        <v>24</v>
      </c>
      <c r="B29" s="145" t="s">
        <v>315</v>
      </c>
      <c r="C29" s="146" t="s">
        <v>3</v>
      </c>
      <c r="D29" s="147">
        <v>0</v>
      </c>
      <c r="E29" s="147">
        <v>0</v>
      </c>
      <c r="F29" s="148">
        <v>0</v>
      </c>
      <c r="G29" s="148">
        <v>0</v>
      </c>
      <c r="H29" s="148">
        <v>0</v>
      </c>
      <c r="I29" s="148">
        <v>0</v>
      </c>
      <c r="J29" s="148">
        <v>0</v>
      </c>
      <c r="K29" s="148">
        <v>0</v>
      </c>
      <c r="L29" s="148">
        <v>0</v>
      </c>
      <c r="M29" s="148">
        <v>0</v>
      </c>
      <c r="N29" s="148">
        <v>0</v>
      </c>
      <c r="O29" s="148">
        <v>0</v>
      </c>
      <c r="P29" s="148">
        <f t="shared" ref="P29:P30" si="6">SUM(D29:O29)</f>
        <v>0</v>
      </c>
      <c r="Q29" s="166"/>
      <c r="R29" s="149"/>
    </row>
    <row r="30" spans="1:18" ht="19.5" customHeight="1" thickBot="1" x14ac:dyDescent="0.3">
      <c r="A30" s="152">
        <v>25</v>
      </c>
      <c r="B30" s="153" t="s">
        <v>24</v>
      </c>
      <c r="C30" s="154" t="s">
        <v>15</v>
      </c>
      <c r="D30" s="155">
        <v>0</v>
      </c>
      <c r="E30" s="155">
        <v>0</v>
      </c>
      <c r="F30" s="156">
        <v>0</v>
      </c>
      <c r="G30" s="156">
        <v>0</v>
      </c>
      <c r="H30" s="156">
        <v>0</v>
      </c>
      <c r="I30" s="156">
        <v>0</v>
      </c>
      <c r="J30" s="156">
        <v>0</v>
      </c>
      <c r="K30" s="155">
        <v>0</v>
      </c>
      <c r="L30" s="155">
        <v>0</v>
      </c>
      <c r="M30" s="155">
        <v>0</v>
      </c>
      <c r="N30" s="155">
        <v>0</v>
      </c>
      <c r="O30" s="155">
        <v>0</v>
      </c>
      <c r="P30" s="156">
        <f t="shared" si="6"/>
        <v>0</v>
      </c>
      <c r="Q30" s="157"/>
      <c r="R30" s="158"/>
    </row>
    <row r="31" spans="1:18" ht="6.75" customHeight="1" thickTop="1" x14ac:dyDescent="0.25">
      <c r="A31" s="6"/>
      <c r="B31" s="7"/>
      <c r="C31" s="7"/>
      <c r="D31" s="8"/>
      <c r="E31" s="8"/>
      <c r="F31" s="8"/>
      <c r="G31" s="8"/>
      <c r="H31" s="8"/>
      <c r="I31" s="8"/>
      <c r="J31" s="8"/>
      <c r="K31" s="8"/>
      <c r="L31" s="8"/>
      <c r="M31" s="8"/>
      <c r="N31" s="8"/>
      <c r="O31" s="8"/>
      <c r="P31" s="6"/>
      <c r="Q31" s="6"/>
      <c r="R31" s="6"/>
    </row>
    <row r="32" spans="1:18" ht="15" customHeight="1" x14ac:dyDescent="0.25">
      <c r="A32" s="6"/>
      <c r="B32" s="33" t="s">
        <v>38</v>
      </c>
      <c r="C32" s="204" t="s">
        <v>67</v>
      </c>
      <c r="D32" s="204"/>
      <c r="E32" s="204"/>
      <c r="F32" s="204"/>
      <c r="G32" s="204"/>
      <c r="H32" s="204"/>
      <c r="I32" s="31"/>
      <c r="J32" s="31"/>
      <c r="K32" s="31"/>
      <c r="L32" s="31"/>
      <c r="M32" s="205" t="s">
        <v>362</v>
      </c>
      <c r="N32" s="205"/>
      <c r="O32" s="205"/>
      <c r="P32" s="205"/>
      <c r="Q32" s="205"/>
      <c r="R32" s="205"/>
    </row>
    <row r="33" spans="1:19" ht="12.75" customHeight="1" x14ac:dyDescent="0.25">
      <c r="A33" s="4"/>
      <c r="B33" s="21"/>
      <c r="C33" s="204"/>
      <c r="D33" s="204"/>
      <c r="E33" s="204"/>
      <c r="F33" s="204"/>
      <c r="G33" s="204"/>
      <c r="H33" s="204"/>
      <c r="I33" s="18"/>
      <c r="J33" s="18"/>
      <c r="K33" s="18"/>
      <c r="L33" s="18"/>
      <c r="M33" s="206" t="s">
        <v>35</v>
      </c>
      <c r="N33" s="206"/>
      <c r="O33" s="206"/>
      <c r="P33" s="206"/>
      <c r="Q33" s="206"/>
      <c r="R33" s="206"/>
    </row>
    <row r="34" spans="1:19" ht="15" customHeight="1" x14ac:dyDescent="0.25">
      <c r="A34" s="4"/>
      <c r="B34" s="21"/>
      <c r="C34" s="204"/>
      <c r="D34" s="204"/>
      <c r="E34" s="204"/>
      <c r="F34" s="204"/>
      <c r="G34" s="204"/>
      <c r="H34" s="204"/>
      <c r="I34" s="1"/>
      <c r="J34" s="1"/>
      <c r="K34" s="1"/>
      <c r="L34" s="1"/>
      <c r="M34" s="207"/>
      <c r="N34" s="207"/>
      <c r="O34" s="207"/>
      <c r="P34" s="207"/>
      <c r="Q34" s="207"/>
      <c r="R34" s="207"/>
    </row>
    <row r="35" spans="1:19" ht="37.5" customHeight="1" x14ac:dyDescent="0.25">
      <c r="A35" s="4"/>
      <c r="B35" s="21"/>
      <c r="C35" s="204"/>
      <c r="D35" s="204"/>
      <c r="E35" s="204"/>
      <c r="F35" s="204"/>
      <c r="G35" s="204"/>
      <c r="H35" s="204"/>
      <c r="I35" s="1"/>
      <c r="J35" s="1"/>
      <c r="K35" s="1"/>
      <c r="L35" s="1"/>
      <c r="M35" s="207"/>
      <c r="N35" s="207"/>
      <c r="O35" s="207"/>
      <c r="P35" s="207"/>
      <c r="Q35" s="207"/>
      <c r="R35" s="207"/>
    </row>
    <row r="36" spans="1:19" ht="13.5" customHeight="1" x14ac:dyDescent="0.25">
      <c r="A36" s="4"/>
      <c r="B36" s="21"/>
      <c r="C36" s="2"/>
      <c r="D36" s="3"/>
      <c r="E36" s="3"/>
      <c r="F36" s="3"/>
      <c r="G36" s="3"/>
      <c r="H36" s="3"/>
      <c r="I36" s="3"/>
      <c r="J36" s="3"/>
      <c r="K36" s="3"/>
      <c r="L36" s="3"/>
      <c r="M36" s="208" t="s">
        <v>351</v>
      </c>
      <c r="N36" s="208"/>
      <c r="O36" s="208"/>
      <c r="P36" s="208"/>
      <c r="Q36" s="208"/>
      <c r="R36" s="208"/>
      <c r="S36" s="19"/>
    </row>
    <row r="37" spans="1:19" ht="13.5" customHeight="1" x14ac:dyDescent="0.25">
      <c r="A37" s="4"/>
      <c r="B37" s="21"/>
      <c r="C37" s="2"/>
      <c r="D37" s="2"/>
      <c r="E37" s="32"/>
      <c r="F37" s="32"/>
      <c r="G37" s="32"/>
      <c r="H37" s="32"/>
      <c r="I37" s="32"/>
      <c r="J37" s="32"/>
      <c r="K37" s="32"/>
      <c r="L37" s="32"/>
      <c r="M37" s="203" t="s">
        <v>352</v>
      </c>
      <c r="N37" s="203"/>
      <c r="O37" s="203"/>
      <c r="P37" s="203"/>
      <c r="Q37" s="203"/>
      <c r="R37" s="203"/>
      <c r="S37" s="20"/>
    </row>
    <row r="38" spans="1:19" ht="15" customHeight="1" x14ac:dyDescent="0.25">
      <c r="A38" s="14"/>
      <c r="B38" s="14"/>
      <c r="C38" s="14"/>
      <c r="D38" s="14"/>
      <c r="E38" s="14"/>
      <c r="F38" s="14"/>
      <c r="G38" s="14"/>
      <c r="H38" s="14"/>
      <c r="I38" s="14"/>
      <c r="J38" s="14"/>
      <c r="K38" s="14"/>
      <c r="L38" s="14"/>
      <c r="M38" s="203" t="s">
        <v>353</v>
      </c>
      <c r="N38" s="203"/>
      <c r="O38" s="203"/>
      <c r="P38" s="203"/>
      <c r="Q38" s="203"/>
      <c r="R38" s="203"/>
    </row>
    <row r="41" spans="1:19" x14ac:dyDescent="0.25">
      <c r="H41" s="5"/>
    </row>
    <row r="42" spans="1:19" x14ac:dyDescent="0.25">
      <c r="H42" s="5"/>
    </row>
    <row r="43" spans="1:19" x14ac:dyDescent="0.25">
      <c r="H43" s="5"/>
    </row>
  </sheetData>
  <mergeCells count="17">
    <mergeCell ref="M37:R37"/>
    <mergeCell ref="M38:R38"/>
    <mergeCell ref="C32:H35"/>
    <mergeCell ref="M32:R32"/>
    <mergeCell ref="M33:R33"/>
    <mergeCell ref="M34:R35"/>
    <mergeCell ref="M36:R36"/>
    <mergeCell ref="A1:R1"/>
    <mergeCell ref="A3:R3"/>
    <mergeCell ref="A4:A5"/>
    <mergeCell ref="B4:B5"/>
    <mergeCell ref="C4:C5"/>
    <mergeCell ref="D4:O4"/>
    <mergeCell ref="P4:P5"/>
    <mergeCell ref="Q4:Q5"/>
    <mergeCell ref="R4:R5"/>
    <mergeCell ref="A2:R2"/>
  </mergeCells>
  <pageMargins left="0.92" right="1.25" top="0.26" bottom="0.35" header="0.25" footer="0.31496062992125984"/>
  <pageSetup paperSize="5" scale="8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tabSelected="1" topLeftCell="A4" workbookViewId="0">
      <selection activeCell="P17" sqref="P17"/>
    </sheetView>
  </sheetViews>
  <sheetFormatPr defaultRowHeight="15" x14ac:dyDescent="0.25"/>
  <cols>
    <col min="1" max="1" width="4" customWidth="1"/>
    <col min="2" max="2" width="13.140625" customWidth="1"/>
    <col min="3" max="3" width="4" customWidth="1"/>
    <col min="4" max="5" width="9.85546875" customWidth="1"/>
    <col min="6" max="6" width="11.140625" customWidth="1"/>
    <col min="7" max="8" width="9.85546875" customWidth="1"/>
    <col min="9" max="9" width="10.140625" customWidth="1"/>
    <col min="10" max="10" width="12.5703125" customWidth="1"/>
    <col min="11" max="12" width="9.85546875" customWidth="1"/>
    <col min="13" max="15" width="6.28515625" customWidth="1"/>
    <col min="16" max="16" width="14" customWidth="1"/>
    <col min="17" max="17" width="26.85546875" customWidth="1"/>
    <col min="18" max="18" width="33.85546875" customWidth="1"/>
  </cols>
  <sheetData>
    <row r="1" spans="1:18" ht="24" customHeight="1" x14ac:dyDescent="0.25">
      <c r="A1" s="193" t="s">
        <v>55</v>
      </c>
      <c r="B1" s="193"/>
      <c r="C1" s="193"/>
      <c r="D1" s="193"/>
      <c r="E1" s="193"/>
      <c r="F1" s="193"/>
      <c r="G1" s="193"/>
      <c r="H1" s="193"/>
      <c r="I1" s="193"/>
      <c r="J1" s="193"/>
      <c r="K1" s="193"/>
      <c r="L1" s="193"/>
      <c r="M1" s="193"/>
      <c r="N1" s="193"/>
      <c r="O1" s="193"/>
      <c r="P1" s="193"/>
      <c r="Q1" s="193"/>
      <c r="R1" s="193"/>
    </row>
    <row r="2" spans="1:18" ht="24" customHeight="1" x14ac:dyDescent="0.25">
      <c r="A2" s="193" t="s">
        <v>347</v>
      </c>
      <c r="B2" s="193"/>
      <c r="C2" s="193"/>
      <c r="D2" s="193"/>
      <c r="E2" s="193"/>
      <c r="F2" s="193"/>
      <c r="G2" s="193"/>
      <c r="H2" s="193"/>
      <c r="I2" s="193"/>
      <c r="J2" s="193"/>
      <c r="K2" s="193"/>
      <c r="L2" s="193"/>
      <c r="M2" s="193"/>
      <c r="N2" s="193"/>
      <c r="O2" s="193"/>
      <c r="P2" s="193"/>
      <c r="Q2" s="193"/>
      <c r="R2" s="193"/>
    </row>
    <row r="3" spans="1:18" ht="24" customHeight="1" thickBot="1" x14ac:dyDescent="0.3">
      <c r="A3" s="172"/>
      <c r="B3" s="172"/>
      <c r="C3" s="172"/>
      <c r="D3" s="172"/>
      <c r="E3" s="172"/>
      <c r="F3" s="172"/>
      <c r="G3" s="172"/>
      <c r="H3" s="172"/>
      <c r="I3" s="172"/>
      <c r="J3" s="172"/>
      <c r="K3" s="172"/>
      <c r="L3" s="172"/>
      <c r="M3" s="172"/>
      <c r="N3" s="172"/>
      <c r="O3" s="172"/>
      <c r="P3" s="172"/>
      <c r="Q3" s="172"/>
      <c r="R3" s="172"/>
    </row>
    <row r="4" spans="1:18" ht="18" customHeight="1" thickTop="1" x14ac:dyDescent="0.25">
      <c r="A4" s="194" t="s">
        <v>0</v>
      </c>
      <c r="B4" s="196" t="s">
        <v>1</v>
      </c>
      <c r="C4" s="196" t="s">
        <v>20</v>
      </c>
      <c r="D4" s="198" t="s">
        <v>345</v>
      </c>
      <c r="E4" s="199"/>
      <c r="F4" s="199"/>
      <c r="G4" s="199"/>
      <c r="H4" s="199"/>
      <c r="I4" s="199"/>
      <c r="J4" s="199"/>
      <c r="K4" s="199"/>
      <c r="L4" s="199"/>
      <c r="M4" s="199"/>
      <c r="N4" s="199"/>
      <c r="O4" s="200"/>
      <c r="P4" s="196" t="s">
        <v>2</v>
      </c>
      <c r="Q4" s="196" t="s">
        <v>51</v>
      </c>
      <c r="R4" s="201" t="s">
        <v>63</v>
      </c>
    </row>
    <row r="5" spans="1:18" ht="30" customHeight="1" thickBot="1" x14ac:dyDescent="0.3">
      <c r="A5" s="195"/>
      <c r="B5" s="197"/>
      <c r="C5" s="197"/>
      <c r="D5" s="29" t="s">
        <v>46</v>
      </c>
      <c r="E5" s="30" t="s">
        <v>47</v>
      </c>
      <c r="F5" s="30" t="s">
        <v>48</v>
      </c>
      <c r="G5" s="30" t="s">
        <v>49</v>
      </c>
      <c r="H5" s="30" t="s">
        <v>21</v>
      </c>
      <c r="I5" s="30" t="s">
        <v>22</v>
      </c>
      <c r="J5" s="30" t="s">
        <v>23</v>
      </c>
      <c r="K5" s="30" t="s">
        <v>50</v>
      </c>
      <c r="L5" s="30" t="s">
        <v>56</v>
      </c>
      <c r="M5" s="30" t="s">
        <v>57</v>
      </c>
      <c r="N5" s="30" t="s">
        <v>25</v>
      </c>
      <c r="O5" s="30" t="s">
        <v>26</v>
      </c>
      <c r="P5" s="197"/>
      <c r="Q5" s="197"/>
      <c r="R5" s="202"/>
    </row>
    <row r="6" spans="1:18" ht="18" customHeight="1" thickTop="1" x14ac:dyDescent="0.25">
      <c r="A6" s="159">
        <v>1</v>
      </c>
      <c r="B6" s="160" t="s">
        <v>30</v>
      </c>
      <c r="C6" s="161" t="s">
        <v>3</v>
      </c>
      <c r="D6" s="162">
        <v>0</v>
      </c>
      <c r="E6" s="162">
        <v>69</v>
      </c>
      <c r="F6" s="163">
        <v>270</v>
      </c>
      <c r="G6" s="163">
        <v>295</v>
      </c>
      <c r="H6" s="163">
        <v>0</v>
      </c>
      <c r="I6" s="176">
        <v>0</v>
      </c>
      <c r="J6" s="163">
        <v>0</v>
      </c>
      <c r="K6" s="163">
        <v>0</v>
      </c>
      <c r="L6" s="163">
        <v>0</v>
      </c>
      <c r="M6" s="163">
        <v>0</v>
      </c>
      <c r="N6" s="163">
        <v>0</v>
      </c>
      <c r="O6" s="163">
        <v>0</v>
      </c>
      <c r="P6" s="163">
        <f>SUM(D6:O6)</f>
        <v>634</v>
      </c>
      <c r="Q6" s="164" t="s">
        <v>328</v>
      </c>
      <c r="R6" s="165" t="s">
        <v>43</v>
      </c>
    </row>
    <row r="7" spans="1:18" ht="23.25" customHeight="1" x14ac:dyDescent="0.25">
      <c r="A7" s="144">
        <v>2</v>
      </c>
      <c r="B7" s="145" t="s">
        <v>31</v>
      </c>
      <c r="C7" s="146" t="s">
        <v>3</v>
      </c>
      <c r="D7" s="147">
        <v>458.5</v>
      </c>
      <c r="E7" s="147">
        <v>11.135</v>
      </c>
      <c r="F7" s="148" t="s">
        <v>359</v>
      </c>
      <c r="G7" s="148">
        <v>1199.82</v>
      </c>
      <c r="H7" s="148">
        <v>9.5</v>
      </c>
      <c r="I7" s="170">
        <v>201.7</v>
      </c>
      <c r="J7" s="148">
        <v>153000</v>
      </c>
      <c r="K7" s="148">
        <v>3.07</v>
      </c>
      <c r="L7" s="148">
        <v>1410.95</v>
      </c>
      <c r="M7" s="148">
        <v>0</v>
      </c>
      <c r="N7" s="148">
        <v>0</v>
      </c>
      <c r="O7" s="148">
        <v>0</v>
      </c>
      <c r="P7" s="148">
        <f t="shared" ref="P7:P12" si="0">SUM(D7:O7)</f>
        <v>156294.67500000002</v>
      </c>
      <c r="Q7" s="166" t="s">
        <v>65</v>
      </c>
      <c r="R7" s="149" t="s">
        <v>329</v>
      </c>
    </row>
    <row r="8" spans="1:18" ht="25.5" customHeight="1" x14ac:dyDescent="0.25">
      <c r="A8" s="144">
        <v>3</v>
      </c>
      <c r="B8" s="145" t="s">
        <v>4</v>
      </c>
      <c r="C8" s="146" t="s">
        <v>3</v>
      </c>
      <c r="D8" s="147">
        <v>6056.33</v>
      </c>
      <c r="E8" s="147">
        <v>7066</v>
      </c>
      <c r="F8" s="148">
        <v>2112.3870000000002</v>
      </c>
      <c r="G8" s="148">
        <v>100959.54</v>
      </c>
      <c r="H8" s="148">
        <v>174373.63</v>
      </c>
      <c r="I8" s="148">
        <v>464385.25900000002</v>
      </c>
      <c r="J8" s="148">
        <v>107736241</v>
      </c>
      <c r="K8" s="148">
        <v>51864.67</v>
      </c>
      <c r="L8" s="148">
        <v>26446.21</v>
      </c>
      <c r="M8" s="148">
        <v>0</v>
      </c>
      <c r="N8" s="148">
        <v>0</v>
      </c>
      <c r="O8" s="148">
        <v>0</v>
      </c>
      <c r="P8" s="148">
        <f t="shared" si="0"/>
        <v>108569505.02599999</v>
      </c>
      <c r="Q8" s="166" t="s">
        <v>66</v>
      </c>
      <c r="R8" s="149" t="s">
        <v>343</v>
      </c>
    </row>
    <row r="9" spans="1:18" ht="18" customHeight="1" x14ac:dyDescent="0.25">
      <c r="A9" s="144">
        <v>4</v>
      </c>
      <c r="B9" s="145" t="s">
        <v>5</v>
      </c>
      <c r="C9" s="146" t="s">
        <v>3</v>
      </c>
      <c r="D9" s="148">
        <v>0</v>
      </c>
      <c r="E9" s="148">
        <v>30</v>
      </c>
      <c r="F9" s="148">
        <v>70</v>
      </c>
      <c r="G9" s="148">
        <v>0</v>
      </c>
      <c r="H9" s="148">
        <v>0</v>
      </c>
      <c r="I9" s="148">
        <v>0</v>
      </c>
      <c r="J9" s="148">
        <v>0</v>
      </c>
      <c r="K9" s="148">
        <v>0</v>
      </c>
      <c r="L9" s="148">
        <v>3002</v>
      </c>
      <c r="M9" s="148">
        <v>0</v>
      </c>
      <c r="N9" s="148">
        <v>0</v>
      </c>
      <c r="O9" s="148">
        <v>0</v>
      </c>
      <c r="P9" s="148">
        <f t="shared" si="0"/>
        <v>3102</v>
      </c>
      <c r="Q9" s="166" t="s">
        <v>340</v>
      </c>
      <c r="R9" s="149" t="s">
        <v>341</v>
      </c>
    </row>
    <row r="10" spans="1:18" ht="23.25" customHeight="1" x14ac:dyDescent="0.25">
      <c r="A10" s="144">
        <v>5</v>
      </c>
      <c r="B10" s="145" t="s">
        <v>6</v>
      </c>
      <c r="C10" s="146" t="s">
        <v>3</v>
      </c>
      <c r="D10" s="147">
        <v>221.65</v>
      </c>
      <c r="E10" s="148">
        <v>232.649</v>
      </c>
      <c r="F10" s="148">
        <v>726.02800000000002</v>
      </c>
      <c r="G10" s="148">
        <v>153.983</v>
      </c>
      <c r="H10" s="148">
        <v>1665.15</v>
      </c>
      <c r="I10" s="148">
        <v>2796.5</v>
      </c>
      <c r="J10" s="148" t="s">
        <v>361</v>
      </c>
      <c r="K10" s="148">
        <v>3.3039999999999998</v>
      </c>
      <c r="L10" s="148" t="s">
        <v>360</v>
      </c>
      <c r="M10" s="148">
        <v>0</v>
      </c>
      <c r="N10" s="148">
        <v>0</v>
      </c>
      <c r="O10" s="148">
        <v>0</v>
      </c>
      <c r="P10" s="148">
        <f t="shared" si="0"/>
        <v>5799.2640000000001</v>
      </c>
      <c r="Q10" s="166" t="s">
        <v>330</v>
      </c>
      <c r="R10" s="149" t="s">
        <v>342</v>
      </c>
    </row>
    <row r="11" spans="1:18" ht="23.25" customHeight="1" x14ac:dyDescent="0.25">
      <c r="A11" s="144">
        <v>6</v>
      </c>
      <c r="B11" s="145" t="s">
        <v>7</v>
      </c>
      <c r="C11" s="146" t="s">
        <v>3</v>
      </c>
      <c r="D11" s="147">
        <v>388</v>
      </c>
      <c r="E11" s="147">
        <v>15.79</v>
      </c>
      <c r="F11" s="148">
        <v>50.05</v>
      </c>
      <c r="G11" s="148">
        <v>16.73</v>
      </c>
      <c r="H11" s="148">
        <v>27.5</v>
      </c>
      <c r="I11" s="148">
        <v>26.8</v>
      </c>
      <c r="J11" s="148">
        <v>27.6</v>
      </c>
      <c r="K11" s="148">
        <v>45.4</v>
      </c>
      <c r="L11" s="148">
        <v>27700</v>
      </c>
      <c r="M11" s="148">
        <v>0</v>
      </c>
      <c r="N11" s="148">
        <v>0</v>
      </c>
      <c r="O11" s="148">
        <v>0</v>
      </c>
      <c r="P11" s="148">
        <f t="shared" si="0"/>
        <v>28297.87</v>
      </c>
      <c r="Q11" s="166" t="s">
        <v>331</v>
      </c>
      <c r="R11" s="149" t="s">
        <v>339</v>
      </c>
    </row>
    <row r="12" spans="1:18" ht="18" customHeight="1" x14ac:dyDescent="0.25">
      <c r="A12" s="144">
        <v>7</v>
      </c>
      <c r="B12" s="145" t="s">
        <v>29</v>
      </c>
      <c r="C12" s="146" t="s">
        <v>3</v>
      </c>
      <c r="D12" s="147">
        <v>761</v>
      </c>
      <c r="E12" s="147">
        <v>268</v>
      </c>
      <c r="F12" s="148">
        <v>640</v>
      </c>
      <c r="G12" s="148">
        <v>542</v>
      </c>
      <c r="H12" s="148">
        <v>0</v>
      </c>
      <c r="I12" s="148">
        <v>0</v>
      </c>
      <c r="J12" s="148">
        <v>0</v>
      </c>
      <c r="K12" s="148">
        <v>5500</v>
      </c>
      <c r="L12" s="148">
        <v>0</v>
      </c>
      <c r="M12" s="148">
        <v>0</v>
      </c>
      <c r="N12" s="148">
        <v>0</v>
      </c>
      <c r="O12" s="148">
        <v>0</v>
      </c>
      <c r="P12" s="148">
        <f t="shared" si="0"/>
        <v>7711</v>
      </c>
      <c r="Q12" s="166" t="s">
        <v>332</v>
      </c>
      <c r="R12" s="149" t="s">
        <v>338</v>
      </c>
    </row>
    <row r="13" spans="1:18" ht="18" customHeight="1" x14ac:dyDescent="0.25">
      <c r="A13" s="144">
        <v>8</v>
      </c>
      <c r="B13" s="145" t="s">
        <v>312</v>
      </c>
      <c r="C13" s="146" t="s">
        <v>3</v>
      </c>
      <c r="D13" s="147">
        <v>0</v>
      </c>
      <c r="E13" s="147">
        <v>0</v>
      </c>
      <c r="F13" s="148">
        <v>0</v>
      </c>
      <c r="G13" s="148">
        <v>0</v>
      </c>
      <c r="H13" s="148">
        <v>0</v>
      </c>
      <c r="I13" s="148">
        <v>0</v>
      </c>
      <c r="J13" s="148">
        <v>0</v>
      </c>
      <c r="K13" s="148">
        <v>0</v>
      </c>
      <c r="L13" s="148">
        <v>0</v>
      </c>
      <c r="M13" s="148">
        <v>0</v>
      </c>
      <c r="N13" s="148">
        <v>0</v>
      </c>
      <c r="O13" s="148">
        <v>0</v>
      </c>
      <c r="P13" s="148">
        <f t="shared" ref="P13:P16" si="1">SUM(D13:O13)</f>
        <v>0</v>
      </c>
      <c r="Q13" s="166" t="s">
        <v>332</v>
      </c>
      <c r="R13" s="149" t="s">
        <v>337</v>
      </c>
    </row>
    <row r="14" spans="1:18" ht="18" customHeight="1" x14ac:dyDescent="0.25">
      <c r="A14" s="144">
        <v>9</v>
      </c>
      <c r="B14" s="145" t="s">
        <v>8</v>
      </c>
      <c r="C14" s="146" t="s">
        <v>3</v>
      </c>
      <c r="D14" s="147">
        <v>480.2</v>
      </c>
      <c r="E14" s="147">
        <v>1.1020000000000001</v>
      </c>
      <c r="F14" s="148">
        <v>106.32899999999999</v>
      </c>
      <c r="G14" s="148">
        <v>638.50300000000004</v>
      </c>
      <c r="H14" s="148">
        <v>315.005</v>
      </c>
      <c r="I14" s="148">
        <v>124.508</v>
      </c>
      <c r="J14" s="148">
        <v>0</v>
      </c>
      <c r="K14" s="148">
        <v>313</v>
      </c>
      <c r="L14" s="148">
        <v>387100</v>
      </c>
      <c r="M14" s="148">
        <v>0</v>
      </c>
      <c r="N14" s="148">
        <v>0</v>
      </c>
      <c r="O14" s="148">
        <v>0</v>
      </c>
      <c r="P14" s="148">
        <f t="shared" si="1"/>
        <v>389078.647</v>
      </c>
      <c r="Q14" s="166" t="s">
        <v>62</v>
      </c>
      <c r="R14" s="149" t="s">
        <v>335</v>
      </c>
    </row>
    <row r="15" spans="1:18" ht="18" customHeight="1" x14ac:dyDescent="0.25">
      <c r="A15" s="144">
        <v>10</v>
      </c>
      <c r="B15" s="145" t="s">
        <v>9</v>
      </c>
      <c r="C15" s="146" t="s">
        <v>3</v>
      </c>
      <c r="D15" s="147">
        <v>1</v>
      </c>
      <c r="E15" s="147">
        <v>1.0449999999999999</v>
      </c>
      <c r="F15" s="148">
        <v>2</v>
      </c>
      <c r="G15" s="148">
        <v>0</v>
      </c>
      <c r="H15" s="148">
        <v>22</v>
      </c>
      <c r="I15" s="148">
        <v>44</v>
      </c>
      <c r="J15" s="148">
        <v>16000</v>
      </c>
      <c r="K15" s="148">
        <v>10</v>
      </c>
      <c r="L15" s="148">
        <v>10050</v>
      </c>
      <c r="M15" s="148">
        <v>0</v>
      </c>
      <c r="N15" s="148">
        <v>0</v>
      </c>
      <c r="O15" s="148">
        <v>0</v>
      </c>
      <c r="P15" s="148">
        <f t="shared" si="1"/>
        <v>26130.044999999998</v>
      </c>
      <c r="Q15" s="166" t="s">
        <v>62</v>
      </c>
      <c r="R15" s="149" t="s">
        <v>64</v>
      </c>
    </row>
    <row r="16" spans="1:18" ht="18" customHeight="1" x14ac:dyDescent="0.25">
      <c r="A16" s="144">
        <v>11</v>
      </c>
      <c r="B16" s="145" t="s">
        <v>313</v>
      </c>
      <c r="C16" s="146" t="s">
        <v>3</v>
      </c>
      <c r="D16" s="147">
        <v>0</v>
      </c>
      <c r="E16" s="147">
        <v>0.01</v>
      </c>
      <c r="F16" s="148">
        <v>106.96</v>
      </c>
      <c r="G16" s="148">
        <v>0</v>
      </c>
      <c r="H16" s="148">
        <v>0</v>
      </c>
      <c r="I16" s="148">
        <v>0</v>
      </c>
      <c r="J16" s="148">
        <v>20000</v>
      </c>
      <c r="K16" s="148">
        <v>948.6</v>
      </c>
      <c r="L16" s="148">
        <v>0</v>
      </c>
      <c r="M16" s="148">
        <v>0</v>
      </c>
      <c r="N16" s="148">
        <v>0</v>
      </c>
      <c r="O16" s="148">
        <v>0</v>
      </c>
      <c r="P16" s="148">
        <f t="shared" si="1"/>
        <v>21055.57</v>
      </c>
      <c r="Q16" s="166" t="s">
        <v>333</v>
      </c>
      <c r="R16" s="149" t="s">
        <v>334</v>
      </c>
    </row>
    <row r="17" spans="1:20" ht="18" customHeight="1" x14ac:dyDescent="0.25">
      <c r="A17" s="144">
        <v>12</v>
      </c>
      <c r="B17" s="145" t="s">
        <v>10</v>
      </c>
      <c r="C17" s="146" t="s">
        <v>3</v>
      </c>
      <c r="D17" s="147">
        <v>0</v>
      </c>
      <c r="E17" s="147">
        <v>0</v>
      </c>
      <c r="F17" s="148">
        <v>0</v>
      </c>
      <c r="G17" s="148">
        <v>0</v>
      </c>
      <c r="H17" s="148">
        <v>0</v>
      </c>
      <c r="I17" s="148">
        <v>0</v>
      </c>
      <c r="J17" s="148">
        <v>0</v>
      </c>
      <c r="K17" s="148">
        <v>0</v>
      </c>
      <c r="L17" s="148">
        <v>0</v>
      </c>
      <c r="M17" s="148">
        <v>0</v>
      </c>
      <c r="N17" s="148">
        <v>0</v>
      </c>
      <c r="O17" s="148">
        <v>0</v>
      </c>
      <c r="P17" s="148">
        <f>SUM(D17:O17)</f>
        <v>0</v>
      </c>
      <c r="Q17" s="166"/>
      <c r="R17" s="149"/>
    </row>
    <row r="18" spans="1:20" ht="18" customHeight="1" x14ac:dyDescent="0.25">
      <c r="A18" s="144">
        <v>13</v>
      </c>
      <c r="B18" s="145" t="s">
        <v>11</v>
      </c>
      <c r="C18" s="146" t="s">
        <v>3</v>
      </c>
      <c r="D18" s="147">
        <v>0</v>
      </c>
      <c r="E18" s="147">
        <v>0</v>
      </c>
      <c r="F18" s="148">
        <v>0</v>
      </c>
      <c r="G18" s="148">
        <v>0</v>
      </c>
      <c r="H18" s="148">
        <v>0</v>
      </c>
      <c r="I18" s="148">
        <v>0</v>
      </c>
      <c r="J18" s="148">
        <v>0</v>
      </c>
      <c r="K18" s="148">
        <v>0</v>
      </c>
      <c r="L18" s="148">
        <v>0</v>
      </c>
      <c r="M18" s="148">
        <v>0</v>
      </c>
      <c r="N18" s="148">
        <v>0</v>
      </c>
      <c r="O18" s="148">
        <v>0</v>
      </c>
      <c r="P18" s="148">
        <f>SUM(D18:O18)</f>
        <v>0</v>
      </c>
      <c r="Q18" s="166"/>
      <c r="R18" s="150"/>
    </row>
    <row r="19" spans="1:20" ht="18" customHeight="1" x14ac:dyDescent="0.25">
      <c r="A19" s="144">
        <v>14</v>
      </c>
      <c r="B19" s="145" t="s">
        <v>28</v>
      </c>
      <c r="C19" s="146" t="s">
        <v>3</v>
      </c>
      <c r="D19" s="147">
        <v>175</v>
      </c>
      <c r="E19" s="147">
        <v>0</v>
      </c>
      <c r="F19" s="148">
        <v>0</v>
      </c>
      <c r="G19" s="148">
        <v>0</v>
      </c>
      <c r="H19" s="148">
        <v>0</v>
      </c>
      <c r="I19" s="148">
        <v>0</v>
      </c>
      <c r="J19" s="148">
        <v>0</v>
      </c>
      <c r="K19" s="148">
        <v>0</v>
      </c>
      <c r="L19" s="148">
        <v>0</v>
      </c>
      <c r="M19" s="148">
        <v>0</v>
      </c>
      <c r="N19" s="148">
        <v>0</v>
      </c>
      <c r="O19" s="148">
        <v>0</v>
      </c>
      <c r="P19" s="148">
        <f t="shared" ref="P19" si="2">SUM(D19:O19)</f>
        <v>175</v>
      </c>
      <c r="Q19" s="151" t="s">
        <v>319</v>
      </c>
      <c r="R19" s="150" t="s">
        <v>320</v>
      </c>
    </row>
    <row r="20" spans="1:20" ht="18" customHeight="1" x14ac:dyDescent="0.25">
      <c r="A20" s="144">
        <v>15</v>
      </c>
      <c r="B20" s="145" t="s">
        <v>314</v>
      </c>
      <c r="C20" s="146" t="s">
        <v>3</v>
      </c>
      <c r="D20" s="147">
        <v>0</v>
      </c>
      <c r="E20" s="147">
        <v>1.5009999999999999</v>
      </c>
      <c r="F20" s="148">
        <v>3.2</v>
      </c>
      <c r="G20" s="148">
        <v>6.5</v>
      </c>
      <c r="H20" s="148">
        <v>1</v>
      </c>
      <c r="I20" s="148">
        <v>1.5</v>
      </c>
      <c r="J20" s="148">
        <v>3500</v>
      </c>
      <c r="K20" s="148">
        <v>0</v>
      </c>
      <c r="L20" s="148">
        <v>0</v>
      </c>
      <c r="M20" s="148">
        <v>0</v>
      </c>
      <c r="N20" s="148">
        <v>0</v>
      </c>
      <c r="O20" s="148">
        <v>0</v>
      </c>
      <c r="P20" s="148">
        <f t="shared" ref="P20:P30" si="3">SUM(D20:O20)</f>
        <v>3513.701</v>
      </c>
      <c r="Q20" s="166" t="s">
        <v>317</v>
      </c>
      <c r="R20" s="149" t="s">
        <v>318</v>
      </c>
    </row>
    <row r="21" spans="1:20" ht="18" customHeight="1" x14ac:dyDescent="0.25">
      <c r="A21" s="144">
        <v>16</v>
      </c>
      <c r="B21" s="145" t="s">
        <v>344</v>
      </c>
      <c r="C21" s="146" t="s">
        <v>3</v>
      </c>
      <c r="D21" s="147">
        <v>0</v>
      </c>
      <c r="E21" s="147">
        <v>0</v>
      </c>
      <c r="F21" s="148">
        <v>0</v>
      </c>
      <c r="G21" s="148">
        <v>0</v>
      </c>
      <c r="H21" s="148">
        <v>0</v>
      </c>
      <c r="I21" s="148">
        <v>0</v>
      </c>
      <c r="J21" s="148">
        <v>0</v>
      </c>
      <c r="K21" s="148">
        <v>0</v>
      </c>
      <c r="L21" s="148">
        <v>0</v>
      </c>
      <c r="M21" s="148">
        <v>0</v>
      </c>
      <c r="N21" s="148">
        <v>0</v>
      </c>
      <c r="O21" s="148">
        <v>0</v>
      </c>
      <c r="P21" s="148">
        <f t="shared" si="3"/>
        <v>0</v>
      </c>
      <c r="Q21" s="151" t="s">
        <v>319</v>
      </c>
      <c r="R21" s="150" t="s">
        <v>320</v>
      </c>
    </row>
    <row r="22" spans="1:20" ht="18" customHeight="1" x14ac:dyDescent="0.25">
      <c r="A22" s="144">
        <v>17</v>
      </c>
      <c r="B22" s="145" t="s">
        <v>32</v>
      </c>
      <c r="C22" s="146" t="s">
        <v>3</v>
      </c>
      <c r="D22" s="147">
        <v>72</v>
      </c>
      <c r="E22" s="147">
        <v>90</v>
      </c>
      <c r="F22" s="148">
        <v>500</v>
      </c>
      <c r="G22" s="148">
        <v>150</v>
      </c>
      <c r="H22" s="148">
        <v>0</v>
      </c>
      <c r="I22" s="148">
        <v>0</v>
      </c>
      <c r="J22" s="148">
        <v>0</v>
      </c>
      <c r="K22" s="148">
        <v>0</v>
      </c>
      <c r="L22" s="148">
        <v>0</v>
      </c>
      <c r="M22" s="148">
        <v>0</v>
      </c>
      <c r="N22" s="148">
        <v>0</v>
      </c>
      <c r="O22" s="148">
        <v>0</v>
      </c>
      <c r="P22" s="148">
        <f t="shared" si="3"/>
        <v>812</v>
      </c>
      <c r="Q22" s="166" t="s">
        <v>324</v>
      </c>
      <c r="R22" s="149" t="s">
        <v>60</v>
      </c>
    </row>
    <row r="23" spans="1:20" ht="18" customHeight="1" x14ac:dyDescent="0.25">
      <c r="A23" s="144">
        <v>18</v>
      </c>
      <c r="B23" s="145" t="s">
        <v>16</v>
      </c>
      <c r="C23" s="146" t="s">
        <v>3</v>
      </c>
      <c r="D23" s="147">
        <v>1.1100000000000001</v>
      </c>
      <c r="E23" s="147">
        <v>0</v>
      </c>
      <c r="F23" s="148">
        <v>560</v>
      </c>
      <c r="G23" s="148">
        <v>560</v>
      </c>
      <c r="H23" s="148">
        <v>0</v>
      </c>
      <c r="I23" s="148">
        <v>0</v>
      </c>
      <c r="J23" s="148">
        <v>0</v>
      </c>
      <c r="K23" s="148">
        <v>0</v>
      </c>
      <c r="L23" s="148">
        <v>0</v>
      </c>
      <c r="M23" s="148">
        <v>0</v>
      </c>
      <c r="N23" s="148">
        <v>0</v>
      </c>
      <c r="O23" s="148">
        <v>0</v>
      </c>
      <c r="P23" s="148">
        <f t="shared" ref="P23:P24" si="4">SUM(D23:O23)</f>
        <v>1121.1100000000001</v>
      </c>
      <c r="Q23" s="166" t="s">
        <v>62</v>
      </c>
      <c r="R23" s="149" t="s">
        <v>336</v>
      </c>
    </row>
    <row r="24" spans="1:20" ht="18" customHeight="1" x14ac:dyDescent="0.25">
      <c r="A24" s="144">
        <v>19</v>
      </c>
      <c r="B24" s="145" t="s">
        <v>18</v>
      </c>
      <c r="C24" s="146" t="s">
        <v>3</v>
      </c>
      <c r="D24" s="147">
        <v>259</v>
      </c>
      <c r="E24" s="147">
        <v>159</v>
      </c>
      <c r="F24" s="148">
        <v>452</v>
      </c>
      <c r="G24" s="148">
        <v>650</v>
      </c>
      <c r="H24" s="148">
        <v>0</v>
      </c>
      <c r="I24" s="148">
        <v>0</v>
      </c>
      <c r="J24" s="148">
        <v>0</v>
      </c>
      <c r="K24" s="148">
        <v>0</v>
      </c>
      <c r="L24" s="148">
        <v>0</v>
      </c>
      <c r="M24" s="148">
        <v>0</v>
      </c>
      <c r="N24" s="148">
        <v>0</v>
      </c>
      <c r="O24" s="148">
        <v>0</v>
      </c>
      <c r="P24" s="148">
        <f t="shared" si="4"/>
        <v>1520</v>
      </c>
      <c r="Q24" s="166" t="s">
        <v>321</v>
      </c>
      <c r="R24" s="149" t="s">
        <v>43</v>
      </c>
    </row>
    <row r="25" spans="1:20" ht="18" customHeight="1" x14ac:dyDescent="0.25">
      <c r="A25" s="144">
        <v>20</v>
      </c>
      <c r="B25" s="145" t="s">
        <v>27</v>
      </c>
      <c r="C25" s="146" t="s">
        <v>3</v>
      </c>
      <c r="D25" s="147">
        <v>259</v>
      </c>
      <c r="E25" s="147">
        <v>520</v>
      </c>
      <c r="F25" s="148">
        <v>550</v>
      </c>
      <c r="G25" s="148">
        <v>471</v>
      </c>
      <c r="H25" s="148">
        <v>0</v>
      </c>
      <c r="I25" s="148">
        <v>0</v>
      </c>
      <c r="J25" s="148">
        <v>0</v>
      </c>
      <c r="K25" s="148">
        <v>0</v>
      </c>
      <c r="L25" s="148">
        <v>0</v>
      </c>
      <c r="M25" s="148">
        <v>0</v>
      </c>
      <c r="N25" s="148">
        <v>0</v>
      </c>
      <c r="O25" s="148">
        <v>0</v>
      </c>
      <c r="P25" s="148">
        <f t="shared" si="3"/>
        <v>1800</v>
      </c>
      <c r="Q25" s="166" t="s">
        <v>326</v>
      </c>
      <c r="R25" s="149" t="s">
        <v>327</v>
      </c>
    </row>
    <row r="26" spans="1:20" ht="18" customHeight="1" x14ac:dyDescent="0.25">
      <c r="A26" s="144">
        <v>21</v>
      </c>
      <c r="B26" s="145" t="s">
        <v>12</v>
      </c>
      <c r="C26" s="146" t="s">
        <v>3</v>
      </c>
      <c r="D26" s="147">
        <v>0</v>
      </c>
      <c r="E26" s="147">
        <v>0</v>
      </c>
      <c r="F26" s="148">
        <v>0</v>
      </c>
      <c r="G26" s="148">
        <v>0</v>
      </c>
      <c r="H26" s="148">
        <v>0</v>
      </c>
      <c r="I26" s="148">
        <v>0</v>
      </c>
      <c r="J26" s="148">
        <v>0</v>
      </c>
      <c r="K26" s="148">
        <v>0</v>
      </c>
      <c r="L26" s="148">
        <v>0</v>
      </c>
      <c r="M26" s="148">
        <v>0</v>
      </c>
      <c r="N26" s="148">
        <v>0</v>
      </c>
      <c r="O26" s="148">
        <v>0</v>
      </c>
      <c r="P26" s="148">
        <f t="shared" si="3"/>
        <v>0</v>
      </c>
      <c r="Q26" s="166" t="s">
        <v>37</v>
      </c>
      <c r="R26" s="149" t="s">
        <v>322</v>
      </c>
    </row>
    <row r="27" spans="1:20" ht="18" customHeight="1" x14ac:dyDescent="0.25">
      <c r="A27" s="144">
        <v>22</v>
      </c>
      <c r="B27" s="145" t="s">
        <v>13</v>
      </c>
      <c r="C27" s="146" t="s">
        <v>3</v>
      </c>
      <c r="D27" s="147">
        <v>0</v>
      </c>
      <c r="E27" s="147">
        <v>0</v>
      </c>
      <c r="F27" s="148">
        <v>0</v>
      </c>
      <c r="G27" s="148">
        <v>0</v>
      </c>
      <c r="H27" s="148">
        <v>0</v>
      </c>
      <c r="I27" s="148">
        <v>0</v>
      </c>
      <c r="J27" s="148">
        <v>0</v>
      </c>
      <c r="K27" s="148">
        <v>0</v>
      </c>
      <c r="L27" s="148">
        <v>0</v>
      </c>
      <c r="M27" s="148">
        <v>0</v>
      </c>
      <c r="N27" s="148">
        <v>0</v>
      </c>
      <c r="O27" s="148">
        <v>0</v>
      </c>
      <c r="P27" s="148">
        <f t="shared" ref="P27" si="5">SUM(D27:O27)</f>
        <v>0</v>
      </c>
      <c r="Q27" s="166" t="s">
        <v>37</v>
      </c>
      <c r="R27" s="149" t="s">
        <v>322</v>
      </c>
    </row>
    <row r="28" spans="1:20" ht="18" customHeight="1" x14ac:dyDescent="0.25">
      <c r="A28" s="144">
        <v>23</v>
      </c>
      <c r="B28" s="145" t="s">
        <v>14</v>
      </c>
      <c r="C28" s="146" t="s">
        <v>3</v>
      </c>
      <c r="D28" s="147">
        <v>0</v>
      </c>
      <c r="E28" s="147">
        <v>0</v>
      </c>
      <c r="F28" s="148">
        <v>18</v>
      </c>
      <c r="G28" s="148">
        <v>819</v>
      </c>
      <c r="H28" s="148">
        <v>5.99</v>
      </c>
      <c r="I28" s="148">
        <v>5.992</v>
      </c>
      <c r="J28" s="148">
        <v>369</v>
      </c>
      <c r="K28" s="148">
        <v>83</v>
      </c>
      <c r="L28" s="148">
        <v>127</v>
      </c>
      <c r="M28" s="148">
        <v>0</v>
      </c>
      <c r="N28" s="148">
        <v>0</v>
      </c>
      <c r="O28" s="148">
        <v>0</v>
      </c>
      <c r="P28" s="148">
        <f t="shared" si="3"/>
        <v>1427.982</v>
      </c>
      <c r="Q28" s="166" t="s">
        <v>316</v>
      </c>
      <c r="R28" s="149" t="s">
        <v>325</v>
      </c>
    </row>
    <row r="29" spans="1:20" ht="18" customHeight="1" x14ac:dyDescent="0.25">
      <c r="A29" s="144">
        <v>24</v>
      </c>
      <c r="B29" s="145" t="s">
        <v>315</v>
      </c>
      <c r="C29" s="146" t="s">
        <v>3</v>
      </c>
      <c r="D29" s="147">
        <v>0</v>
      </c>
      <c r="E29" s="147">
        <v>0</v>
      </c>
      <c r="F29" s="148">
        <v>0</v>
      </c>
      <c r="G29" s="148">
        <v>0</v>
      </c>
      <c r="H29" s="148">
        <v>12</v>
      </c>
      <c r="I29" s="148">
        <v>0</v>
      </c>
      <c r="J29" s="148">
        <v>0</v>
      </c>
      <c r="K29" s="148">
        <v>0</v>
      </c>
      <c r="L29" s="148">
        <v>0</v>
      </c>
      <c r="M29" s="148">
        <v>0</v>
      </c>
      <c r="N29" s="148">
        <v>0</v>
      </c>
      <c r="O29" s="148">
        <v>0</v>
      </c>
      <c r="P29" s="148">
        <f t="shared" si="3"/>
        <v>12</v>
      </c>
      <c r="Q29" s="166" t="s">
        <v>37</v>
      </c>
      <c r="R29" s="150" t="s">
        <v>320</v>
      </c>
    </row>
    <row r="30" spans="1:20" ht="27.75" customHeight="1" thickBot="1" x14ac:dyDescent="0.3">
      <c r="A30" s="152">
        <v>25</v>
      </c>
      <c r="B30" s="153" t="s">
        <v>24</v>
      </c>
      <c r="C30" s="154" t="s">
        <v>3</v>
      </c>
      <c r="D30" s="155">
        <v>56</v>
      </c>
      <c r="E30" s="155">
        <v>224</v>
      </c>
      <c r="F30" s="156">
        <v>371</v>
      </c>
      <c r="G30" s="156">
        <v>203</v>
      </c>
      <c r="H30" s="156">
        <v>271</v>
      </c>
      <c r="I30" s="156">
        <v>391</v>
      </c>
      <c r="J30" s="156">
        <v>233</v>
      </c>
      <c r="K30" s="155">
        <v>320</v>
      </c>
      <c r="L30" s="155">
        <v>285</v>
      </c>
      <c r="M30" s="155">
        <v>0</v>
      </c>
      <c r="N30" s="155">
        <v>0</v>
      </c>
      <c r="O30" s="155">
        <v>0</v>
      </c>
      <c r="P30" s="156">
        <f t="shared" si="3"/>
        <v>2354</v>
      </c>
      <c r="Q30" s="157" t="s">
        <v>65</v>
      </c>
      <c r="R30" s="158" t="s">
        <v>323</v>
      </c>
    </row>
    <row r="31" spans="1:20" ht="6.75" customHeight="1" thickTop="1" x14ac:dyDescent="0.25">
      <c r="A31" s="6"/>
      <c r="B31" s="7"/>
      <c r="C31" s="7"/>
      <c r="D31" s="8"/>
      <c r="E31" s="8"/>
      <c r="F31" s="8"/>
      <c r="G31" s="8"/>
      <c r="H31" s="8"/>
      <c r="I31" s="8"/>
      <c r="J31" s="8"/>
      <c r="K31" s="8"/>
      <c r="L31" s="8"/>
      <c r="M31" s="8"/>
      <c r="N31" s="8"/>
      <c r="O31" s="8"/>
      <c r="P31" s="6"/>
      <c r="Q31" s="6"/>
      <c r="R31" s="6"/>
    </row>
    <row r="32" spans="1:20" ht="15" customHeight="1" x14ac:dyDescent="0.25">
      <c r="A32" s="6"/>
      <c r="B32" s="33" t="s">
        <v>38</v>
      </c>
      <c r="C32" s="204" t="s">
        <v>67</v>
      </c>
      <c r="D32" s="204"/>
      <c r="E32" s="204"/>
      <c r="F32" s="204"/>
      <c r="G32" s="204"/>
      <c r="H32" s="204"/>
      <c r="I32" s="31"/>
      <c r="J32" s="31"/>
      <c r="K32" s="31"/>
      <c r="L32" s="31"/>
      <c r="M32" s="31"/>
      <c r="N32" s="31"/>
      <c r="O32" s="205" t="s">
        <v>357</v>
      </c>
      <c r="P32" s="205"/>
      <c r="Q32" s="205"/>
      <c r="R32" s="205"/>
      <c r="S32" s="6"/>
      <c r="T32" s="6"/>
    </row>
    <row r="33" spans="1:20" ht="12.75" customHeight="1" x14ac:dyDescent="0.25">
      <c r="A33" s="4"/>
      <c r="B33" s="4"/>
      <c r="C33" s="204"/>
      <c r="D33" s="204"/>
      <c r="E33" s="204"/>
      <c r="F33" s="204"/>
      <c r="G33" s="204"/>
      <c r="H33" s="204"/>
      <c r="I33" s="18"/>
      <c r="J33" s="18"/>
      <c r="K33" s="18"/>
      <c r="L33" s="18"/>
      <c r="M33" s="18"/>
      <c r="N33" s="18"/>
      <c r="O33" s="206" t="s">
        <v>35</v>
      </c>
      <c r="P33" s="206"/>
      <c r="Q33" s="206"/>
      <c r="R33" s="206"/>
      <c r="S33" s="187"/>
      <c r="T33" s="187"/>
    </row>
    <row r="34" spans="1:20" ht="15" customHeight="1" x14ac:dyDescent="0.25">
      <c r="A34" s="4"/>
      <c r="B34" s="4"/>
      <c r="C34" s="204"/>
      <c r="D34" s="204"/>
      <c r="E34" s="204"/>
      <c r="F34" s="204"/>
      <c r="G34" s="204"/>
      <c r="H34" s="204"/>
      <c r="I34" s="1"/>
      <c r="J34" s="1"/>
      <c r="K34" s="1"/>
      <c r="L34" s="1"/>
      <c r="M34" s="1"/>
      <c r="N34" s="1"/>
      <c r="O34" s="188"/>
      <c r="P34" s="188"/>
      <c r="Q34" s="188"/>
      <c r="R34" s="188"/>
      <c r="S34" s="188"/>
      <c r="T34" s="188"/>
    </row>
    <row r="35" spans="1:20" ht="35.25" customHeight="1" x14ac:dyDescent="0.25">
      <c r="A35" s="4"/>
      <c r="B35" s="4"/>
      <c r="C35" s="204"/>
      <c r="D35" s="204"/>
      <c r="E35" s="204"/>
      <c r="F35" s="204"/>
      <c r="G35" s="204"/>
      <c r="H35" s="204"/>
      <c r="I35" s="1"/>
      <c r="J35" s="1"/>
      <c r="K35" s="1"/>
      <c r="L35" s="1"/>
      <c r="M35" s="1"/>
      <c r="N35" s="1"/>
      <c r="O35" s="188"/>
      <c r="P35" s="188"/>
      <c r="Q35" s="188"/>
      <c r="R35" s="188"/>
      <c r="S35" s="188"/>
      <c r="T35" s="188"/>
    </row>
    <row r="36" spans="1:20" ht="13.5" customHeight="1" x14ac:dyDescent="0.25">
      <c r="A36" s="4"/>
      <c r="B36" s="4"/>
      <c r="C36" s="2"/>
      <c r="D36" s="3"/>
      <c r="E36" s="3"/>
      <c r="F36" s="3"/>
      <c r="G36" s="3"/>
      <c r="H36" s="3"/>
      <c r="I36" s="3"/>
      <c r="J36" s="3"/>
      <c r="K36" s="3"/>
      <c r="L36" s="3"/>
      <c r="M36" s="3"/>
      <c r="N36" s="3"/>
      <c r="O36" s="208" t="s">
        <v>351</v>
      </c>
      <c r="P36" s="208"/>
      <c r="Q36" s="208"/>
      <c r="R36" s="208"/>
      <c r="S36" s="189"/>
      <c r="T36" s="189"/>
    </row>
    <row r="37" spans="1:20" ht="13.5" customHeight="1" x14ac:dyDescent="0.25">
      <c r="A37" s="4"/>
      <c r="B37" s="4"/>
      <c r="C37" s="2"/>
      <c r="D37" s="2"/>
      <c r="E37" s="32"/>
      <c r="F37" s="32"/>
      <c r="G37" s="32"/>
      <c r="H37" s="32"/>
      <c r="I37" s="32"/>
      <c r="J37" s="32"/>
      <c r="K37" s="32"/>
      <c r="L37" s="32"/>
      <c r="M37" s="32"/>
      <c r="N37" s="32"/>
      <c r="O37" s="203" t="s">
        <v>352</v>
      </c>
      <c r="P37" s="203"/>
      <c r="Q37" s="203"/>
      <c r="R37" s="203"/>
      <c r="S37" s="190"/>
      <c r="T37" s="190"/>
    </row>
    <row r="38" spans="1:20" ht="15" customHeight="1" x14ac:dyDescent="0.25">
      <c r="A38" s="14"/>
      <c r="B38" s="14"/>
      <c r="C38" s="14"/>
      <c r="D38" s="14"/>
      <c r="E38" s="14"/>
      <c r="F38" s="14"/>
      <c r="G38" s="14"/>
      <c r="H38" s="14"/>
      <c r="I38" s="14"/>
      <c r="J38" s="14"/>
      <c r="K38" s="14"/>
      <c r="L38" s="14"/>
      <c r="M38" s="14"/>
      <c r="N38" s="14"/>
      <c r="O38" s="203" t="s">
        <v>353</v>
      </c>
      <c r="P38" s="203"/>
      <c r="Q38" s="203"/>
      <c r="R38" s="203"/>
      <c r="S38" s="190"/>
      <c r="T38" s="190"/>
    </row>
  </sheetData>
  <mergeCells count="15">
    <mergeCell ref="A1:R1"/>
    <mergeCell ref="A4:A5"/>
    <mergeCell ref="B4:B5"/>
    <mergeCell ref="C4:C5"/>
    <mergeCell ref="D4:O4"/>
    <mergeCell ref="P4:P5"/>
    <mergeCell ref="Q4:Q5"/>
    <mergeCell ref="R4:R5"/>
    <mergeCell ref="A2:R2"/>
    <mergeCell ref="O38:R38"/>
    <mergeCell ref="C32:H35"/>
    <mergeCell ref="O32:R32"/>
    <mergeCell ref="O33:R33"/>
    <mergeCell ref="O36:R36"/>
    <mergeCell ref="O37:R37"/>
  </mergeCells>
  <pageMargins left="0.92" right="1.25" top="0.26" bottom="0.35" header="0.25" footer="0.31496062992125984"/>
  <pageSetup paperSize="5" scale="7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7" workbookViewId="0">
      <selection activeCell="P6" sqref="P6"/>
    </sheetView>
  </sheetViews>
  <sheetFormatPr defaultRowHeight="15" x14ac:dyDescent="0.25"/>
  <cols>
    <col min="1" max="1" width="4" customWidth="1"/>
    <col min="2" max="2" width="15.28515625" customWidth="1"/>
    <col min="3" max="3" width="5" customWidth="1"/>
    <col min="4" max="15" width="11.28515625" customWidth="1"/>
    <col min="16" max="17" width="15.85546875" customWidth="1"/>
  </cols>
  <sheetData>
    <row r="1" spans="1:17" ht="24" customHeight="1" x14ac:dyDescent="0.25">
      <c r="A1" s="193" t="s">
        <v>354</v>
      </c>
      <c r="B1" s="193"/>
      <c r="C1" s="193"/>
      <c r="D1" s="193"/>
      <c r="E1" s="193"/>
      <c r="F1" s="193"/>
      <c r="G1" s="193"/>
      <c r="H1" s="193"/>
      <c r="I1" s="193"/>
      <c r="J1" s="193"/>
      <c r="K1" s="193"/>
      <c r="L1" s="193"/>
      <c r="M1" s="193"/>
      <c r="N1" s="193"/>
      <c r="O1" s="193"/>
      <c r="P1" s="193"/>
      <c r="Q1" s="193"/>
    </row>
    <row r="2" spans="1:17" ht="24" customHeight="1" x14ac:dyDescent="0.25">
      <c r="A2" s="193" t="s">
        <v>358</v>
      </c>
      <c r="B2" s="193"/>
      <c r="C2" s="193"/>
      <c r="D2" s="193"/>
      <c r="E2" s="193"/>
      <c r="F2" s="193"/>
      <c r="G2" s="193"/>
      <c r="H2" s="193"/>
      <c r="I2" s="193"/>
      <c r="J2" s="193"/>
      <c r="K2" s="193"/>
      <c r="L2" s="193"/>
      <c r="M2" s="193"/>
      <c r="N2" s="193"/>
      <c r="O2" s="193"/>
      <c r="P2" s="193"/>
      <c r="Q2" s="193"/>
    </row>
    <row r="3" spans="1:17" ht="24" customHeight="1" thickBot="1" x14ac:dyDescent="0.3">
      <c r="A3" s="172"/>
      <c r="B3" s="172"/>
      <c r="C3" s="172"/>
      <c r="D3" s="172"/>
      <c r="E3" s="172"/>
      <c r="F3" s="172"/>
      <c r="G3" s="172"/>
      <c r="H3" s="172"/>
      <c r="I3" s="172"/>
      <c r="J3" s="172"/>
      <c r="K3" s="172"/>
      <c r="L3" s="172"/>
      <c r="M3" s="172"/>
      <c r="N3" s="172"/>
      <c r="O3" s="172"/>
      <c r="P3" s="182"/>
      <c r="Q3" s="182"/>
    </row>
    <row r="4" spans="1:17" ht="18" customHeight="1" thickTop="1" x14ac:dyDescent="0.25">
      <c r="A4" s="194" t="s">
        <v>0</v>
      </c>
      <c r="B4" s="196" t="s">
        <v>1</v>
      </c>
      <c r="C4" s="196" t="s">
        <v>20</v>
      </c>
      <c r="D4" s="198">
        <v>2016</v>
      </c>
      <c r="E4" s="200"/>
      <c r="F4" s="198">
        <v>2017</v>
      </c>
      <c r="G4" s="200"/>
      <c r="H4" s="198">
        <v>2018</v>
      </c>
      <c r="I4" s="200"/>
      <c r="J4" s="198">
        <v>2019</v>
      </c>
      <c r="K4" s="200"/>
      <c r="L4" s="198">
        <v>2020</v>
      </c>
      <c r="M4" s="200"/>
      <c r="N4" s="198">
        <v>2021</v>
      </c>
      <c r="O4" s="199"/>
      <c r="P4" s="198" t="s">
        <v>355</v>
      </c>
      <c r="Q4" s="211"/>
    </row>
    <row r="5" spans="1:17" ht="30" customHeight="1" thickBot="1" x14ac:dyDescent="0.3">
      <c r="A5" s="195"/>
      <c r="B5" s="197"/>
      <c r="C5" s="197"/>
      <c r="D5" s="29" t="s">
        <v>349</v>
      </c>
      <c r="E5" s="30" t="s">
        <v>350</v>
      </c>
      <c r="F5" s="29" t="s">
        <v>349</v>
      </c>
      <c r="G5" s="30" t="s">
        <v>350</v>
      </c>
      <c r="H5" s="29" t="s">
        <v>349</v>
      </c>
      <c r="I5" s="30" t="s">
        <v>350</v>
      </c>
      <c r="J5" s="29" t="s">
        <v>349</v>
      </c>
      <c r="K5" s="30" t="s">
        <v>350</v>
      </c>
      <c r="L5" s="29" t="s">
        <v>349</v>
      </c>
      <c r="M5" s="30" t="s">
        <v>350</v>
      </c>
      <c r="N5" s="29" t="s">
        <v>349</v>
      </c>
      <c r="O5" s="181" t="s">
        <v>350</v>
      </c>
      <c r="P5" s="29" t="s">
        <v>349</v>
      </c>
      <c r="Q5" s="174" t="s">
        <v>350</v>
      </c>
    </row>
    <row r="6" spans="1:17" ht="18" customHeight="1" thickTop="1" x14ac:dyDescent="0.25">
      <c r="A6" s="159">
        <v>1</v>
      </c>
      <c r="B6" s="160" t="s">
        <v>30</v>
      </c>
      <c r="C6" s="161" t="s">
        <v>3</v>
      </c>
      <c r="D6" s="163">
        <v>0</v>
      </c>
      <c r="E6" s="163">
        <v>2789</v>
      </c>
      <c r="F6" s="163">
        <v>0</v>
      </c>
      <c r="G6" s="163">
        <v>2789</v>
      </c>
      <c r="H6" s="163">
        <v>0</v>
      </c>
      <c r="I6" s="163">
        <v>2730</v>
      </c>
      <c r="J6" s="163">
        <v>0</v>
      </c>
      <c r="K6" s="163">
        <v>4957</v>
      </c>
      <c r="L6" s="163">
        <v>0</v>
      </c>
      <c r="M6" s="163">
        <v>1167.6400000000001</v>
      </c>
      <c r="N6" s="176">
        <f>'Masuk 2021'!P6</f>
        <v>0</v>
      </c>
      <c r="O6" s="192">
        <f>'Keluar 2021'!P6</f>
        <v>634</v>
      </c>
      <c r="P6" s="176">
        <f>D6+F6+H6+J6+L6+N6</f>
        <v>0</v>
      </c>
      <c r="Q6" s="191">
        <f>E6+G6+I6+K6+M6+O6</f>
        <v>15066.64</v>
      </c>
    </row>
    <row r="7" spans="1:17" ht="23.25" customHeight="1" x14ac:dyDescent="0.25">
      <c r="A7" s="144">
        <v>2</v>
      </c>
      <c r="B7" s="145" t="s">
        <v>31</v>
      </c>
      <c r="C7" s="146" t="s">
        <v>3</v>
      </c>
      <c r="D7" s="170">
        <v>0</v>
      </c>
      <c r="E7" s="170">
        <v>9286.7199999999993</v>
      </c>
      <c r="F7" s="148">
        <v>0</v>
      </c>
      <c r="G7" s="148">
        <v>928672</v>
      </c>
      <c r="H7" s="170">
        <v>15</v>
      </c>
      <c r="I7" s="170">
        <v>16262.69</v>
      </c>
      <c r="J7" s="170">
        <v>145.1</v>
      </c>
      <c r="K7" s="170">
        <v>20985.31</v>
      </c>
      <c r="L7" s="170">
        <v>625</v>
      </c>
      <c r="M7" s="170">
        <v>24835.56</v>
      </c>
      <c r="N7" s="170">
        <f>'Masuk 2021'!P7</f>
        <v>169</v>
      </c>
      <c r="O7" s="170">
        <f>'Keluar 2021'!P7</f>
        <v>156294.67500000002</v>
      </c>
      <c r="P7" s="170">
        <f t="shared" ref="P7:P30" si="0">D7+F7+H7+J7+L7+N7</f>
        <v>954.1</v>
      </c>
      <c r="Q7" s="175">
        <f t="shared" ref="Q7:Q30" si="1">E7+G7+I7+K7+M7+O7</f>
        <v>1156336.9550000001</v>
      </c>
    </row>
    <row r="8" spans="1:17" ht="25.5" customHeight="1" x14ac:dyDescent="0.25">
      <c r="A8" s="144">
        <v>3</v>
      </c>
      <c r="B8" s="145" t="s">
        <v>4</v>
      </c>
      <c r="C8" s="146" t="s">
        <v>3</v>
      </c>
      <c r="D8" s="170">
        <v>54.07</v>
      </c>
      <c r="E8" s="170">
        <v>320658.68</v>
      </c>
      <c r="F8" s="148">
        <v>0</v>
      </c>
      <c r="G8" s="148">
        <v>320658.68</v>
      </c>
      <c r="H8" s="170">
        <v>0</v>
      </c>
      <c r="I8" s="170">
        <v>640639</v>
      </c>
      <c r="J8" s="170">
        <v>340.43</v>
      </c>
      <c r="K8" s="170">
        <v>706517.84</v>
      </c>
      <c r="L8" s="170">
        <v>444.11</v>
      </c>
      <c r="M8" s="170">
        <v>977591.3</v>
      </c>
      <c r="N8" s="170">
        <f>'Masuk 2021'!P8</f>
        <v>234</v>
      </c>
      <c r="O8" s="170">
        <f>'Keluar 2021'!P8</f>
        <v>108569505.02599999</v>
      </c>
      <c r="P8" s="170">
        <f t="shared" si="0"/>
        <v>1072.6100000000001</v>
      </c>
      <c r="Q8" s="175">
        <f t="shared" si="1"/>
        <v>111535570.52599999</v>
      </c>
    </row>
    <row r="9" spans="1:17" ht="18" customHeight="1" x14ac:dyDescent="0.25">
      <c r="A9" s="144">
        <v>4</v>
      </c>
      <c r="B9" s="145" t="s">
        <v>5</v>
      </c>
      <c r="C9" s="146" t="s">
        <v>3</v>
      </c>
      <c r="D9" s="170">
        <v>2925.67</v>
      </c>
      <c r="E9" s="170">
        <v>3582.54</v>
      </c>
      <c r="F9" s="148">
        <v>0</v>
      </c>
      <c r="G9" s="148">
        <v>3582.54</v>
      </c>
      <c r="H9" s="170">
        <v>649</v>
      </c>
      <c r="I9" s="170">
        <v>970</v>
      </c>
      <c r="J9" s="170">
        <v>1712.7</v>
      </c>
      <c r="K9" s="170">
        <v>594.41999999999996</v>
      </c>
      <c r="L9" s="170">
        <v>1646.22</v>
      </c>
      <c r="M9" s="170">
        <v>2248</v>
      </c>
      <c r="N9" s="170">
        <f>'Masuk 2021'!P9</f>
        <v>1266</v>
      </c>
      <c r="O9" s="170">
        <f>'Keluar 2021'!P9</f>
        <v>3102</v>
      </c>
      <c r="P9" s="170">
        <f t="shared" si="0"/>
        <v>8199.59</v>
      </c>
      <c r="Q9" s="175">
        <f t="shared" si="1"/>
        <v>14079.5</v>
      </c>
    </row>
    <row r="10" spans="1:17" ht="23.25" customHeight="1" x14ac:dyDescent="0.25">
      <c r="A10" s="144">
        <v>5</v>
      </c>
      <c r="B10" s="145" t="s">
        <v>6</v>
      </c>
      <c r="C10" s="146" t="s">
        <v>3</v>
      </c>
      <c r="D10" s="170">
        <v>96.24</v>
      </c>
      <c r="E10" s="170">
        <v>28238.240000000002</v>
      </c>
      <c r="F10" s="148">
        <v>0</v>
      </c>
      <c r="G10" s="148">
        <v>28238.240000000002</v>
      </c>
      <c r="H10" s="170">
        <v>7.5</v>
      </c>
      <c r="I10" s="170">
        <v>46510.51</v>
      </c>
      <c r="J10" s="170">
        <v>82.02</v>
      </c>
      <c r="K10" s="170">
        <v>31315.47</v>
      </c>
      <c r="L10" s="170">
        <v>12.5</v>
      </c>
      <c r="M10" s="170">
        <v>630166.15</v>
      </c>
      <c r="N10" s="170">
        <f>'Masuk 2021'!P10</f>
        <v>0</v>
      </c>
      <c r="O10" s="170">
        <f>'Keluar 2021'!P10</f>
        <v>5799.2640000000001</v>
      </c>
      <c r="P10" s="170">
        <f t="shared" si="0"/>
        <v>198.26</v>
      </c>
      <c r="Q10" s="175">
        <f t="shared" si="1"/>
        <v>770267.87400000007</v>
      </c>
    </row>
    <row r="11" spans="1:17" ht="23.25" customHeight="1" x14ac:dyDescent="0.25">
      <c r="A11" s="144">
        <v>6</v>
      </c>
      <c r="B11" s="145" t="s">
        <v>7</v>
      </c>
      <c r="C11" s="146" t="s">
        <v>3</v>
      </c>
      <c r="D11" s="170">
        <v>221.61</v>
      </c>
      <c r="E11" s="170">
        <v>2.5099999999999998</v>
      </c>
      <c r="F11" s="148">
        <v>0</v>
      </c>
      <c r="G11" s="148">
        <v>2.5099999999999998</v>
      </c>
      <c r="H11" s="170">
        <v>63.6</v>
      </c>
      <c r="I11" s="170">
        <v>175.89</v>
      </c>
      <c r="J11" s="170">
        <v>29.9</v>
      </c>
      <c r="K11" s="170">
        <v>3767.36</v>
      </c>
      <c r="L11" s="170">
        <v>21.5</v>
      </c>
      <c r="M11" s="170">
        <v>4058.82</v>
      </c>
      <c r="N11" s="170">
        <f>'Masuk 2021'!P11</f>
        <v>0</v>
      </c>
      <c r="O11" s="170">
        <f>'Keluar 2021'!P11</f>
        <v>28297.87</v>
      </c>
      <c r="P11" s="170">
        <f t="shared" si="0"/>
        <v>336.61</v>
      </c>
      <c r="Q11" s="175">
        <f t="shared" si="1"/>
        <v>36304.959999999999</v>
      </c>
    </row>
    <row r="12" spans="1:17" ht="18" customHeight="1" x14ac:dyDescent="0.25">
      <c r="A12" s="144">
        <v>7</v>
      </c>
      <c r="B12" s="145" t="s">
        <v>29</v>
      </c>
      <c r="C12" s="146" t="s">
        <v>3</v>
      </c>
      <c r="D12" s="170">
        <v>48.62</v>
      </c>
      <c r="E12" s="170">
        <v>5344.06</v>
      </c>
      <c r="F12" s="148">
        <v>0</v>
      </c>
      <c r="G12" s="148">
        <v>5344.05</v>
      </c>
      <c r="H12" s="170">
        <v>124.82</v>
      </c>
      <c r="I12" s="170">
        <v>8047.94</v>
      </c>
      <c r="J12" s="170">
        <v>50.2</v>
      </c>
      <c r="K12" s="170">
        <v>2198.8000000000002</v>
      </c>
      <c r="L12" s="170">
        <v>0</v>
      </c>
      <c r="M12" s="170">
        <v>1248.72</v>
      </c>
      <c r="N12" s="170">
        <f>'Masuk 2021'!P12</f>
        <v>0</v>
      </c>
      <c r="O12" s="170">
        <f>'Keluar 2021'!P12</f>
        <v>7711</v>
      </c>
      <c r="P12" s="170">
        <f t="shared" si="0"/>
        <v>223.64</v>
      </c>
      <c r="Q12" s="175">
        <f t="shared" si="1"/>
        <v>29894.57</v>
      </c>
    </row>
    <row r="13" spans="1:17" ht="18" customHeight="1" x14ac:dyDescent="0.25">
      <c r="A13" s="144">
        <v>8</v>
      </c>
      <c r="B13" s="145" t="s">
        <v>312</v>
      </c>
      <c r="C13" s="146" t="s">
        <v>3</v>
      </c>
      <c r="D13" s="170">
        <v>0</v>
      </c>
      <c r="E13" s="170">
        <v>0</v>
      </c>
      <c r="F13" s="148">
        <v>0</v>
      </c>
      <c r="G13" s="148">
        <v>0</v>
      </c>
      <c r="H13" s="170">
        <v>0</v>
      </c>
      <c r="I13" s="170">
        <v>0</v>
      </c>
      <c r="J13" s="170">
        <v>0</v>
      </c>
      <c r="K13" s="170">
        <v>0</v>
      </c>
      <c r="L13" s="170">
        <v>0</v>
      </c>
      <c r="M13" s="170">
        <v>2.11</v>
      </c>
      <c r="N13" s="170">
        <f>'Masuk 2021'!P13</f>
        <v>0</v>
      </c>
      <c r="O13" s="170">
        <f>'Keluar 2021'!P13</f>
        <v>0</v>
      </c>
      <c r="P13" s="170">
        <f t="shared" si="0"/>
        <v>0</v>
      </c>
      <c r="Q13" s="175">
        <f t="shared" si="1"/>
        <v>2.11</v>
      </c>
    </row>
    <row r="14" spans="1:17" ht="18" customHeight="1" x14ac:dyDescent="0.25">
      <c r="A14" s="144">
        <v>9</v>
      </c>
      <c r="B14" s="145" t="s">
        <v>8</v>
      </c>
      <c r="C14" s="146" t="s">
        <v>3</v>
      </c>
      <c r="D14" s="170">
        <v>0</v>
      </c>
      <c r="E14" s="170">
        <v>7089.15</v>
      </c>
      <c r="F14" s="148">
        <v>0</v>
      </c>
      <c r="G14" s="148">
        <v>7089.15</v>
      </c>
      <c r="H14" s="170">
        <v>0</v>
      </c>
      <c r="I14" s="170">
        <v>7801.02</v>
      </c>
      <c r="J14" s="170">
        <v>0</v>
      </c>
      <c r="K14" s="170">
        <v>4017.23</v>
      </c>
      <c r="L14" s="170">
        <v>0</v>
      </c>
      <c r="M14" s="170">
        <v>4218.37</v>
      </c>
      <c r="N14" s="170">
        <f>'Masuk 2021'!P14</f>
        <v>0</v>
      </c>
      <c r="O14" s="170">
        <f>'Keluar 2021'!P14</f>
        <v>389078.647</v>
      </c>
      <c r="P14" s="170">
        <f t="shared" si="0"/>
        <v>0</v>
      </c>
      <c r="Q14" s="175">
        <f t="shared" si="1"/>
        <v>419293.56699999998</v>
      </c>
    </row>
    <row r="15" spans="1:17" ht="18" customHeight="1" x14ac:dyDescent="0.25">
      <c r="A15" s="144">
        <v>10</v>
      </c>
      <c r="B15" s="145" t="s">
        <v>9</v>
      </c>
      <c r="C15" s="146" t="s">
        <v>3</v>
      </c>
      <c r="D15" s="170">
        <v>0</v>
      </c>
      <c r="E15" s="170">
        <v>3399.76</v>
      </c>
      <c r="F15" s="148">
        <v>0</v>
      </c>
      <c r="G15" s="148">
        <v>3399.76</v>
      </c>
      <c r="H15" s="170">
        <v>0</v>
      </c>
      <c r="I15" s="170">
        <v>2349</v>
      </c>
      <c r="J15" s="170">
        <v>1304</v>
      </c>
      <c r="K15" s="170">
        <v>2287.09</v>
      </c>
      <c r="L15" s="170">
        <v>0</v>
      </c>
      <c r="M15" s="170">
        <v>1778.34</v>
      </c>
      <c r="N15" s="170">
        <f>'Masuk 2021'!P15</f>
        <v>0</v>
      </c>
      <c r="O15" s="170">
        <f>'Keluar 2021'!P15</f>
        <v>26130.044999999998</v>
      </c>
      <c r="P15" s="170">
        <f t="shared" si="0"/>
        <v>1304</v>
      </c>
      <c r="Q15" s="175">
        <f t="shared" si="1"/>
        <v>39343.994999999995</v>
      </c>
    </row>
    <row r="16" spans="1:17" ht="18" customHeight="1" x14ac:dyDescent="0.25">
      <c r="A16" s="144">
        <v>11</v>
      </c>
      <c r="B16" s="145" t="s">
        <v>313</v>
      </c>
      <c r="C16" s="146" t="s">
        <v>3</v>
      </c>
      <c r="D16" s="170">
        <v>0</v>
      </c>
      <c r="E16" s="170">
        <v>4375.82</v>
      </c>
      <c r="F16" s="148">
        <v>0</v>
      </c>
      <c r="G16" s="148">
        <v>4375.82</v>
      </c>
      <c r="H16" s="170">
        <v>0</v>
      </c>
      <c r="I16" s="170">
        <v>6231.99</v>
      </c>
      <c r="J16" s="170">
        <v>0</v>
      </c>
      <c r="K16" s="170">
        <v>4969.41</v>
      </c>
      <c r="L16" s="170">
        <v>0</v>
      </c>
      <c r="M16" s="170">
        <v>1963.26</v>
      </c>
      <c r="N16" s="170">
        <f>'Masuk 2021'!P16</f>
        <v>0</v>
      </c>
      <c r="O16" s="170">
        <f>'Keluar 2021'!P16</f>
        <v>21055.57</v>
      </c>
      <c r="P16" s="170">
        <f t="shared" si="0"/>
        <v>0</v>
      </c>
      <c r="Q16" s="175">
        <f t="shared" si="1"/>
        <v>42971.869999999995</v>
      </c>
    </row>
    <row r="17" spans="1:17" ht="18" customHeight="1" x14ac:dyDescent="0.25">
      <c r="A17" s="144">
        <v>12</v>
      </c>
      <c r="B17" s="145" t="s">
        <v>10</v>
      </c>
      <c r="C17" s="146" t="s">
        <v>3</v>
      </c>
      <c r="D17" s="170">
        <v>0</v>
      </c>
      <c r="E17" s="170">
        <v>0</v>
      </c>
      <c r="F17" s="148">
        <v>0</v>
      </c>
      <c r="G17" s="148">
        <v>0</v>
      </c>
      <c r="H17" s="170">
        <v>29312</v>
      </c>
      <c r="I17" s="170">
        <v>0</v>
      </c>
      <c r="J17" s="170">
        <v>20380.400000000001</v>
      </c>
      <c r="K17" s="170">
        <v>0</v>
      </c>
      <c r="L17" s="170">
        <v>6821.37</v>
      </c>
      <c r="M17" s="170">
        <v>0</v>
      </c>
      <c r="N17" s="170">
        <f>'Masuk 2021'!P17</f>
        <v>15811</v>
      </c>
      <c r="O17" s="170">
        <f>'Keluar 2021'!P17</f>
        <v>0</v>
      </c>
      <c r="P17" s="170">
        <f t="shared" si="0"/>
        <v>72324.77</v>
      </c>
      <c r="Q17" s="175">
        <f t="shared" si="1"/>
        <v>0</v>
      </c>
    </row>
    <row r="18" spans="1:17" ht="18" customHeight="1" x14ac:dyDescent="0.25">
      <c r="A18" s="144">
        <v>13</v>
      </c>
      <c r="B18" s="145" t="s">
        <v>11</v>
      </c>
      <c r="C18" s="146" t="s">
        <v>3</v>
      </c>
      <c r="D18" s="170">
        <v>0</v>
      </c>
      <c r="E18" s="170">
        <v>0</v>
      </c>
      <c r="F18" s="148">
        <v>0</v>
      </c>
      <c r="G18" s="148">
        <v>0</v>
      </c>
      <c r="H18" s="170">
        <v>36642</v>
      </c>
      <c r="I18" s="170">
        <v>0</v>
      </c>
      <c r="J18" s="170">
        <v>8550.4</v>
      </c>
      <c r="K18" s="170">
        <v>0</v>
      </c>
      <c r="L18" s="170">
        <v>12554</v>
      </c>
      <c r="M18" s="170">
        <v>0</v>
      </c>
      <c r="N18" s="170">
        <f>'Masuk 2021'!P18</f>
        <v>6664</v>
      </c>
      <c r="O18" s="170">
        <f>'Keluar 2021'!P18</f>
        <v>0</v>
      </c>
      <c r="P18" s="170">
        <f t="shared" si="0"/>
        <v>64410.400000000001</v>
      </c>
      <c r="Q18" s="175">
        <f t="shared" si="1"/>
        <v>0</v>
      </c>
    </row>
    <row r="19" spans="1:17" ht="18" customHeight="1" x14ac:dyDescent="0.25">
      <c r="A19" s="144">
        <v>14</v>
      </c>
      <c r="B19" s="145" t="s">
        <v>28</v>
      </c>
      <c r="C19" s="146" t="s">
        <v>3</v>
      </c>
      <c r="D19" s="170">
        <v>0</v>
      </c>
      <c r="E19" s="170">
        <v>0</v>
      </c>
      <c r="F19" s="148">
        <v>0</v>
      </c>
      <c r="G19" s="148">
        <v>0</v>
      </c>
      <c r="H19" s="170">
        <v>361</v>
      </c>
      <c r="I19" s="170">
        <v>436</v>
      </c>
      <c r="J19" s="170">
        <v>1015.13</v>
      </c>
      <c r="K19" s="170">
        <v>0</v>
      </c>
      <c r="L19" s="170">
        <v>555</v>
      </c>
      <c r="M19" s="170">
        <v>865.8</v>
      </c>
      <c r="N19" s="170">
        <f>'Masuk 2021'!P19</f>
        <v>4226</v>
      </c>
      <c r="O19" s="170">
        <f>'Keluar 2021'!P19</f>
        <v>175</v>
      </c>
      <c r="P19" s="170">
        <f t="shared" si="0"/>
        <v>6157.13</v>
      </c>
      <c r="Q19" s="175">
        <f t="shared" si="1"/>
        <v>1476.8</v>
      </c>
    </row>
    <row r="20" spans="1:17" ht="18" customHeight="1" x14ac:dyDescent="0.25">
      <c r="A20" s="144">
        <v>15</v>
      </c>
      <c r="B20" s="145" t="s">
        <v>314</v>
      </c>
      <c r="C20" s="146" t="s">
        <v>3</v>
      </c>
      <c r="D20" s="170">
        <v>0</v>
      </c>
      <c r="E20" s="170">
        <v>0</v>
      </c>
      <c r="F20" s="148">
        <v>0</v>
      </c>
      <c r="G20" s="148">
        <v>0</v>
      </c>
      <c r="H20" s="170">
        <v>0</v>
      </c>
      <c r="I20" s="170">
        <v>0</v>
      </c>
      <c r="J20" s="170">
        <v>0</v>
      </c>
      <c r="K20" s="170">
        <v>0</v>
      </c>
      <c r="L20" s="170">
        <v>0</v>
      </c>
      <c r="M20" s="170">
        <v>9001.5</v>
      </c>
      <c r="N20" s="170">
        <f>'Masuk 2021'!P20</f>
        <v>0</v>
      </c>
      <c r="O20" s="170">
        <f>'Keluar 2021'!P20</f>
        <v>3513.701</v>
      </c>
      <c r="P20" s="170">
        <f t="shared" si="0"/>
        <v>0</v>
      </c>
      <c r="Q20" s="175">
        <f t="shared" si="1"/>
        <v>12515.201000000001</v>
      </c>
    </row>
    <row r="21" spans="1:17" ht="18" customHeight="1" x14ac:dyDescent="0.25">
      <c r="A21" s="144">
        <v>16</v>
      </c>
      <c r="B21" s="145" t="s">
        <v>344</v>
      </c>
      <c r="C21" s="146" t="s">
        <v>3</v>
      </c>
      <c r="D21" s="170">
        <v>0</v>
      </c>
      <c r="E21" s="170">
        <v>0</v>
      </c>
      <c r="F21" s="148">
        <v>0</v>
      </c>
      <c r="G21" s="148">
        <v>0</v>
      </c>
      <c r="H21" s="170">
        <v>0</v>
      </c>
      <c r="I21" s="170">
        <v>0</v>
      </c>
      <c r="J21" s="170">
        <v>0</v>
      </c>
      <c r="K21" s="170">
        <v>0</v>
      </c>
      <c r="L21" s="170">
        <v>79</v>
      </c>
      <c r="M21" s="170">
        <v>0</v>
      </c>
      <c r="N21" s="170">
        <f>'Masuk 2021'!P21</f>
        <v>0</v>
      </c>
      <c r="O21" s="170">
        <f>'Keluar 2021'!P21</f>
        <v>0</v>
      </c>
      <c r="P21" s="170">
        <f t="shared" si="0"/>
        <v>79</v>
      </c>
      <c r="Q21" s="175">
        <f t="shared" si="1"/>
        <v>0</v>
      </c>
    </row>
    <row r="22" spans="1:17" ht="18" customHeight="1" x14ac:dyDescent="0.25">
      <c r="A22" s="144">
        <v>17</v>
      </c>
      <c r="B22" s="145" t="s">
        <v>32</v>
      </c>
      <c r="C22" s="146" t="s">
        <v>3</v>
      </c>
      <c r="D22" s="170">
        <v>0</v>
      </c>
      <c r="E22" s="170">
        <v>0</v>
      </c>
      <c r="F22" s="148">
        <v>0</v>
      </c>
      <c r="G22" s="148">
        <v>0</v>
      </c>
      <c r="H22" s="170">
        <v>0</v>
      </c>
      <c r="I22" s="170">
        <v>1201.44</v>
      </c>
      <c r="J22" s="170">
        <v>0</v>
      </c>
      <c r="K22" s="170">
        <v>699</v>
      </c>
      <c r="L22" s="170">
        <v>0</v>
      </c>
      <c r="M22" s="170">
        <v>597</v>
      </c>
      <c r="N22" s="170">
        <f>'Masuk 2021'!P22</f>
        <v>0</v>
      </c>
      <c r="O22" s="170">
        <f>'Keluar 2021'!P22</f>
        <v>812</v>
      </c>
      <c r="P22" s="170">
        <f t="shared" si="0"/>
        <v>0</v>
      </c>
      <c r="Q22" s="175">
        <f t="shared" si="1"/>
        <v>3309.44</v>
      </c>
    </row>
    <row r="23" spans="1:17" ht="18" customHeight="1" x14ac:dyDescent="0.25">
      <c r="A23" s="144">
        <v>18</v>
      </c>
      <c r="B23" s="145" t="s">
        <v>16</v>
      </c>
      <c r="C23" s="146" t="s">
        <v>3</v>
      </c>
      <c r="D23" s="170">
        <v>0.02</v>
      </c>
      <c r="E23" s="170">
        <v>867.36</v>
      </c>
      <c r="F23" s="148">
        <v>0</v>
      </c>
      <c r="G23" s="148">
        <v>8675.36</v>
      </c>
      <c r="H23" s="170">
        <v>0</v>
      </c>
      <c r="I23" s="170">
        <v>18586.22</v>
      </c>
      <c r="J23" s="170">
        <v>0</v>
      </c>
      <c r="K23" s="170">
        <v>7893.34</v>
      </c>
      <c r="L23" s="170">
        <v>0</v>
      </c>
      <c r="M23" s="170">
        <v>1138</v>
      </c>
      <c r="N23" s="170">
        <f>'Masuk 2021'!P23</f>
        <v>0</v>
      </c>
      <c r="O23" s="170">
        <f>'Keluar 2021'!P23</f>
        <v>1121.1100000000001</v>
      </c>
      <c r="P23" s="170">
        <f t="shared" si="0"/>
        <v>0.02</v>
      </c>
      <c r="Q23" s="175">
        <f t="shared" si="1"/>
        <v>38281.39</v>
      </c>
    </row>
    <row r="24" spans="1:17" ht="18" customHeight="1" x14ac:dyDescent="0.25">
      <c r="A24" s="144">
        <v>19</v>
      </c>
      <c r="B24" s="145" t="s">
        <v>18</v>
      </c>
      <c r="C24" s="146" t="s">
        <v>3</v>
      </c>
      <c r="D24" s="170">
        <v>0</v>
      </c>
      <c r="E24" s="170">
        <v>1852</v>
      </c>
      <c r="F24" s="148">
        <v>0</v>
      </c>
      <c r="G24" s="148">
        <v>1852</v>
      </c>
      <c r="H24" s="170">
        <v>0</v>
      </c>
      <c r="I24" s="170">
        <v>5913</v>
      </c>
      <c r="J24" s="170">
        <v>78</v>
      </c>
      <c r="K24" s="170">
        <v>2557</v>
      </c>
      <c r="L24" s="170">
        <v>0</v>
      </c>
      <c r="M24" s="170">
        <v>2011</v>
      </c>
      <c r="N24" s="170">
        <f>'Masuk 2021'!P24</f>
        <v>48</v>
      </c>
      <c r="O24" s="170">
        <f>'Keluar 2021'!P24</f>
        <v>1520</v>
      </c>
      <c r="P24" s="170">
        <f t="shared" si="0"/>
        <v>126</v>
      </c>
      <c r="Q24" s="175">
        <f t="shared" si="1"/>
        <v>15705</v>
      </c>
    </row>
    <row r="25" spans="1:17" ht="18" customHeight="1" x14ac:dyDescent="0.25">
      <c r="A25" s="144">
        <v>20</v>
      </c>
      <c r="B25" s="145" t="s">
        <v>27</v>
      </c>
      <c r="C25" s="146" t="s">
        <v>3</v>
      </c>
      <c r="D25" s="170">
        <v>0</v>
      </c>
      <c r="E25" s="170">
        <v>0</v>
      </c>
      <c r="F25" s="148">
        <v>0</v>
      </c>
      <c r="G25" s="148">
        <v>0</v>
      </c>
      <c r="H25" s="170">
        <v>0</v>
      </c>
      <c r="I25" s="170">
        <v>5291</v>
      </c>
      <c r="J25" s="170">
        <v>0</v>
      </c>
      <c r="K25" s="170">
        <v>2791</v>
      </c>
      <c r="L25" s="170">
        <v>0</v>
      </c>
      <c r="M25" s="170">
        <v>1295.3399999999999</v>
      </c>
      <c r="N25" s="170">
        <f>'Masuk 2021'!P25</f>
        <v>0</v>
      </c>
      <c r="O25" s="170">
        <f>'Keluar 2021'!P25</f>
        <v>1800</v>
      </c>
      <c r="P25" s="170">
        <f t="shared" si="0"/>
        <v>0</v>
      </c>
      <c r="Q25" s="175">
        <f t="shared" si="1"/>
        <v>11177.34</v>
      </c>
    </row>
    <row r="26" spans="1:17" ht="18" customHeight="1" x14ac:dyDescent="0.25">
      <c r="A26" s="144">
        <v>21</v>
      </c>
      <c r="B26" s="145" t="s">
        <v>12</v>
      </c>
      <c r="C26" s="146" t="s">
        <v>3</v>
      </c>
      <c r="D26" s="170">
        <v>204.22</v>
      </c>
      <c r="E26" s="170">
        <v>0</v>
      </c>
      <c r="F26" s="148">
        <v>0</v>
      </c>
      <c r="G26" s="148">
        <v>0</v>
      </c>
      <c r="H26" s="170">
        <v>1510.07</v>
      </c>
      <c r="I26" s="170">
        <v>204.62</v>
      </c>
      <c r="J26" s="170">
        <v>979.68</v>
      </c>
      <c r="K26" s="170">
        <v>0</v>
      </c>
      <c r="L26" s="170">
        <v>138.86000000000001</v>
      </c>
      <c r="M26" s="170">
        <v>2</v>
      </c>
      <c r="N26" s="170">
        <f>'Masuk 2021'!P26</f>
        <v>0</v>
      </c>
      <c r="O26" s="170">
        <f>'Keluar 2021'!P26</f>
        <v>0</v>
      </c>
      <c r="P26" s="170">
        <f t="shared" si="0"/>
        <v>2832.83</v>
      </c>
      <c r="Q26" s="175">
        <f t="shared" si="1"/>
        <v>206.62</v>
      </c>
    </row>
    <row r="27" spans="1:17" ht="18" customHeight="1" x14ac:dyDescent="0.25">
      <c r="A27" s="144">
        <v>22</v>
      </c>
      <c r="B27" s="145" t="s">
        <v>13</v>
      </c>
      <c r="C27" s="146" t="s">
        <v>3</v>
      </c>
      <c r="D27" s="170">
        <v>3348.95</v>
      </c>
      <c r="E27" s="170">
        <v>2</v>
      </c>
      <c r="F27" s="148">
        <v>0</v>
      </c>
      <c r="G27" s="148">
        <v>2</v>
      </c>
      <c r="H27" s="170">
        <v>4889.3</v>
      </c>
      <c r="I27" s="170">
        <v>7</v>
      </c>
      <c r="J27" s="170">
        <v>2524.36</v>
      </c>
      <c r="K27" s="170">
        <v>18.3</v>
      </c>
      <c r="L27" s="170">
        <v>228.13</v>
      </c>
      <c r="M27" s="170">
        <v>0</v>
      </c>
      <c r="N27" s="170">
        <f>'Masuk 2021'!P27</f>
        <v>0</v>
      </c>
      <c r="O27" s="170">
        <f>'Keluar 2021'!P27</f>
        <v>0</v>
      </c>
      <c r="P27" s="170">
        <f t="shared" si="0"/>
        <v>10990.74</v>
      </c>
      <c r="Q27" s="175">
        <f t="shared" si="1"/>
        <v>29.3</v>
      </c>
    </row>
    <row r="28" spans="1:17" ht="18" customHeight="1" x14ac:dyDescent="0.25">
      <c r="A28" s="144">
        <v>23</v>
      </c>
      <c r="B28" s="145" t="s">
        <v>14</v>
      </c>
      <c r="C28" s="146" t="s">
        <v>3</v>
      </c>
      <c r="D28" s="170">
        <v>0</v>
      </c>
      <c r="E28" s="170">
        <v>538</v>
      </c>
      <c r="F28" s="148">
        <v>0</v>
      </c>
      <c r="G28" s="148">
        <v>15197</v>
      </c>
      <c r="H28" s="170">
        <v>0</v>
      </c>
      <c r="I28" s="170">
        <v>13529</v>
      </c>
      <c r="J28" s="170">
        <v>0</v>
      </c>
      <c r="K28" s="170">
        <v>12811</v>
      </c>
      <c r="L28" s="170">
        <v>0</v>
      </c>
      <c r="M28" s="170">
        <v>684.33</v>
      </c>
      <c r="N28" s="170">
        <f>'Masuk 2021'!P28</f>
        <v>0</v>
      </c>
      <c r="O28" s="170">
        <f>'Keluar 2021'!P28</f>
        <v>1427.982</v>
      </c>
      <c r="P28" s="170">
        <f t="shared" si="0"/>
        <v>0</v>
      </c>
      <c r="Q28" s="175">
        <f t="shared" si="1"/>
        <v>44187.312000000005</v>
      </c>
    </row>
    <row r="29" spans="1:17" ht="18" customHeight="1" x14ac:dyDescent="0.25">
      <c r="A29" s="144">
        <v>24</v>
      </c>
      <c r="B29" s="145" t="s">
        <v>315</v>
      </c>
      <c r="C29" s="146" t="s">
        <v>3</v>
      </c>
      <c r="D29" s="170">
        <v>0</v>
      </c>
      <c r="E29" s="170">
        <v>0</v>
      </c>
      <c r="F29" s="148">
        <v>0</v>
      </c>
      <c r="G29" s="148">
        <v>0</v>
      </c>
      <c r="H29" s="170">
        <v>0</v>
      </c>
      <c r="I29" s="170">
        <v>0</v>
      </c>
      <c r="J29" s="170">
        <v>0</v>
      </c>
      <c r="K29" s="170">
        <v>0</v>
      </c>
      <c r="L29" s="170">
        <v>47.19</v>
      </c>
      <c r="M29" s="170">
        <v>6639.29</v>
      </c>
      <c r="N29" s="170">
        <f>'Masuk 2021'!P29</f>
        <v>0</v>
      </c>
      <c r="O29" s="170">
        <f>'Keluar 2021'!P29</f>
        <v>12</v>
      </c>
      <c r="P29" s="170">
        <f t="shared" si="0"/>
        <v>47.19</v>
      </c>
      <c r="Q29" s="175">
        <f t="shared" si="1"/>
        <v>6651.29</v>
      </c>
    </row>
    <row r="30" spans="1:17" ht="27.75" customHeight="1" thickBot="1" x14ac:dyDescent="0.3">
      <c r="A30" s="152">
        <v>25</v>
      </c>
      <c r="B30" s="153" t="s">
        <v>24</v>
      </c>
      <c r="C30" s="154" t="s">
        <v>3</v>
      </c>
      <c r="D30" s="156">
        <v>0</v>
      </c>
      <c r="E30" s="156">
        <v>248</v>
      </c>
      <c r="F30" s="155">
        <v>0</v>
      </c>
      <c r="G30" s="155">
        <v>3489</v>
      </c>
      <c r="H30" s="155">
        <v>0</v>
      </c>
      <c r="I30" s="155">
        <v>2507</v>
      </c>
      <c r="J30" s="155">
        <v>0</v>
      </c>
      <c r="K30" s="155">
        <v>2802</v>
      </c>
      <c r="L30" s="155">
        <v>0</v>
      </c>
      <c r="M30" s="155">
        <v>659.79</v>
      </c>
      <c r="N30" s="156">
        <f>'Masuk 2021'!P30</f>
        <v>0</v>
      </c>
      <c r="O30" s="156">
        <f>'Keluar 2021'!P30</f>
        <v>2354</v>
      </c>
      <c r="P30" s="156">
        <f t="shared" si="0"/>
        <v>0</v>
      </c>
      <c r="Q30" s="177">
        <f t="shared" si="1"/>
        <v>12059.79</v>
      </c>
    </row>
    <row r="31" spans="1:17" ht="6.75" customHeight="1" thickTop="1" x14ac:dyDescent="0.25">
      <c r="A31" s="6"/>
      <c r="B31" s="7"/>
      <c r="C31" s="7"/>
      <c r="D31" s="7"/>
      <c r="E31" s="7"/>
      <c r="F31" s="8"/>
      <c r="G31" s="8"/>
      <c r="H31" s="8"/>
      <c r="I31" s="8"/>
      <c r="J31" s="8"/>
      <c r="K31" s="8"/>
      <c r="L31" s="8"/>
      <c r="M31" s="8"/>
      <c r="N31" s="8"/>
      <c r="O31" s="8"/>
      <c r="P31" s="182"/>
      <c r="Q31" s="182"/>
    </row>
    <row r="32" spans="1:17" ht="15" customHeight="1" x14ac:dyDescent="0.25">
      <c r="A32" s="6"/>
      <c r="B32" s="209" t="s">
        <v>38</v>
      </c>
      <c r="C32" s="210" t="s">
        <v>67</v>
      </c>
      <c r="D32" s="210"/>
      <c r="E32" s="210"/>
      <c r="F32" s="210"/>
      <c r="G32" s="210"/>
      <c r="H32" s="210"/>
      <c r="I32" s="210"/>
      <c r="J32" s="210"/>
      <c r="K32" s="8"/>
      <c r="L32" s="205" t="s">
        <v>356</v>
      </c>
      <c r="M32" s="205"/>
      <c r="N32" s="205"/>
      <c r="O32" s="205"/>
      <c r="P32" s="205"/>
      <c r="Q32" s="205"/>
    </row>
    <row r="33" spans="1:17" ht="15" customHeight="1" x14ac:dyDescent="0.25">
      <c r="A33" s="4"/>
      <c r="B33" s="209"/>
      <c r="C33" s="210"/>
      <c r="D33" s="210"/>
      <c r="E33" s="210"/>
      <c r="F33" s="210"/>
      <c r="G33" s="210"/>
      <c r="H33" s="210"/>
      <c r="I33" s="210"/>
      <c r="J33" s="210"/>
      <c r="K33" s="183"/>
      <c r="L33" s="206" t="s">
        <v>35</v>
      </c>
      <c r="M33" s="206"/>
      <c r="N33" s="206"/>
      <c r="O33" s="206"/>
      <c r="P33" s="206"/>
      <c r="Q33" s="206"/>
    </row>
    <row r="34" spans="1:17" ht="15" customHeight="1" x14ac:dyDescent="0.25">
      <c r="A34" s="4"/>
      <c r="B34" s="209"/>
      <c r="C34" s="210"/>
      <c r="D34" s="210"/>
      <c r="E34" s="210"/>
      <c r="F34" s="210"/>
      <c r="G34" s="210"/>
      <c r="H34" s="210"/>
      <c r="I34" s="210"/>
      <c r="J34" s="210"/>
      <c r="K34" s="184"/>
      <c r="L34" s="207"/>
      <c r="M34" s="207"/>
      <c r="N34" s="207"/>
      <c r="O34" s="207"/>
      <c r="P34" s="207"/>
      <c r="Q34" s="207"/>
    </row>
    <row r="35" spans="1:17" ht="21.75" customHeight="1" x14ac:dyDescent="0.25">
      <c r="A35" s="4"/>
      <c r="B35" s="209"/>
      <c r="C35" s="210"/>
      <c r="D35" s="210"/>
      <c r="E35" s="210"/>
      <c r="F35" s="210"/>
      <c r="G35" s="210"/>
      <c r="H35" s="210"/>
      <c r="I35" s="210"/>
      <c r="J35" s="210"/>
      <c r="K35" s="184"/>
      <c r="L35" s="207"/>
      <c r="M35" s="207"/>
      <c r="N35" s="207"/>
      <c r="O35" s="207"/>
      <c r="P35" s="207"/>
      <c r="Q35" s="207"/>
    </row>
    <row r="36" spans="1:17" ht="15" customHeight="1" x14ac:dyDescent="0.25">
      <c r="A36" s="4"/>
      <c r="B36" s="4"/>
      <c r="C36" s="4"/>
      <c r="D36" s="4"/>
      <c r="E36" s="4"/>
      <c r="F36" s="185"/>
      <c r="G36" s="185"/>
      <c r="H36" s="185"/>
      <c r="I36" s="185"/>
      <c r="J36" s="185"/>
      <c r="K36" s="185"/>
      <c r="L36" s="208" t="s">
        <v>351</v>
      </c>
      <c r="M36" s="208"/>
      <c r="N36" s="208"/>
      <c r="O36" s="208"/>
      <c r="P36" s="208"/>
      <c r="Q36" s="208"/>
    </row>
    <row r="37" spans="1:17" ht="15" customHeight="1" x14ac:dyDescent="0.25">
      <c r="A37" s="4"/>
      <c r="B37" s="4"/>
      <c r="C37" s="4"/>
      <c r="D37" s="4"/>
      <c r="E37" s="4"/>
      <c r="F37" s="186"/>
      <c r="G37" s="186"/>
      <c r="H37" s="186"/>
      <c r="I37" s="186"/>
      <c r="J37" s="186"/>
      <c r="K37" s="186"/>
      <c r="L37" s="203" t="s">
        <v>352</v>
      </c>
      <c r="M37" s="203"/>
      <c r="N37" s="203"/>
      <c r="O37" s="203"/>
      <c r="P37" s="203"/>
      <c r="Q37" s="203"/>
    </row>
    <row r="38" spans="1:17" ht="15" customHeight="1" x14ac:dyDescent="0.25">
      <c r="A38" s="4"/>
      <c r="B38" s="4"/>
      <c r="C38" s="4"/>
      <c r="D38" s="4"/>
      <c r="E38" s="4"/>
      <c r="F38" s="4"/>
      <c r="G38" s="4"/>
      <c r="H38" s="4"/>
      <c r="I38" s="4"/>
      <c r="J38" s="4"/>
      <c r="K38" s="4"/>
      <c r="L38" s="203" t="s">
        <v>353</v>
      </c>
      <c r="M38" s="203"/>
      <c r="N38" s="203"/>
      <c r="O38" s="203"/>
      <c r="P38" s="203"/>
      <c r="Q38" s="203"/>
    </row>
    <row r="39" spans="1:17" ht="15.75" x14ac:dyDescent="0.25">
      <c r="L39" s="178"/>
    </row>
    <row r="40" spans="1:17" ht="15.75" x14ac:dyDescent="0.25">
      <c r="L40" s="179"/>
    </row>
    <row r="41" spans="1:17" ht="15.75" x14ac:dyDescent="0.25">
      <c r="L41" s="180"/>
    </row>
  </sheetData>
  <mergeCells count="20">
    <mergeCell ref="A1:Q1"/>
    <mergeCell ref="L32:Q32"/>
    <mergeCell ref="L33:Q33"/>
    <mergeCell ref="L34:Q35"/>
    <mergeCell ref="L36:Q36"/>
    <mergeCell ref="L37:Q37"/>
    <mergeCell ref="L38:Q38"/>
    <mergeCell ref="A2:Q2"/>
    <mergeCell ref="A4:A5"/>
    <mergeCell ref="B4:B5"/>
    <mergeCell ref="C4:C5"/>
    <mergeCell ref="N4:O4"/>
    <mergeCell ref="D4:E4"/>
    <mergeCell ref="F4:G4"/>
    <mergeCell ref="B32:B35"/>
    <mergeCell ref="H4:I4"/>
    <mergeCell ref="J4:K4"/>
    <mergeCell ref="L4:M4"/>
    <mergeCell ref="C32:J35"/>
    <mergeCell ref="P4:Q4"/>
  </mergeCells>
  <pageMargins left="0.92" right="1.25" top="0.26" bottom="0.35" header="0.25" footer="0.31496062992125984"/>
  <pageSetup paperSize="5" scale="75"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1"/>
  <sheetViews>
    <sheetView topLeftCell="A181" workbookViewId="0">
      <selection activeCell="Q19" sqref="Q19"/>
    </sheetView>
  </sheetViews>
  <sheetFormatPr defaultRowHeight="15" x14ac:dyDescent="0.25"/>
  <cols>
    <col min="1" max="1" width="11" customWidth="1"/>
    <col min="2" max="2" width="10" customWidth="1"/>
    <col min="4" max="14" width="11.7109375" customWidth="1"/>
    <col min="15" max="15" width="11" customWidth="1"/>
  </cols>
  <sheetData>
    <row r="1" spans="1:2" x14ac:dyDescent="0.25">
      <c r="A1" s="36" t="s">
        <v>69</v>
      </c>
      <c r="B1" s="39" t="s">
        <v>77</v>
      </c>
    </row>
    <row r="2" spans="1:2" x14ac:dyDescent="0.25">
      <c r="A2" s="36" t="s">
        <v>46</v>
      </c>
      <c r="B2" s="45">
        <v>226</v>
      </c>
    </row>
    <row r="3" spans="1:2" x14ac:dyDescent="0.25">
      <c r="A3" s="36" t="s">
        <v>70</v>
      </c>
      <c r="B3" s="45">
        <v>2185.85</v>
      </c>
    </row>
    <row r="4" spans="1:2" x14ac:dyDescent="0.25">
      <c r="A4" s="36" t="s">
        <v>48</v>
      </c>
      <c r="B4" s="45">
        <v>2729.11</v>
      </c>
    </row>
    <row r="5" spans="1:2" x14ac:dyDescent="0.25">
      <c r="A5" s="36" t="s">
        <v>49</v>
      </c>
      <c r="B5" s="45">
        <v>1899.68</v>
      </c>
    </row>
    <row r="6" spans="1:2" x14ac:dyDescent="0.25">
      <c r="A6" s="36" t="s">
        <v>21</v>
      </c>
      <c r="B6" s="46">
        <v>1727</v>
      </c>
    </row>
    <row r="7" spans="1:2" x14ac:dyDescent="0.25">
      <c r="A7" s="36" t="s">
        <v>22</v>
      </c>
      <c r="B7" s="46">
        <v>1724</v>
      </c>
    </row>
    <row r="8" spans="1:2" x14ac:dyDescent="0.25">
      <c r="A8" s="36" t="s">
        <v>23</v>
      </c>
      <c r="B8" s="46">
        <v>2634</v>
      </c>
    </row>
    <row r="9" spans="1:2" x14ac:dyDescent="0.25">
      <c r="A9" s="36" t="s">
        <v>50</v>
      </c>
      <c r="B9" s="46">
        <v>512.4</v>
      </c>
    </row>
    <row r="10" spans="1:2" x14ac:dyDescent="0.25">
      <c r="A10" s="36" t="s">
        <v>71</v>
      </c>
      <c r="B10" s="46">
        <v>2294.65</v>
      </c>
    </row>
    <row r="11" spans="1:2" x14ac:dyDescent="0.25">
      <c r="A11" s="36" t="s">
        <v>72</v>
      </c>
      <c r="B11" s="46">
        <v>3307</v>
      </c>
    </row>
    <row r="12" spans="1:2" x14ac:dyDescent="0.25">
      <c r="A12" s="36" t="s">
        <v>73</v>
      </c>
      <c r="B12" s="46">
        <v>1745.42</v>
      </c>
    </row>
    <row r="13" spans="1:2" x14ac:dyDescent="0.25">
      <c r="A13" s="36" t="s">
        <v>74</v>
      </c>
      <c r="B13" s="46">
        <v>0</v>
      </c>
    </row>
    <row r="14" spans="1:2" x14ac:dyDescent="0.25">
      <c r="A14" s="36"/>
      <c r="B14" s="38"/>
    </row>
    <row r="15" spans="1:2" x14ac:dyDescent="0.25">
      <c r="A15" s="36"/>
    </row>
    <row r="18" spans="1:2" x14ac:dyDescent="0.25">
      <c r="A18" s="36" t="s">
        <v>69</v>
      </c>
      <c r="B18" s="36" t="s">
        <v>76</v>
      </c>
    </row>
    <row r="19" spans="1:2" x14ac:dyDescent="0.25">
      <c r="A19" s="36" t="s">
        <v>46</v>
      </c>
      <c r="B19" s="45">
        <f>'Keluar 2021'!D8</f>
        <v>6056.33</v>
      </c>
    </row>
    <row r="20" spans="1:2" x14ac:dyDescent="0.25">
      <c r="A20" s="36" t="s">
        <v>70</v>
      </c>
      <c r="B20" s="45">
        <f>'Keluar 2021'!E8</f>
        <v>7066</v>
      </c>
    </row>
    <row r="21" spans="1:2" x14ac:dyDescent="0.25">
      <c r="A21" s="36" t="s">
        <v>48</v>
      </c>
      <c r="B21" s="45">
        <f>'Keluar 2021'!F8</f>
        <v>2112.3870000000002</v>
      </c>
    </row>
    <row r="22" spans="1:2" x14ac:dyDescent="0.25">
      <c r="A22" s="36" t="s">
        <v>49</v>
      </c>
      <c r="B22" s="45">
        <f>'Keluar 2021'!G8</f>
        <v>100959.54</v>
      </c>
    </row>
    <row r="23" spans="1:2" x14ac:dyDescent="0.25">
      <c r="A23" s="36" t="s">
        <v>21</v>
      </c>
      <c r="B23" s="45">
        <f>'Keluar 2021'!H8</f>
        <v>174373.63</v>
      </c>
    </row>
    <row r="24" spans="1:2" x14ac:dyDescent="0.25">
      <c r="A24" s="36" t="s">
        <v>22</v>
      </c>
      <c r="B24" s="45">
        <f>'Keluar 2021'!I8</f>
        <v>464385.25900000002</v>
      </c>
    </row>
    <row r="25" spans="1:2" x14ac:dyDescent="0.25">
      <c r="A25" s="36" t="s">
        <v>23</v>
      </c>
      <c r="B25" s="45">
        <f>'Keluar 2021'!J8</f>
        <v>107736241</v>
      </c>
    </row>
    <row r="26" spans="1:2" x14ac:dyDescent="0.25">
      <c r="A26" s="36" t="s">
        <v>50</v>
      </c>
      <c r="B26" s="45">
        <f>'Keluar 2021'!K8</f>
        <v>51864.67</v>
      </c>
    </row>
    <row r="27" spans="1:2" x14ac:dyDescent="0.25">
      <c r="A27" s="36" t="s">
        <v>71</v>
      </c>
      <c r="B27" s="45">
        <f>'Keluar 2021'!L8</f>
        <v>26446.21</v>
      </c>
    </row>
    <row r="28" spans="1:2" x14ac:dyDescent="0.25">
      <c r="A28" s="36" t="s">
        <v>72</v>
      </c>
      <c r="B28" s="45">
        <f>'Keluar 2021'!M8</f>
        <v>0</v>
      </c>
    </row>
    <row r="29" spans="1:2" x14ac:dyDescent="0.25">
      <c r="A29" s="36" t="s">
        <v>73</v>
      </c>
      <c r="B29" s="45">
        <f>'Keluar 2021'!N8</f>
        <v>0</v>
      </c>
    </row>
    <row r="30" spans="1:2" x14ac:dyDescent="0.25">
      <c r="A30" s="36" t="s">
        <v>74</v>
      </c>
      <c r="B30" s="45" t="e">
        <f>'Keluar 2021'!#REF!</f>
        <v>#REF!</v>
      </c>
    </row>
    <row r="31" spans="1:2" x14ac:dyDescent="0.25">
      <c r="A31" s="36"/>
      <c r="B31" s="38"/>
    </row>
    <row r="32" spans="1:2" x14ac:dyDescent="0.25">
      <c r="A32" s="36"/>
      <c r="B32" s="38"/>
    </row>
    <row r="33" spans="1:2" x14ac:dyDescent="0.25">
      <c r="A33" s="36"/>
      <c r="B33" s="38"/>
    </row>
    <row r="34" spans="1:2" x14ac:dyDescent="0.25">
      <c r="A34" s="36" t="s">
        <v>69</v>
      </c>
      <c r="B34" s="36" t="s">
        <v>75</v>
      </c>
    </row>
    <row r="35" spans="1:2" x14ac:dyDescent="0.25">
      <c r="A35" s="36" t="s">
        <v>46</v>
      </c>
      <c r="B35" s="45">
        <f>D290</f>
        <v>290.39999999999998</v>
      </c>
    </row>
    <row r="36" spans="1:2" x14ac:dyDescent="0.25">
      <c r="A36" s="36" t="s">
        <v>70</v>
      </c>
      <c r="B36" s="45">
        <f>E290</f>
        <v>85</v>
      </c>
    </row>
    <row r="37" spans="1:2" x14ac:dyDescent="0.25">
      <c r="A37" s="36" t="s">
        <v>48</v>
      </c>
      <c r="B37" s="45">
        <f>F290</f>
        <v>36</v>
      </c>
    </row>
    <row r="38" spans="1:2" x14ac:dyDescent="0.25">
      <c r="A38" s="36" t="s">
        <v>49</v>
      </c>
      <c r="B38" s="45">
        <f>G290</f>
        <v>0</v>
      </c>
    </row>
    <row r="39" spans="1:2" x14ac:dyDescent="0.25">
      <c r="A39" s="36" t="s">
        <v>21</v>
      </c>
      <c r="B39" s="45">
        <f>H290</f>
        <v>12</v>
      </c>
    </row>
    <row r="40" spans="1:2" x14ac:dyDescent="0.25">
      <c r="A40" s="36" t="s">
        <v>22</v>
      </c>
      <c r="B40" s="45">
        <f>I290</f>
        <v>0</v>
      </c>
    </row>
    <row r="41" spans="1:2" x14ac:dyDescent="0.25">
      <c r="A41" s="36" t="s">
        <v>23</v>
      </c>
      <c r="B41" s="45">
        <f>J290</f>
        <v>15</v>
      </c>
    </row>
    <row r="42" spans="1:2" x14ac:dyDescent="0.25">
      <c r="A42" s="36" t="s">
        <v>50</v>
      </c>
      <c r="B42" s="45">
        <f>K290</f>
        <v>11.02</v>
      </c>
    </row>
    <row r="43" spans="1:2" x14ac:dyDescent="0.25">
      <c r="A43" s="36" t="s">
        <v>71</v>
      </c>
      <c r="B43" s="45">
        <f>L290</f>
        <v>0</v>
      </c>
    </row>
    <row r="44" spans="1:2" x14ac:dyDescent="0.25">
      <c r="A44" s="36" t="s">
        <v>72</v>
      </c>
      <c r="B44" s="45">
        <f>M290</f>
        <v>57</v>
      </c>
    </row>
    <row r="45" spans="1:2" x14ac:dyDescent="0.25">
      <c r="A45" s="36" t="s">
        <v>73</v>
      </c>
      <c r="B45" s="45">
        <f>N290</f>
        <v>88</v>
      </c>
    </row>
    <row r="46" spans="1:2" x14ac:dyDescent="0.25">
      <c r="A46" s="36" t="s">
        <v>74</v>
      </c>
      <c r="B46" s="45">
        <v>0</v>
      </c>
    </row>
    <row r="47" spans="1:2" x14ac:dyDescent="0.25">
      <c r="A47" s="36"/>
      <c r="B47" s="38"/>
    </row>
    <row r="48" spans="1:2" x14ac:dyDescent="0.25">
      <c r="A48" s="36"/>
      <c r="B48" s="38"/>
    </row>
    <row r="50" spans="1:2" x14ac:dyDescent="0.25">
      <c r="A50" s="36" t="s">
        <v>69</v>
      </c>
      <c r="B50" s="36" t="s">
        <v>78</v>
      </c>
    </row>
    <row r="51" spans="1:2" x14ac:dyDescent="0.25">
      <c r="A51" s="36" t="s">
        <v>46</v>
      </c>
      <c r="B51" s="45">
        <f>D291</f>
        <v>89</v>
      </c>
    </row>
    <row r="52" spans="1:2" x14ac:dyDescent="0.25">
      <c r="A52" s="36" t="s">
        <v>70</v>
      </c>
      <c r="B52" s="45">
        <f>E291</f>
        <v>964.9</v>
      </c>
    </row>
    <row r="53" spans="1:2" x14ac:dyDescent="0.25">
      <c r="A53" s="36" t="s">
        <v>48</v>
      </c>
      <c r="B53" s="45">
        <f>F291</f>
        <v>1559.78</v>
      </c>
    </row>
    <row r="54" spans="1:2" x14ac:dyDescent="0.25">
      <c r="A54" s="36" t="s">
        <v>49</v>
      </c>
      <c r="B54" s="45">
        <f>G291</f>
        <v>1314.15</v>
      </c>
    </row>
    <row r="55" spans="1:2" x14ac:dyDescent="0.25">
      <c r="A55" s="36" t="s">
        <v>21</v>
      </c>
      <c r="B55" s="45">
        <f>H291</f>
        <v>4655.29</v>
      </c>
    </row>
    <row r="56" spans="1:2" x14ac:dyDescent="0.25">
      <c r="A56" s="36" t="s">
        <v>22</v>
      </c>
      <c r="B56" s="45">
        <f>I291</f>
        <v>3013.2</v>
      </c>
    </row>
    <row r="57" spans="1:2" x14ac:dyDescent="0.25">
      <c r="A57" s="36" t="s">
        <v>23</v>
      </c>
      <c r="B57" s="45">
        <f>J291</f>
        <v>3272.55</v>
      </c>
    </row>
    <row r="58" spans="1:2" x14ac:dyDescent="0.25">
      <c r="A58" s="36" t="s">
        <v>50</v>
      </c>
      <c r="B58" s="45">
        <f>K291</f>
        <v>6504.34</v>
      </c>
    </row>
    <row r="59" spans="1:2" x14ac:dyDescent="0.25">
      <c r="A59" s="36" t="s">
        <v>71</v>
      </c>
      <c r="B59" s="45">
        <f>L291</f>
        <v>3987.13</v>
      </c>
    </row>
    <row r="60" spans="1:2" x14ac:dyDescent="0.25">
      <c r="A60" s="36" t="s">
        <v>72</v>
      </c>
      <c r="B60" s="45">
        <f>M291</f>
        <v>3270.41</v>
      </c>
    </row>
    <row r="61" spans="1:2" x14ac:dyDescent="0.25">
      <c r="A61" s="36" t="s">
        <v>73</v>
      </c>
      <c r="B61" s="45">
        <f>N291</f>
        <v>2684.72</v>
      </c>
    </row>
    <row r="62" spans="1:2" x14ac:dyDescent="0.25">
      <c r="A62" s="36" t="s">
        <v>74</v>
      </c>
      <c r="B62" s="45">
        <v>0</v>
      </c>
    </row>
    <row r="63" spans="1:2" x14ac:dyDescent="0.25">
      <c r="A63" s="36"/>
      <c r="B63" s="38"/>
    </row>
    <row r="67" spans="1:2" x14ac:dyDescent="0.25">
      <c r="A67" s="36" t="s">
        <v>69</v>
      </c>
      <c r="B67" s="36" t="s">
        <v>79</v>
      </c>
    </row>
    <row r="68" spans="1:2" x14ac:dyDescent="0.25">
      <c r="A68" s="36" t="s">
        <v>46</v>
      </c>
      <c r="B68" s="45">
        <f>D292</f>
        <v>0</v>
      </c>
    </row>
    <row r="69" spans="1:2" x14ac:dyDescent="0.25">
      <c r="A69" s="36" t="s">
        <v>70</v>
      </c>
      <c r="B69" s="45">
        <f>E292</f>
        <v>0</v>
      </c>
    </row>
    <row r="70" spans="1:2" x14ac:dyDescent="0.25">
      <c r="A70" s="36" t="s">
        <v>48</v>
      </c>
      <c r="B70" s="45">
        <f>F292</f>
        <v>7.28</v>
      </c>
    </row>
    <row r="71" spans="1:2" x14ac:dyDescent="0.25">
      <c r="A71" s="36" t="s">
        <v>49</v>
      </c>
      <c r="B71" s="45">
        <f>G292</f>
        <v>1</v>
      </c>
    </row>
    <row r="72" spans="1:2" x14ac:dyDescent="0.25">
      <c r="A72" s="36" t="s">
        <v>21</v>
      </c>
      <c r="B72" s="45">
        <f>H292</f>
        <v>0</v>
      </c>
    </row>
    <row r="73" spans="1:2" x14ac:dyDescent="0.25">
      <c r="A73" s="36" t="s">
        <v>22</v>
      </c>
      <c r="B73" s="45">
        <f>I292</f>
        <v>9</v>
      </c>
    </row>
    <row r="74" spans="1:2" x14ac:dyDescent="0.25">
      <c r="A74" s="36" t="s">
        <v>23</v>
      </c>
      <c r="B74" s="45">
        <f>J292</f>
        <v>3426</v>
      </c>
    </row>
    <row r="75" spans="1:2" x14ac:dyDescent="0.25">
      <c r="A75" s="36" t="s">
        <v>50</v>
      </c>
      <c r="B75" s="45">
        <f>K292</f>
        <v>15.5</v>
      </c>
    </row>
    <row r="76" spans="1:2" x14ac:dyDescent="0.25">
      <c r="A76" s="36" t="s">
        <v>71</v>
      </c>
      <c r="B76" s="45">
        <f>L292</f>
        <v>13.52</v>
      </c>
    </row>
    <row r="77" spans="1:2" x14ac:dyDescent="0.25">
      <c r="A77" s="36" t="s">
        <v>72</v>
      </c>
      <c r="B77" s="45">
        <f>M292</f>
        <v>0</v>
      </c>
    </row>
    <row r="78" spans="1:2" x14ac:dyDescent="0.25">
      <c r="A78" s="36" t="s">
        <v>73</v>
      </c>
      <c r="B78" s="45">
        <f>N292</f>
        <v>295.06</v>
      </c>
    </row>
    <row r="79" spans="1:2" x14ac:dyDescent="0.25">
      <c r="A79" s="36" t="s">
        <v>74</v>
      </c>
      <c r="B79" s="45">
        <v>0</v>
      </c>
    </row>
    <row r="80" spans="1:2" x14ac:dyDescent="0.25">
      <c r="A80" s="36"/>
      <c r="B80" s="38"/>
    </row>
    <row r="83" spans="1:2" x14ac:dyDescent="0.25">
      <c r="A83" s="36" t="s">
        <v>69</v>
      </c>
      <c r="B83" s="36" t="s">
        <v>80</v>
      </c>
    </row>
    <row r="84" spans="1:2" x14ac:dyDescent="0.25">
      <c r="A84" s="36" t="s">
        <v>46</v>
      </c>
      <c r="B84" s="45">
        <f>D293</f>
        <v>440.74</v>
      </c>
    </row>
    <row r="85" spans="1:2" x14ac:dyDescent="0.25">
      <c r="A85" s="36" t="s">
        <v>70</v>
      </c>
      <c r="B85" s="45">
        <f>E293</f>
        <v>257.73</v>
      </c>
    </row>
    <row r="86" spans="1:2" x14ac:dyDescent="0.25">
      <c r="A86" s="36" t="s">
        <v>48</v>
      </c>
      <c r="B86" s="45">
        <f>F293</f>
        <v>222.01</v>
      </c>
    </row>
    <row r="87" spans="1:2" x14ac:dyDescent="0.25">
      <c r="A87" s="36" t="s">
        <v>49</v>
      </c>
      <c r="B87" s="45">
        <f>G293</f>
        <v>27.51</v>
      </c>
    </row>
    <row r="88" spans="1:2" x14ac:dyDescent="0.25">
      <c r="A88" s="36" t="s">
        <v>21</v>
      </c>
      <c r="B88" s="45">
        <f>H293</f>
        <v>142.65</v>
      </c>
    </row>
    <row r="89" spans="1:2" x14ac:dyDescent="0.25">
      <c r="A89" s="36" t="s">
        <v>22</v>
      </c>
      <c r="B89" s="45">
        <f>I293</f>
        <v>105.73</v>
      </c>
    </row>
    <row r="90" spans="1:2" x14ac:dyDescent="0.25">
      <c r="A90" s="36" t="s">
        <v>23</v>
      </c>
      <c r="B90" s="45">
        <f>J293</f>
        <v>51</v>
      </c>
    </row>
    <row r="91" spans="1:2" x14ac:dyDescent="0.25">
      <c r="A91" s="36" t="s">
        <v>50</v>
      </c>
      <c r="B91" s="45">
        <f>K293</f>
        <v>274.60000000000002</v>
      </c>
    </row>
    <row r="92" spans="1:2" x14ac:dyDescent="0.25">
      <c r="A92" s="36" t="s">
        <v>71</v>
      </c>
      <c r="B92" s="45">
        <f>L293</f>
        <v>262.24</v>
      </c>
    </row>
    <row r="93" spans="1:2" x14ac:dyDescent="0.25">
      <c r="A93" s="36" t="s">
        <v>72</v>
      </c>
      <c r="B93" s="45">
        <f>M293</f>
        <v>246.53</v>
      </c>
    </row>
    <row r="94" spans="1:2" x14ac:dyDescent="0.25">
      <c r="A94" s="36" t="s">
        <v>73</v>
      </c>
      <c r="B94" s="45">
        <f>N293</f>
        <v>168.06</v>
      </c>
    </row>
    <row r="95" spans="1:2" x14ac:dyDescent="0.25">
      <c r="A95" s="36" t="s">
        <v>74</v>
      </c>
      <c r="B95" s="45">
        <v>0</v>
      </c>
    </row>
    <row r="96" spans="1:2" x14ac:dyDescent="0.25">
      <c r="A96" s="36"/>
      <c r="B96" s="38"/>
    </row>
    <row r="99" spans="1:2" x14ac:dyDescent="0.25">
      <c r="A99" s="36" t="s">
        <v>69</v>
      </c>
      <c r="B99" s="36" t="s">
        <v>81</v>
      </c>
    </row>
    <row r="100" spans="1:2" x14ac:dyDescent="0.25">
      <c r="A100" s="36" t="s">
        <v>46</v>
      </c>
      <c r="B100" s="45">
        <f>D294</f>
        <v>412</v>
      </c>
    </row>
    <row r="101" spans="1:2" x14ac:dyDescent="0.25">
      <c r="A101" s="36" t="s">
        <v>70</v>
      </c>
      <c r="B101" s="45">
        <f>E294</f>
        <v>212</v>
      </c>
    </row>
    <row r="102" spans="1:2" x14ac:dyDescent="0.25">
      <c r="A102" s="36" t="s">
        <v>48</v>
      </c>
      <c r="B102" s="45">
        <f>F294</f>
        <v>201.91</v>
      </c>
    </row>
    <row r="103" spans="1:2" x14ac:dyDescent="0.25">
      <c r="A103" s="36" t="s">
        <v>49</v>
      </c>
      <c r="B103" s="45">
        <f>G294</f>
        <v>273.19</v>
      </c>
    </row>
    <row r="104" spans="1:2" x14ac:dyDescent="0.25">
      <c r="A104" s="36" t="s">
        <v>21</v>
      </c>
      <c r="B104" s="45">
        <f>H294</f>
        <v>861.51</v>
      </c>
    </row>
    <row r="105" spans="1:2" x14ac:dyDescent="0.25">
      <c r="A105" s="36" t="s">
        <v>22</v>
      </c>
      <c r="B105" s="45">
        <f>I294</f>
        <v>383.05</v>
      </c>
    </row>
    <row r="106" spans="1:2" x14ac:dyDescent="0.25">
      <c r="A106" s="36" t="s">
        <v>23</v>
      </c>
      <c r="B106" s="45">
        <f>J294</f>
        <v>582</v>
      </c>
    </row>
    <row r="107" spans="1:2" x14ac:dyDescent="0.25">
      <c r="A107" s="36" t="s">
        <v>50</v>
      </c>
      <c r="B107" s="45">
        <f>K294</f>
        <v>380.1</v>
      </c>
    </row>
    <row r="108" spans="1:2" x14ac:dyDescent="0.25">
      <c r="A108" s="36" t="s">
        <v>71</v>
      </c>
      <c r="B108" s="45">
        <f>L294</f>
        <v>305.07</v>
      </c>
    </row>
    <row r="109" spans="1:2" x14ac:dyDescent="0.25">
      <c r="A109" s="36" t="s">
        <v>72</v>
      </c>
      <c r="B109" s="45">
        <f>M294</f>
        <v>224</v>
      </c>
    </row>
    <row r="110" spans="1:2" x14ac:dyDescent="0.25">
      <c r="A110" s="36" t="s">
        <v>73</v>
      </c>
      <c r="B110" s="45">
        <f>N294</f>
        <v>182.4</v>
      </c>
    </row>
    <row r="111" spans="1:2" x14ac:dyDescent="0.25">
      <c r="A111" s="36" t="s">
        <v>74</v>
      </c>
      <c r="B111" s="45">
        <v>0</v>
      </c>
    </row>
    <row r="112" spans="1:2" x14ac:dyDescent="0.25">
      <c r="A112" s="36"/>
      <c r="B112" s="38"/>
    </row>
    <row r="116" spans="1:2" x14ac:dyDescent="0.25">
      <c r="A116" s="36" t="s">
        <v>69</v>
      </c>
      <c r="B116" s="36" t="s">
        <v>82</v>
      </c>
    </row>
    <row r="117" spans="1:2" x14ac:dyDescent="0.25">
      <c r="A117" s="36" t="s">
        <v>46</v>
      </c>
      <c r="B117" s="45">
        <f>D295</f>
        <v>391</v>
      </c>
    </row>
    <row r="118" spans="1:2" x14ac:dyDescent="0.25">
      <c r="A118" s="36" t="s">
        <v>70</v>
      </c>
      <c r="B118" s="45">
        <f>E295</f>
        <v>162</v>
      </c>
    </row>
    <row r="119" spans="1:2" x14ac:dyDescent="0.25">
      <c r="A119" s="36" t="s">
        <v>48</v>
      </c>
      <c r="B119" s="45">
        <f>F295</f>
        <v>284</v>
      </c>
    </row>
    <row r="120" spans="1:2" x14ac:dyDescent="0.25">
      <c r="A120" s="36" t="s">
        <v>49</v>
      </c>
      <c r="B120" s="45">
        <f>G295</f>
        <v>46</v>
      </c>
    </row>
    <row r="121" spans="1:2" x14ac:dyDescent="0.25">
      <c r="A121" s="36" t="s">
        <v>21</v>
      </c>
      <c r="B121" s="45">
        <f>H295</f>
        <v>7.04</v>
      </c>
    </row>
    <row r="122" spans="1:2" x14ac:dyDescent="0.25">
      <c r="A122" s="36" t="s">
        <v>22</v>
      </c>
      <c r="B122" s="45">
        <f>I295</f>
        <v>414.05</v>
      </c>
    </row>
    <row r="123" spans="1:2" x14ac:dyDescent="0.25">
      <c r="A123" s="36" t="s">
        <v>23</v>
      </c>
      <c r="B123" s="45">
        <f>J295</f>
        <v>563</v>
      </c>
    </row>
    <row r="124" spans="1:2" x14ac:dyDescent="0.25">
      <c r="A124" s="36" t="s">
        <v>50</v>
      </c>
      <c r="B124" s="45">
        <f>K295</f>
        <v>297</v>
      </c>
    </row>
    <row r="125" spans="1:2" x14ac:dyDescent="0.25">
      <c r="A125" s="36" t="s">
        <v>71</v>
      </c>
      <c r="B125" s="45">
        <f>L295</f>
        <v>48</v>
      </c>
    </row>
    <row r="126" spans="1:2" x14ac:dyDescent="0.25">
      <c r="A126" s="36" t="s">
        <v>72</v>
      </c>
      <c r="B126" s="45">
        <f>M295</f>
        <v>48</v>
      </c>
    </row>
    <row r="127" spans="1:2" x14ac:dyDescent="0.25">
      <c r="A127" s="36" t="s">
        <v>73</v>
      </c>
      <c r="B127" s="45">
        <f>N295</f>
        <v>27</v>
      </c>
    </row>
    <row r="128" spans="1:2" x14ac:dyDescent="0.25">
      <c r="A128" s="36" t="s">
        <v>74</v>
      </c>
      <c r="B128" s="45">
        <v>0</v>
      </c>
    </row>
    <row r="129" spans="1:2" x14ac:dyDescent="0.25">
      <c r="A129" s="36"/>
      <c r="B129" s="38"/>
    </row>
    <row r="133" spans="1:2" x14ac:dyDescent="0.25">
      <c r="A133" s="41" t="s">
        <v>69</v>
      </c>
      <c r="B133" s="42" t="s">
        <v>83</v>
      </c>
    </row>
    <row r="134" spans="1:2" x14ac:dyDescent="0.25">
      <c r="A134" s="43" t="s">
        <v>46</v>
      </c>
      <c r="B134" s="47">
        <f>D298</f>
        <v>0</v>
      </c>
    </row>
    <row r="135" spans="1:2" x14ac:dyDescent="0.25">
      <c r="A135" s="43" t="s">
        <v>70</v>
      </c>
      <c r="B135" s="47">
        <f>E298</f>
        <v>0</v>
      </c>
    </row>
    <row r="136" spans="1:2" x14ac:dyDescent="0.25">
      <c r="A136" s="43" t="s">
        <v>48</v>
      </c>
      <c r="B136" s="47">
        <f>F298</f>
        <v>0</v>
      </c>
    </row>
    <row r="137" spans="1:2" x14ac:dyDescent="0.25">
      <c r="A137" s="43" t="s">
        <v>49</v>
      </c>
      <c r="B137" s="47">
        <f>G298</f>
        <v>54</v>
      </c>
    </row>
    <row r="138" spans="1:2" x14ac:dyDescent="0.25">
      <c r="A138" s="43" t="s">
        <v>21</v>
      </c>
      <c r="B138" s="47">
        <f>H298</f>
        <v>20</v>
      </c>
    </row>
    <row r="139" spans="1:2" x14ac:dyDescent="0.25">
      <c r="A139" s="43" t="s">
        <v>22</v>
      </c>
      <c r="B139" s="47">
        <f>I298</f>
        <v>18</v>
      </c>
    </row>
    <row r="140" spans="1:2" x14ac:dyDescent="0.25">
      <c r="A140" s="43" t="s">
        <v>23</v>
      </c>
      <c r="B140" s="47">
        <f>J298</f>
        <v>40</v>
      </c>
    </row>
    <row r="141" spans="1:2" x14ac:dyDescent="0.25">
      <c r="A141" s="43" t="s">
        <v>50</v>
      </c>
      <c r="B141" s="47">
        <f>K298</f>
        <v>0</v>
      </c>
    </row>
    <row r="142" spans="1:2" x14ac:dyDescent="0.25">
      <c r="A142" s="43" t="s">
        <v>71</v>
      </c>
      <c r="B142" s="47">
        <f>L298</f>
        <v>0</v>
      </c>
    </row>
    <row r="143" spans="1:2" x14ac:dyDescent="0.25">
      <c r="A143" s="43" t="s">
        <v>72</v>
      </c>
      <c r="B143" s="47">
        <f>M298</f>
        <v>0</v>
      </c>
    </row>
    <row r="144" spans="1:2" x14ac:dyDescent="0.25">
      <c r="A144" s="43" t="s">
        <v>73</v>
      </c>
      <c r="B144" s="47">
        <f>N298</f>
        <v>0</v>
      </c>
    </row>
    <row r="145" spans="1:2" x14ac:dyDescent="0.25">
      <c r="A145" s="43" t="s">
        <v>74</v>
      </c>
      <c r="B145" s="47">
        <v>0</v>
      </c>
    </row>
    <row r="146" spans="1:2" x14ac:dyDescent="0.25">
      <c r="B146" s="46"/>
    </row>
    <row r="148" spans="1:2" x14ac:dyDescent="0.25">
      <c r="A148" s="41" t="s">
        <v>69</v>
      </c>
      <c r="B148" s="42" t="s">
        <v>84</v>
      </c>
    </row>
    <row r="149" spans="1:2" x14ac:dyDescent="0.25">
      <c r="A149" s="43" t="s">
        <v>46</v>
      </c>
      <c r="B149" s="47">
        <f>D300</f>
        <v>0</v>
      </c>
    </row>
    <row r="150" spans="1:2" x14ac:dyDescent="0.25">
      <c r="A150" s="43" t="s">
        <v>70</v>
      </c>
      <c r="B150" s="47">
        <f>E300</f>
        <v>0</v>
      </c>
    </row>
    <row r="151" spans="1:2" x14ac:dyDescent="0.25">
      <c r="A151" s="43" t="s">
        <v>48</v>
      </c>
      <c r="B151" s="47">
        <f>F300</f>
        <v>0</v>
      </c>
    </row>
    <row r="152" spans="1:2" x14ac:dyDescent="0.25">
      <c r="A152" s="43" t="s">
        <v>49</v>
      </c>
      <c r="B152" s="47">
        <f>G300</f>
        <v>0</v>
      </c>
    </row>
    <row r="153" spans="1:2" x14ac:dyDescent="0.25">
      <c r="A153" s="43" t="s">
        <v>21</v>
      </c>
      <c r="B153" s="47">
        <f>H300</f>
        <v>0</v>
      </c>
    </row>
    <row r="154" spans="1:2" x14ac:dyDescent="0.25">
      <c r="A154" s="43" t="s">
        <v>22</v>
      </c>
      <c r="B154" s="47">
        <f>I300</f>
        <v>0</v>
      </c>
    </row>
    <row r="155" spans="1:2" x14ac:dyDescent="0.25">
      <c r="A155" s="43" t="s">
        <v>23</v>
      </c>
      <c r="B155" s="47">
        <f>J300</f>
        <v>0</v>
      </c>
    </row>
    <row r="156" spans="1:2" x14ac:dyDescent="0.25">
      <c r="A156" s="43" t="s">
        <v>50</v>
      </c>
      <c r="B156" s="47">
        <f>K300</f>
        <v>0</v>
      </c>
    </row>
    <row r="157" spans="1:2" x14ac:dyDescent="0.25">
      <c r="A157" s="43" t="s">
        <v>71</v>
      </c>
      <c r="B157" s="47">
        <f>L300</f>
        <v>9.3000000000000007</v>
      </c>
    </row>
    <row r="158" spans="1:2" x14ac:dyDescent="0.25">
      <c r="A158" s="43" t="s">
        <v>72</v>
      </c>
      <c r="B158" s="47">
        <f>M300</f>
        <v>9</v>
      </c>
    </row>
    <row r="159" spans="1:2" x14ac:dyDescent="0.25">
      <c r="A159" s="43" t="s">
        <v>73</v>
      </c>
      <c r="B159" s="47">
        <f>N300</f>
        <v>0</v>
      </c>
    </row>
    <row r="160" spans="1:2" x14ac:dyDescent="0.25">
      <c r="A160" s="43" t="s">
        <v>74</v>
      </c>
      <c r="B160" s="47">
        <v>0</v>
      </c>
    </row>
    <row r="162" spans="1:2" x14ac:dyDescent="0.25">
      <c r="A162" s="41" t="s">
        <v>69</v>
      </c>
      <c r="B162" s="42" t="s">
        <v>85</v>
      </c>
    </row>
    <row r="163" spans="1:2" x14ac:dyDescent="0.25">
      <c r="A163" s="43" t="s">
        <v>46</v>
      </c>
      <c r="B163" s="47">
        <f>D301</f>
        <v>171</v>
      </c>
    </row>
    <row r="164" spans="1:2" x14ac:dyDescent="0.25">
      <c r="A164" s="43" t="s">
        <v>70</v>
      </c>
      <c r="B164" s="47">
        <f>E301</f>
        <v>185</v>
      </c>
    </row>
    <row r="165" spans="1:2" x14ac:dyDescent="0.25">
      <c r="A165" s="43" t="s">
        <v>48</v>
      </c>
      <c r="B165" s="47">
        <f>F301</f>
        <v>264</v>
      </c>
    </row>
    <row r="166" spans="1:2" x14ac:dyDescent="0.25">
      <c r="A166" s="43" t="s">
        <v>49</v>
      </c>
      <c r="B166" s="47">
        <f>G301</f>
        <v>140</v>
      </c>
    </row>
    <row r="167" spans="1:2" x14ac:dyDescent="0.25">
      <c r="A167" s="43" t="s">
        <v>21</v>
      </c>
      <c r="B167" s="47">
        <f>H301</f>
        <v>205</v>
      </c>
    </row>
    <row r="168" spans="1:2" x14ac:dyDescent="0.25">
      <c r="A168" s="43" t="s">
        <v>22</v>
      </c>
      <c r="B168" s="47">
        <f>I301</f>
        <v>2885</v>
      </c>
    </row>
    <row r="169" spans="1:2" x14ac:dyDescent="0.25">
      <c r="A169" s="43" t="s">
        <v>23</v>
      </c>
      <c r="B169" s="47">
        <f>J301</f>
        <v>7562</v>
      </c>
    </row>
    <row r="170" spans="1:2" x14ac:dyDescent="0.25">
      <c r="A170" s="43" t="s">
        <v>50</v>
      </c>
      <c r="B170" s="47">
        <f>K301</f>
        <v>281</v>
      </c>
    </row>
    <row r="171" spans="1:2" x14ac:dyDescent="0.25">
      <c r="A171" s="43" t="s">
        <v>71</v>
      </c>
      <c r="B171" s="47">
        <f>L301</f>
        <v>424</v>
      </c>
    </row>
    <row r="172" spans="1:2" x14ac:dyDescent="0.25">
      <c r="A172" s="43" t="s">
        <v>72</v>
      </c>
      <c r="B172" s="47">
        <f>M301</f>
        <v>449</v>
      </c>
    </row>
    <row r="173" spans="1:2" x14ac:dyDescent="0.25">
      <c r="A173" s="43" t="s">
        <v>73</v>
      </c>
      <c r="B173" s="47">
        <f>N301</f>
        <v>245</v>
      </c>
    </row>
    <row r="174" spans="1:2" x14ac:dyDescent="0.25">
      <c r="A174" s="43" t="s">
        <v>74</v>
      </c>
      <c r="B174" s="47">
        <v>0</v>
      </c>
    </row>
    <row r="175" spans="1:2" x14ac:dyDescent="0.25">
      <c r="A175" s="36"/>
      <c r="B175" s="37"/>
    </row>
    <row r="176" spans="1:2" x14ac:dyDescent="0.25">
      <c r="A176" s="41" t="s">
        <v>69</v>
      </c>
      <c r="B176" s="42" t="s">
        <v>86</v>
      </c>
    </row>
    <row r="177" spans="1:2" x14ac:dyDescent="0.25">
      <c r="A177" s="43" t="s">
        <v>46</v>
      </c>
      <c r="B177" s="47">
        <f>D302</f>
        <v>205</v>
      </c>
    </row>
    <row r="178" spans="1:2" x14ac:dyDescent="0.25">
      <c r="A178" s="43" t="s">
        <v>70</v>
      </c>
      <c r="B178" s="47">
        <f>E302</f>
        <v>105</v>
      </c>
    </row>
    <row r="179" spans="1:2" x14ac:dyDescent="0.25">
      <c r="A179" s="43" t="s">
        <v>48</v>
      </c>
      <c r="B179" s="47">
        <f>F302</f>
        <v>298</v>
      </c>
    </row>
    <row r="180" spans="1:2" x14ac:dyDescent="0.25">
      <c r="A180" s="43" t="s">
        <v>49</v>
      </c>
      <c r="B180" s="47">
        <f>G302</f>
        <v>203</v>
      </c>
    </row>
    <row r="181" spans="1:2" x14ac:dyDescent="0.25">
      <c r="A181" s="43" t="s">
        <v>21</v>
      </c>
      <c r="B181" s="47">
        <f>H302</f>
        <v>366</v>
      </c>
    </row>
    <row r="182" spans="1:2" x14ac:dyDescent="0.25">
      <c r="A182" s="43" t="s">
        <v>22</v>
      </c>
      <c r="B182" s="47">
        <f>I302</f>
        <v>291</v>
      </c>
    </row>
    <row r="183" spans="1:2" x14ac:dyDescent="0.25">
      <c r="A183" s="43" t="s">
        <v>23</v>
      </c>
      <c r="B183" s="47">
        <f>J302</f>
        <v>376</v>
      </c>
    </row>
    <row r="184" spans="1:2" x14ac:dyDescent="0.25">
      <c r="A184" s="43" t="s">
        <v>50</v>
      </c>
      <c r="B184" s="47">
        <f>K302</f>
        <v>242</v>
      </c>
    </row>
    <row r="185" spans="1:2" x14ac:dyDescent="0.25">
      <c r="A185" s="43" t="s">
        <v>71</v>
      </c>
      <c r="B185" s="47">
        <f>L302</f>
        <v>220</v>
      </c>
    </row>
    <row r="186" spans="1:2" x14ac:dyDescent="0.25">
      <c r="A186" s="43" t="s">
        <v>72</v>
      </c>
      <c r="B186" s="47">
        <f>M302</f>
        <v>276</v>
      </c>
    </row>
    <row r="187" spans="1:2" x14ac:dyDescent="0.25">
      <c r="A187" s="43" t="s">
        <v>73</v>
      </c>
      <c r="B187" s="47">
        <f>N302</f>
        <v>220</v>
      </c>
    </row>
    <row r="188" spans="1:2" x14ac:dyDescent="0.25">
      <c r="A188" s="43" t="s">
        <v>74</v>
      </c>
      <c r="B188" s="47">
        <v>0</v>
      </c>
    </row>
    <row r="189" spans="1:2" x14ac:dyDescent="0.25">
      <c r="A189" s="36"/>
      <c r="B189" s="37"/>
    </row>
    <row r="190" spans="1:2" x14ac:dyDescent="0.25">
      <c r="A190" s="41" t="s">
        <v>69</v>
      </c>
      <c r="B190" s="42" t="s">
        <v>87</v>
      </c>
    </row>
    <row r="191" spans="1:2" x14ac:dyDescent="0.25">
      <c r="A191" s="43" t="s">
        <v>46</v>
      </c>
      <c r="B191" s="47">
        <f>D303</f>
        <v>2375.44</v>
      </c>
    </row>
    <row r="192" spans="1:2" x14ac:dyDescent="0.25">
      <c r="A192" s="43" t="s">
        <v>70</v>
      </c>
      <c r="B192" s="47">
        <f>E303</f>
        <v>1259.1199999999999</v>
      </c>
    </row>
    <row r="193" spans="1:2" x14ac:dyDescent="0.25">
      <c r="A193" s="43" t="s">
        <v>48</v>
      </c>
      <c r="B193" s="47">
        <f>F303</f>
        <v>534.28</v>
      </c>
    </row>
    <row r="194" spans="1:2" x14ac:dyDescent="0.25">
      <c r="A194" s="43" t="s">
        <v>49</v>
      </c>
      <c r="B194" s="47">
        <f>G303</f>
        <v>163.72999999999999</v>
      </c>
    </row>
    <row r="195" spans="1:2" x14ac:dyDescent="0.25">
      <c r="A195" s="43" t="s">
        <v>21</v>
      </c>
      <c r="B195" s="47">
        <f>H303</f>
        <v>131.21</v>
      </c>
    </row>
    <row r="196" spans="1:2" x14ac:dyDescent="0.25">
      <c r="A196" s="43" t="s">
        <v>22</v>
      </c>
      <c r="B196" s="47">
        <f>I303</f>
        <v>86.65</v>
      </c>
    </row>
    <row r="197" spans="1:2" x14ac:dyDescent="0.25">
      <c r="A197" s="43" t="s">
        <v>23</v>
      </c>
      <c r="B197" s="47">
        <f>J303</f>
        <v>1132</v>
      </c>
    </row>
    <row r="198" spans="1:2" x14ac:dyDescent="0.25">
      <c r="A198" s="43" t="s">
        <v>50</v>
      </c>
      <c r="B198" s="47">
        <f>K303</f>
        <v>2114.42</v>
      </c>
    </row>
    <row r="199" spans="1:2" x14ac:dyDescent="0.25">
      <c r="A199" s="43" t="s">
        <v>71</v>
      </c>
      <c r="B199" s="47">
        <f>L303</f>
        <v>34.49</v>
      </c>
    </row>
    <row r="200" spans="1:2" x14ac:dyDescent="0.25">
      <c r="A200" s="43" t="s">
        <v>72</v>
      </c>
      <c r="B200" s="47">
        <f>M303</f>
        <v>31.63</v>
      </c>
    </row>
    <row r="201" spans="1:2" x14ac:dyDescent="0.25">
      <c r="A201" s="43" t="s">
        <v>73</v>
      </c>
      <c r="B201" s="47">
        <f>N303</f>
        <v>30.37</v>
      </c>
    </row>
    <row r="202" spans="1:2" x14ac:dyDescent="0.25">
      <c r="A202" s="43" t="s">
        <v>74</v>
      </c>
      <c r="B202" s="47">
        <v>0</v>
      </c>
    </row>
    <row r="203" spans="1:2" x14ac:dyDescent="0.25">
      <c r="A203" s="36"/>
      <c r="B203" s="37"/>
    </row>
    <row r="204" spans="1:2" x14ac:dyDescent="0.25">
      <c r="A204" s="36"/>
      <c r="B204" s="37"/>
    </row>
    <row r="205" spans="1:2" x14ac:dyDescent="0.25">
      <c r="A205" s="41" t="s">
        <v>69</v>
      </c>
      <c r="B205" s="42" t="s">
        <v>88</v>
      </c>
    </row>
    <row r="206" spans="1:2" x14ac:dyDescent="0.25">
      <c r="A206" s="43" t="s">
        <v>46</v>
      </c>
      <c r="B206" s="47">
        <f>D304</f>
        <v>197</v>
      </c>
    </row>
    <row r="207" spans="1:2" x14ac:dyDescent="0.25">
      <c r="A207" s="43" t="s">
        <v>70</v>
      </c>
      <c r="B207" s="47">
        <f>E304</f>
        <v>517</v>
      </c>
    </row>
    <row r="208" spans="1:2" x14ac:dyDescent="0.25">
      <c r="A208" s="43" t="s">
        <v>48</v>
      </c>
      <c r="B208" s="47">
        <f>F304</f>
        <v>404</v>
      </c>
    </row>
    <row r="209" spans="1:2" x14ac:dyDescent="0.25">
      <c r="A209" s="43" t="s">
        <v>49</v>
      </c>
      <c r="B209" s="47">
        <f>G304</f>
        <v>50</v>
      </c>
    </row>
    <row r="210" spans="1:2" x14ac:dyDescent="0.25">
      <c r="A210" s="43" t="s">
        <v>21</v>
      </c>
      <c r="B210" s="47">
        <f>H304</f>
        <v>157</v>
      </c>
    </row>
    <row r="211" spans="1:2" x14ac:dyDescent="0.25">
      <c r="A211" s="43" t="s">
        <v>22</v>
      </c>
      <c r="B211" s="47">
        <f>I304</f>
        <v>116</v>
      </c>
    </row>
    <row r="212" spans="1:2" x14ac:dyDescent="0.25">
      <c r="A212" s="43" t="s">
        <v>23</v>
      </c>
      <c r="B212" s="47">
        <f>J304</f>
        <v>286</v>
      </c>
    </row>
    <row r="213" spans="1:2" x14ac:dyDescent="0.25">
      <c r="A213" s="43" t="s">
        <v>50</v>
      </c>
      <c r="B213" s="47">
        <f>K304</f>
        <v>292</v>
      </c>
    </row>
    <row r="214" spans="1:2" x14ac:dyDescent="0.25">
      <c r="A214" s="43" t="s">
        <v>71</v>
      </c>
      <c r="B214" s="47">
        <f>L304</f>
        <v>764.2</v>
      </c>
    </row>
    <row r="215" spans="1:2" x14ac:dyDescent="0.25">
      <c r="A215" s="43" t="s">
        <v>72</v>
      </c>
      <c r="B215" s="47">
        <f>M304</f>
        <v>1454.37</v>
      </c>
    </row>
    <row r="216" spans="1:2" x14ac:dyDescent="0.25">
      <c r="A216" s="43" t="s">
        <v>73</v>
      </c>
      <c r="B216" s="47">
        <f>N304</f>
        <v>731.84</v>
      </c>
    </row>
    <row r="217" spans="1:2" x14ac:dyDescent="0.25">
      <c r="A217" s="43" t="s">
        <v>74</v>
      </c>
      <c r="B217" s="47">
        <v>0</v>
      </c>
    </row>
    <row r="218" spans="1:2" x14ac:dyDescent="0.25">
      <c r="A218" s="36"/>
      <c r="B218" s="37"/>
    </row>
    <row r="219" spans="1:2" x14ac:dyDescent="0.25">
      <c r="A219" s="41" t="s">
        <v>69</v>
      </c>
      <c r="B219" s="42" t="s">
        <v>89</v>
      </c>
    </row>
    <row r="220" spans="1:2" x14ac:dyDescent="0.25">
      <c r="A220" s="43" t="s">
        <v>46</v>
      </c>
      <c r="B220" s="47">
        <f>D305</f>
        <v>349</v>
      </c>
    </row>
    <row r="221" spans="1:2" x14ac:dyDescent="0.25">
      <c r="A221" s="43" t="s">
        <v>70</v>
      </c>
      <c r="B221" s="47">
        <f>E305</f>
        <v>371</v>
      </c>
    </row>
    <row r="222" spans="1:2" x14ac:dyDescent="0.25">
      <c r="A222" s="43" t="s">
        <v>48</v>
      </c>
      <c r="B222" s="47">
        <f>F305</f>
        <v>491</v>
      </c>
    </row>
    <row r="223" spans="1:2" x14ac:dyDescent="0.25">
      <c r="A223" s="43" t="s">
        <v>49</v>
      </c>
      <c r="B223" s="47">
        <f>G305</f>
        <v>186</v>
      </c>
    </row>
    <row r="224" spans="1:2" x14ac:dyDescent="0.25">
      <c r="A224" s="43" t="s">
        <v>21</v>
      </c>
      <c r="B224" s="47">
        <f>H305</f>
        <v>187</v>
      </c>
    </row>
    <row r="225" spans="1:2" x14ac:dyDescent="0.25">
      <c r="A225" s="43" t="s">
        <v>22</v>
      </c>
      <c r="B225" s="47">
        <f>I305</f>
        <v>152</v>
      </c>
    </row>
    <row r="226" spans="1:2" x14ac:dyDescent="0.25">
      <c r="A226" s="43" t="s">
        <v>23</v>
      </c>
      <c r="B226" s="47">
        <f>J305</f>
        <v>461</v>
      </c>
    </row>
    <row r="227" spans="1:2" x14ac:dyDescent="0.25">
      <c r="A227" s="43" t="s">
        <v>50</v>
      </c>
      <c r="B227" s="47">
        <f>K305</f>
        <v>360</v>
      </c>
    </row>
    <row r="228" spans="1:2" x14ac:dyDescent="0.25">
      <c r="A228" s="43" t="s">
        <v>71</v>
      </c>
      <c r="B228" s="47">
        <f>L305</f>
        <v>0</v>
      </c>
    </row>
    <row r="229" spans="1:2" x14ac:dyDescent="0.25">
      <c r="A229" s="43" t="s">
        <v>72</v>
      </c>
      <c r="B229" s="47">
        <f>M305</f>
        <v>0</v>
      </c>
    </row>
    <row r="230" spans="1:2" x14ac:dyDescent="0.25">
      <c r="A230" s="43" t="s">
        <v>73</v>
      </c>
      <c r="B230" s="47">
        <f xml:space="preserve"> N305</f>
        <v>0</v>
      </c>
    </row>
    <row r="231" spans="1:2" x14ac:dyDescent="0.25">
      <c r="A231" s="43" t="s">
        <v>74</v>
      </c>
      <c r="B231" s="47">
        <v>0</v>
      </c>
    </row>
    <row r="232" spans="1:2" x14ac:dyDescent="0.25">
      <c r="A232" s="36"/>
      <c r="B232" s="37"/>
    </row>
    <row r="233" spans="1:2" x14ac:dyDescent="0.25">
      <c r="A233" s="41" t="s">
        <v>69</v>
      </c>
      <c r="B233" s="42" t="s">
        <v>90</v>
      </c>
    </row>
    <row r="234" spans="1:2" x14ac:dyDescent="0.25">
      <c r="A234" s="43" t="s">
        <v>46</v>
      </c>
      <c r="B234" s="47">
        <f>D307</f>
        <v>183</v>
      </c>
    </row>
    <row r="235" spans="1:2" x14ac:dyDescent="0.25">
      <c r="A235" s="43" t="s">
        <v>70</v>
      </c>
      <c r="B235" s="47">
        <f>E307</f>
        <v>103</v>
      </c>
    </row>
    <row r="236" spans="1:2" x14ac:dyDescent="0.25">
      <c r="A236" s="43" t="s">
        <v>48</v>
      </c>
      <c r="B236" s="47">
        <f>F307</f>
        <v>91</v>
      </c>
    </row>
    <row r="237" spans="1:2" x14ac:dyDescent="0.25">
      <c r="A237" s="43" t="s">
        <v>49</v>
      </c>
      <c r="B237" s="47">
        <f>G307</f>
        <v>42</v>
      </c>
    </row>
    <row r="238" spans="1:2" x14ac:dyDescent="0.25">
      <c r="A238" s="43" t="s">
        <v>21</v>
      </c>
      <c r="B238" s="47">
        <f>H307</f>
        <v>157</v>
      </c>
    </row>
    <row r="239" spans="1:2" x14ac:dyDescent="0.25">
      <c r="A239" s="43" t="s">
        <v>22</v>
      </c>
      <c r="B239" s="47">
        <f>I307</f>
        <v>37</v>
      </c>
    </row>
    <row r="240" spans="1:2" x14ac:dyDescent="0.25">
      <c r="A240" s="43" t="s">
        <v>23</v>
      </c>
      <c r="B240" s="47">
        <f>J307</f>
        <v>30</v>
      </c>
    </row>
    <row r="241" spans="1:2" x14ac:dyDescent="0.25">
      <c r="A241" s="43" t="s">
        <v>50</v>
      </c>
      <c r="B241" s="47">
        <f>K307</f>
        <v>56</v>
      </c>
    </row>
    <row r="242" spans="1:2" x14ac:dyDescent="0.25">
      <c r="A242" s="43" t="s">
        <v>71</v>
      </c>
      <c r="B242" s="47">
        <f>L307</f>
        <v>0</v>
      </c>
    </row>
    <row r="243" spans="1:2" x14ac:dyDescent="0.25">
      <c r="A243" s="43" t="s">
        <v>72</v>
      </c>
      <c r="B243" s="47">
        <f>M307</f>
        <v>0</v>
      </c>
    </row>
    <row r="244" spans="1:2" x14ac:dyDescent="0.25">
      <c r="A244" s="43" t="s">
        <v>73</v>
      </c>
      <c r="B244" s="47">
        <f>N307</f>
        <v>0</v>
      </c>
    </row>
    <row r="245" spans="1:2" x14ac:dyDescent="0.25">
      <c r="A245" s="43" t="s">
        <v>74</v>
      </c>
      <c r="B245" s="47">
        <v>0</v>
      </c>
    </row>
    <row r="247" spans="1:2" x14ac:dyDescent="0.25">
      <c r="A247" s="41" t="s">
        <v>69</v>
      </c>
      <c r="B247" s="42" t="s">
        <v>91</v>
      </c>
    </row>
    <row r="248" spans="1:2" x14ac:dyDescent="0.25">
      <c r="A248" s="43" t="s">
        <v>46</v>
      </c>
      <c r="B248" s="47">
        <f>D309</f>
        <v>315</v>
      </c>
    </row>
    <row r="249" spans="1:2" x14ac:dyDescent="0.25">
      <c r="A249" s="43" t="s">
        <v>70</v>
      </c>
      <c r="B249" s="47">
        <f>E309</f>
        <v>468</v>
      </c>
    </row>
    <row r="250" spans="1:2" x14ac:dyDescent="0.25">
      <c r="A250" s="43" t="s">
        <v>48</v>
      </c>
      <c r="B250" s="47">
        <f>F309</f>
        <v>356</v>
      </c>
    </row>
    <row r="251" spans="1:2" x14ac:dyDescent="0.25">
      <c r="A251" s="43" t="s">
        <v>49</v>
      </c>
      <c r="B251" s="47">
        <f>G309</f>
        <v>280</v>
      </c>
    </row>
    <row r="252" spans="1:2" x14ac:dyDescent="0.25">
      <c r="A252" s="43" t="s">
        <v>21</v>
      </c>
      <c r="B252" s="47">
        <f>H309</f>
        <v>492</v>
      </c>
    </row>
    <row r="253" spans="1:2" x14ac:dyDescent="0.25">
      <c r="A253" s="43" t="s">
        <v>22</v>
      </c>
      <c r="B253" s="47">
        <f>I309</f>
        <v>260</v>
      </c>
    </row>
    <row r="254" spans="1:2" x14ac:dyDescent="0.25">
      <c r="A254" s="43" t="s">
        <v>23</v>
      </c>
      <c r="B254" s="47">
        <f>J309</f>
        <v>256</v>
      </c>
    </row>
    <row r="255" spans="1:2" x14ac:dyDescent="0.25">
      <c r="A255" s="43" t="s">
        <v>50</v>
      </c>
      <c r="B255" s="47">
        <f>K309</f>
        <v>364</v>
      </c>
    </row>
    <row r="256" spans="1:2" x14ac:dyDescent="0.25">
      <c r="A256" s="43" t="s">
        <v>71</v>
      </c>
      <c r="B256" s="47">
        <f>L309</f>
        <v>0</v>
      </c>
    </row>
    <row r="257" spans="1:15" x14ac:dyDescent="0.25">
      <c r="A257" s="43" t="s">
        <v>72</v>
      </c>
      <c r="B257" s="47">
        <f>M321</f>
        <v>0</v>
      </c>
    </row>
    <row r="258" spans="1:15" x14ac:dyDescent="0.25">
      <c r="A258" s="43" t="s">
        <v>73</v>
      </c>
      <c r="B258" s="47">
        <f>N321</f>
        <v>0</v>
      </c>
    </row>
    <row r="259" spans="1:15" x14ac:dyDescent="0.25">
      <c r="A259" s="43" t="s">
        <v>74</v>
      </c>
      <c r="B259" s="47">
        <v>0</v>
      </c>
    </row>
    <row r="261" spans="1:15" x14ac:dyDescent="0.25">
      <c r="A261" s="41" t="s">
        <v>69</v>
      </c>
      <c r="B261" s="42" t="s">
        <v>92</v>
      </c>
      <c r="C261" s="66"/>
      <c r="D261" s="66"/>
      <c r="E261" s="67"/>
      <c r="F261" s="67"/>
      <c r="G261" s="67"/>
      <c r="H261" s="67"/>
      <c r="I261" s="67"/>
      <c r="J261" s="67"/>
      <c r="K261" s="67"/>
      <c r="L261" s="67"/>
      <c r="M261" s="67"/>
      <c r="N261" s="67"/>
      <c r="O261" s="67"/>
    </row>
    <row r="262" spans="1:15" x14ac:dyDescent="0.25">
      <c r="A262" s="43" t="s">
        <v>46</v>
      </c>
      <c r="B262" s="47">
        <f>C277</f>
        <v>18</v>
      </c>
      <c r="C262" s="66"/>
      <c r="D262" s="66"/>
      <c r="E262" s="67"/>
      <c r="F262" s="67"/>
      <c r="G262" s="67"/>
      <c r="H262" s="67"/>
      <c r="I262" s="67"/>
      <c r="J262" s="67"/>
      <c r="K262" s="67"/>
      <c r="L262" s="67"/>
      <c r="M262" s="67"/>
      <c r="N262" s="67"/>
      <c r="O262" s="67"/>
    </row>
    <row r="263" spans="1:15" x14ac:dyDescent="0.25">
      <c r="A263" s="43" t="s">
        <v>70</v>
      </c>
      <c r="B263" s="47">
        <f>D277</f>
        <v>40</v>
      </c>
      <c r="C263" s="66"/>
      <c r="D263" s="66"/>
      <c r="E263" s="67"/>
      <c r="F263" s="67"/>
      <c r="G263" s="67"/>
      <c r="H263" s="67"/>
      <c r="I263" s="67"/>
      <c r="J263" s="67"/>
      <c r="K263" s="67"/>
      <c r="L263" s="67"/>
      <c r="M263" s="67"/>
      <c r="N263" s="67"/>
      <c r="O263" s="67"/>
    </row>
    <row r="264" spans="1:15" x14ac:dyDescent="0.25">
      <c r="A264" s="43" t="s">
        <v>48</v>
      </c>
      <c r="B264" s="47">
        <f>E277</f>
        <v>576</v>
      </c>
      <c r="C264" s="66"/>
      <c r="D264" s="66"/>
      <c r="E264" s="67"/>
      <c r="F264" s="67"/>
      <c r="G264" s="67"/>
      <c r="H264" s="67"/>
      <c r="I264" s="67"/>
      <c r="J264" s="67"/>
      <c r="K264" s="67"/>
      <c r="L264" s="67"/>
      <c r="M264" s="67"/>
      <c r="N264" s="67"/>
      <c r="O264" s="67"/>
    </row>
    <row r="265" spans="1:15" x14ac:dyDescent="0.25">
      <c r="A265" s="43" t="s">
        <v>49</v>
      </c>
      <c r="B265" s="47">
        <f>F277</f>
        <v>1261</v>
      </c>
      <c r="C265" s="66"/>
      <c r="D265" s="66"/>
      <c r="E265" s="67"/>
      <c r="F265" s="67"/>
      <c r="G265" s="67"/>
      <c r="H265" s="67"/>
      <c r="I265" s="67"/>
      <c r="J265" s="67"/>
      <c r="K265" s="67"/>
      <c r="L265" s="67"/>
      <c r="M265" s="67"/>
      <c r="N265" s="67"/>
      <c r="O265" s="67"/>
    </row>
    <row r="266" spans="1:15" x14ac:dyDescent="0.25">
      <c r="A266" s="43" t="s">
        <v>21</v>
      </c>
      <c r="B266" s="47">
        <f>G277</f>
        <v>1601</v>
      </c>
      <c r="C266" s="66"/>
      <c r="D266" s="66"/>
      <c r="E266" s="67"/>
      <c r="F266" s="67"/>
      <c r="G266" s="67"/>
      <c r="H266" s="67"/>
      <c r="I266" s="67"/>
      <c r="J266" s="67"/>
      <c r="K266" s="67"/>
      <c r="L266" s="67"/>
      <c r="M266" s="67"/>
      <c r="N266" s="67"/>
      <c r="O266" s="67"/>
    </row>
    <row r="267" spans="1:15" x14ac:dyDescent="0.25">
      <c r="A267" s="43" t="s">
        <v>22</v>
      </c>
      <c r="B267" s="47">
        <f>H277</f>
        <v>692</v>
      </c>
      <c r="C267" s="66"/>
      <c r="D267" s="66"/>
      <c r="E267" s="67"/>
      <c r="F267" s="67"/>
      <c r="G267" s="67"/>
      <c r="H267" s="67"/>
      <c r="I267" s="67"/>
      <c r="J267" s="67"/>
      <c r="K267" s="67"/>
      <c r="L267" s="67"/>
      <c r="M267" s="67"/>
      <c r="N267" s="67"/>
      <c r="O267" s="67"/>
    </row>
    <row r="268" spans="1:15" x14ac:dyDescent="0.25">
      <c r="A268" s="43" t="s">
        <v>23</v>
      </c>
      <c r="B268" s="47">
        <f>I277</f>
        <v>225</v>
      </c>
      <c r="C268" s="66"/>
      <c r="D268" s="66"/>
      <c r="E268" s="67"/>
      <c r="F268" s="67"/>
      <c r="G268" s="67"/>
      <c r="H268" s="67"/>
      <c r="I268" s="67"/>
      <c r="J268" s="67"/>
      <c r="K268" s="67"/>
      <c r="L268" s="67"/>
      <c r="M268" s="67"/>
      <c r="N268" s="67"/>
      <c r="O268" s="67"/>
    </row>
    <row r="269" spans="1:15" x14ac:dyDescent="0.25">
      <c r="A269" s="43" t="s">
        <v>50</v>
      </c>
      <c r="B269" s="47">
        <f>J277</f>
        <v>294</v>
      </c>
      <c r="C269" s="66"/>
      <c r="D269" s="66"/>
      <c r="E269" s="67"/>
      <c r="F269" s="67"/>
      <c r="G269" s="67"/>
      <c r="H269" s="67"/>
      <c r="I269" s="67"/>
      <c r="J269" s="67"/>
      <c r="K269" s="67"/>
      <c r="L269" s="67"/>
      <c r="M269" s="67"/>
      <c r="N269" s="67"/>
      <c r="O269" s="67"/>
    </row>
    <row r="270" spans="1:15" x14ac:dyDescent="0.25">
      <c r="A270" s="43" t="s">
        <v>71</v>
      </c>
      <c r="B270" s="47">
        <f>K277</f>
        <v>0</v>
      </c>
      <c r="C270" s="66"/>
      <c r="D270" s="66"/>
      <c r="E270" s="67"/>
      <c r="F270" s="67"/>
      <c r="G270" s="67"/>
      <c r="H270" s="67"/>
      <c r="I270" s="67"/>
      <c r="J270" s="67"/>
      <c r="K270" s="67"/>
      <c r="L270" s="67"/>
      <c r="M270" s="67"/>
      <c r="N270" s="67"/>
      <c r="O270" s="67"/>
    </row>
    <row r="271" spans="1:15" x14ac:dyDescent="0.25">
      <c r="A271" s="43" t="s">
        <v>72</v>
      </c>
      <c r="B271" s="47">
        <f>L277</f>
        <v>0</v>
      </c>
      <c r="C271" s="66"/>
      <c r="D271" s="66"/>
      <c r="E271" s="67"/>
      <c r="F271" s="67"/>
      <c r="G271" s="67"/>
      <c r="H271" s="67"/>
      <c r="I271" s="67"/>
      <c r="J271" s="67"/>
      <c r="K271" s="67"/>
      <c r="L271" s="67"/>
      <c r="M271" s="67"/>
      <c r="N271" s="67"/>
      <c r="O271" s="67"/>
    </row>
    <row r="272" spans="1:15" x14ac:dyDescent="0.25">
      <c r="A272" s="43" t="s">
        <v>73</v>
      </c>
      <c r="B272" s="47">
        <f>M277</f>
        <v>250</v>
      </c>
      <c r="C272" s="66"/>
      <c r="D272" s="66"/>
      <c r="E272" s="67"/>
      <c r="F272" s="67"/>
      <c r="G272" s="67"/>
      <c r="H272" s="67"/>
      <c r="I272" s="67"/>
      <c r="J272" s="67"/>
      <c r="K272" s="67"/>
      <c r="L272" s="67"/>
      <c r="M272" s="67"/>
      <c r="N272" s="67"/>
      <c r="O272" s="67"/>
    </row>
    <row r="273" spans="1:15" x14ac:dyDescent="0.25">
      <c r="A273" s="43" t="s">
        <v>74</v>
      </c>
      <c r="B273" s="47">
        <f>N277</f>
        <v>0</v>
      </c>
      <c r="C273" s="66"/>
      <c r="D273" s="66"/>
      <c r="E273" s="67"/>
      <c r="F273" s="67"/>
      <c r="G273" s="67"/>
      <c r="H273" s="67"/>
      <c r="I273" s="67"/>
      <c r="J273" s="67"/>
      <c r="K273" s="67"/>
      <c r="L273" s="67"/>
      <c r="M273" s="67"/>
      <c r="N273" s="67"/>
      <c r="O273" s="67"/>
    </row>
    <row r="274" spans="1:15" x14ac:dyDescent="0.25">
      <c r="A274" s="36"/>
      <c r="B274" s="45"/>
      <c r="C274" s="66"/>
      <c r="D274" s="66"/>
      <c r="E274" s="67"/>
      <c r="F274" s="67"/>
      <c r="G274" s="67"/>
      <c r="H274" s="67"/>
      <c r="I274" s="67"/>
      <c r="J274" s="67"/>
      <c r="K274" s="67"/>
      <c r="L274" s="67"/>
      <c r="M274" s="67"/>
      <c r="N274" s="67"/>
      <c r="O274" s="67"/>
    </row>
    <row r="275" spans="1:15" x14ac:dyDescent="0.25">
      <c r="A275" s="36"/>
      <c r="B275" s="45"/>
      <c r="C275" s="66"/>
      <c r="D275" s="66"/>
      <c r="E275" s="67"/>
      <c r="F275" s="67"/>
      <c r="G275" s="67"/>
      <c r="H275" s="67"/>
      <c r="I275" s="67"/>
      <c r="J275" s="67"/>
      <c r="K275" s="67"/>
      <c r="L275" s="67"/>
      <c r="M275" s="67"/>
      <c r="N275" s="67"/>
      <c r="O275" s="67"/>
    </row>
    <row r="276" spans="1:15" x14ac:dyDescent="0.25">
      <c r="A276" s="64"/>
      <c r="B276" s="68"/>
      <c r="C276" s="66"/>
      <c r="D276" s="66"/>
      <c r="E276" s="67"/>
      <c r="F276" s="67"/>
      <c r="G276" s="67"/>
      <c r="H276" s="67"/>
      <c r="I276" s="67"/>
      <c r="J276" s="67"/>
      <c r="K276" s="67"/>
      <c r="L276" s="67"/>
      <c r="M276" s="67"/>
      <c r="N276" s="67"/>
      <c r="O276" s="67"/>
    </row>
    <row r="277" spans="1:15" x14ac:dyDescent="0.25">
      <c r="A277" s="13" t="s">
        <v>30</v>
      </c>
      <c r="B277" s="26" t="s">
        <v>3</v>
      </c>
      <c r="C277" s="27">
        <v>18</v>
      </c>
      <c r="D277" s="27">
        <v>40</v>
      </c>
      <c r="E277" s="28">
        <v>576</v>
      </c>
      <c r="F277" s="28">
        <v>1261</v>
      </c>
      <c r="G277" s="28">
        <v>1601</v>
      </c>
      <c r="H277" s="28">
        <v>692</v>
      </c>
      <c r="I277" s="28">
        <v>225</v>
      </c>
      <c r="J277" s="28">
        <v>294</v>
      </c>
      <c r="K277" s="28">
        <v>0</v>
      </c>
      <c r="L277" s="28">
        <v>0</v>
      </c>
      <c r="M277" s="28">
        <v>250</v>
      </c>
      <c r="N277" s="28">
        <v>0</v>
      </c>
      <c r="O277" s="28">
        <f>SUM(C277:N277)</f>
        <v>4957</v>
      </c>
    </row>
    <row r="278" spans="1:15" x14ac:dyDescent="0.25">
      <c r="A278" s="64"/>
      <c r="B278" s="65"/>
      <c r="C278" s="66"/>
      <c r="D278" s="66"/>
      <c r="E278" s="67"/>
      <c r="F278" s="67"/>
      <c r="G278" s="67"/>
      <c r="H278" s="67"/>
      <c r="I278" s="67"/>
      <c r="J278" s="67"/>
      <c r="K278" s="67"/>
      <c r="L278" s="67"/>
      <c r="M278" s="67"/>
      <c r="N278" s="67"/>
      <c r="O278" s="67"/>
    </row>
    <row r="279" spans="1:15" x14ac:dyDescent="0.25">
      <c r="A279" s="64"/>
      <c r="B279" s="65"/>
      <c r="C279" s="66"/>
      <c r="D279" s="66"/>
      <c r="E279" s="67"/>
      <c r="F279" s="67"/>
      <c r="G279" s="67"/>
      <c r="H279" s="67"/>
      <c r="I279" s="67"/>
      <c r="J279" s="67"/>
      <c r="K279" s="67"/>
      <c r="L279" s="67"/>
      <c r="M279" s="67"/>
      <c r="N279" s="67"/>
      <c r="O279" s="67"/>
    </row>
    <row r="280" spans="1:15" x14ac:dyDescent="0.25">
      <c r="A280" s="64"/>
      <c r="B280" s="65"/>
      <c r="C280" s="66"/>
      <c r="D280" s="66"/>
      <c r="E280" s="67"/>
      <c r="F280" s="67"/>
      <c r="G280" s="67"/>
      <c r="H280" s="67"/>
      <c r="I280" s="67"/>
      <c r="J280" s="67"/>
      <c r="K280" s="67"/>
      <c r="L280" s="67"/>
      <c r="M280" s="67"/>
      <c r="N280" s="67"/>
      <c r="O280" s="67"/>
    </row>
    <row r="281" spans="1:15" x14ac:dyDescent="0.25">
      <c r="A281" s="64"/>
      <c r="B281" s="65"/>
      <c r="C281" s="66"/>
      <c r="D281" s="66"/>
      <c r="E281" s="67"/>
      <c r="F281" s="67"/>
      <c r="G281" s="67"/>
      <c r="H281" s="67"/>
      <c r="I281" s="67"/>
      <c r="J281" s="67"/>
      <c r="K281" s="67"/>
      <c r="L281" s="67"/>
      <c r="M281" s="67"/>
      <c r="N281" s="67"/>
      <c r="O281" s="67"/>
    </row>
    <row r="282" spans="1:15" x14ac:dyDescent="0.25">
      <c r="A282" s="64"/>
      <c r="B282" s="65"/>
      <c r="C282" s="66"/>
      <c r="D282" s="66"/>
      <c r="E282" s="67"/>
      <c r="F282" s="67"/>
      <c r="G282" s="67"/>
      <c r="H282" s="67"/>
      <c r="I282" s="67"/>
      <c r="J282" s="67"/>
      <c r="K282" s="67"/>
      <c r="L282" s="67"/>
      <c r="M282" s="67"/>
      <c r="N282" s="67"/>
      <c r="O282" s="67"/>
    </row>
    <row r="283" spans="1:15" x14ac:dyDescent="0.25">
      <c r="A283" s="64"/>
      <c r="B283" s="65"/>
      <c r="C283" s="66"/>
      <c r="D283" s="66"/>
      <c r="E283" s="67"/>
      <c r="F283" s="67"/>
      <c r="G283" s="67"/>
      <c r="H283" s="67"/>
      <c r="I283" s="67"/>
      <c r="J283" s="67"/>
      <c r="K283" s="67"/>
      <c r="L283" s="67"/>
      <c r="M283" s="67"/>
      <c r="N283" s="67"/>
      <c r="O283" s="67"/>
    </row>
    <row r="284" spans="1:15" x14ac:dyDescent="0.25">
      <c r="A284" s="64"/>
      <c r="B284" s="65"/>
      <c r="C284" s="66"/>
      <c r="D284" s="66"/>
      <c r="E284" s="67"/>
      <c r="F284" s="67"/>
      <c r="G284" s="67"/>
      <c r="H284" s="67"/>
      <c r="I284" s="67"/>
      <c r="J284" s="67"/>
      <c r="K284" s="67"/>
      <c r="L284" s="67"/>
      <c r="M284" s="67"/>
      <c r="N284" s="67"/>
      <c r="O284" s="67"/>
    </row>
    <row r="285" spans="1:15" x14ac:dyDescent="0.25">
      <c r="A285" s="64"/>
      <c r="B285" s="65"/>
      <c r="C285" s="66"/>
      <c r="D285" s="66"/>
      <c r="E285" s="67"/>
      <c r="F285" s="67"/>
      <c r="G285" s="67"/>
      <c r="H285" s="67"/>
      <c r="I285" s="67"/>
      <c r="J285" s="67"/>
      <c r="K285" s="67"/>
      <c r="L285" s="67"/>
      <c r="M285" s="67"/>
      <c r="N285" s="67"/>
      <c r="O285" s="67"/>
    </row>
    <row r="286" spans="1:15" x14ac:dyDescent="0.25">
      <c r="A286" s="64"/>
      <c r="B286" s="65"/>
      <c r="C286" s="66"/>
      <c r="D286" s="66"/>
      <c r="E286" s="67"/>
      <c r="F286" s="67"/>
      <c r="G286" s="67"/>
      <c r="H286" s="67"/>
      <c r="I286" s="67"/>
      <c r="J286" s="67"/>
      <c r="K286" s="67"/>
      <c r="L286" s="67"/>
      <c r="M286" s="67"/>
      <c r="N286" s="67"/>
      <c r="O286" s="67"/>
    </row>
    <row r="287" spans="1:15" x14ac:dyDescent="0.25">
      <c r="A287" s="64"/>
      <c r="B287" s="65"/>
      <c r="C287" s="66"/>
      <c r="D287" s="66"/>
      <c r="E287" s="67"/>
      <c r="F287" s="67"/>
      <c r="G287" s="67"/>
      <c r="H287" s="67"/>
      <c r="I287" s="67"/>
      <c r="J287" s="67"/>
      <c r="K287" s="67"/>
      <c r="L287" s="67"/>
      <c r="M287" s="67"/>
      <c r="N287" s="67"/>
      <c r="O287" s="67"/>
    </row>
    <row r="288" spans="1:15" ht="16.5" customHeight="1" x14ac:dyDescent="0.25"/>
    <row r="289" spans="1:15" ht="0.75" hidden="1" customHeight="1" x14ac:dyDescent="0.25">
      <c r="A289" s="15">
        <v>2</v>
      </c>
      <c r="B289" s="12" t="s">
        <v>4</v>
      </c>
      <c r="C289" s="11" t="s">
        <v>3</v>
      </c>
      <c r="D289" s="10">
        <v>8460</v>
      </c>
      <c r="E289" s="10">
        <v>6954</v>
      </c>
      <c r="F289" s="9">
        <v>13690</v>
      </c>
      <c r="G289" s="9">
        <v>56652</v>
      </c>
      <c r="H289" s="9">
        <v>135330</v>
      </c>
      <c r="I289" s="9">
        <v>168118</v>
      </c>
      <c r="J289" s="9">
        <v>147010</v>
      </c>
      <c r="K289" s="9">
        <v>75038</v>
      </c>
      <c r="L289" s="9">
        <v>20440</v>
      </c>
      <c r="M289" s="9">
        <v>32476.16</v>
      </c>
      <c r="N289" s="9">
        <v>42349.68</v>
      </c>
      <c r="O289" s="9">
        <f t="shared" ref="O289:O310" si="0">SUM(D289:N289)</f>
        <v>706517.84000000008</v>
      </c>
    </row>
    <row r="290" spans="1:15" ht="17.25" hidden="1" customHeight="1" x14ac:dyDescent="0.25">
      <c r="A290" s="15">
        <v>3</v>
      </c>
      <c r="B290" s="12" t="s">
        <v>5</v>
      </c>
      <c r="C290" s="11" t="s">
        <v>3</v>
      </c>
      <c r="D290" s="9">
        <v>290.39999999999998</v>
      </c>
      <c r="E290" s="9">
        <v>85</v>
      </c>
      <c r="F290" s="9">
        <v>36</v>
      </c>
      <c r="G290" s="9">
        <v>0</v>
      </c>
      <c r="H290" s="9">
        <v>12</v>
      </c>
      <c r="I290" s="9">
        <v>0</v>
      </c>
      <c r="J290" s="9">
        <v>15</v>
      </c>
      <c r="K290" s="9">
        <v>11.02</v>
      </c>
      <c r="L290" s="9">
        <v>0</v>
      </c>
      <c r="M290" s="9">
        <v>57</v>
      </c>
      <c r="N290" s="9">
        <v>88</v>
      </c>
      <c r="O290" s="9">
        <f t="shared" si="0"/>
        <v>594.41999999999996</v>
      </c>
    </row>
    <row r="291" spans="1:15" ht="17.25" hidden="1" customHeight="1" x14ac:dyDescent="0.25">
      <c r="A291" s="15">
        <v>4</v>
      </c>
      <c r="B291" s="12" t="s">
        <v>6</v>
      </c>
      <c r="C291" s="11" t="s">
        <v>3</v>
      </c>
      <c r="D291" s="10">
        <v>89</v>
      </c>
      <c r="E291" s="9">
        <v>964.9</v>
      </c>
      <c r="F291" s="9">
        <v>1559.78</v>
      </c>
      <c r="G291" s="9">
        <v>1314.15</v>
      </c>
      <c r="H291" s="9">
        <v>4655.29</v>
      </c>
      <c r="I291" s="9">
        <v>3013.2</v>
      </c>
      <c r="J291" s="9">
        <v>3272.55</v>
      </c>
      <c r="K291" s="9">
        <v>6504.34</v>
      </c>
      <c r="L291" s="9">
        <v>3987.13</v>
      </c>
      <c r="M291" s="9">
        <v>3270.41</v>
      </c>
      <c r="N291" s="9">
        <v>2684.72</v>
      </c>
      <c r="O291" s="9">
        <f t="shared" si="0"/>
        <v>31315.47</v>
      </c>
    </row>
    <row r="292" spans="1:15" ht="17.25" hidden="1" customHeight="1" x14ac:dyDescent="0.25">
      <c r="A292" s="15">
        <v>5</v>
      </c>
      <c r="B292" s="12" t="s">
        <v>7</v>
      </c>
      <c r="C292" s="11" t="s">
        <v>3</v>
      </c>
      <c r="D292" s="10">
        <v>0</v>
      </c>
      <c r="E292" s="10">
        <v>0</v>
      </c>
      <c r="F292" s="9">
        <v>7.28</v>
      </c>
      <c r="G292" s="9">
        <v>1</v>
      </c>
      <c r="H292" s="9">
        <v>0</v>
      </c>
      <c r="I292" s="9">
        <v>9</v>
      </c>
      <c r="J292" s="9">
        <v>3426</v>
      </c>
      <c r="K292" s="9">
        <v>15.5</v>
      </c>
      <c r="L292" s="9">
        <v>13.52</v>
      </c>
      <c r="M292" s="9">
        <v>0</v>
      </c>
      <c r="N292" s="9">
        <v>295.06</v>
      </c>
      <c r="O292" s="9">
        <f t="shared" si="0"/>
        <v>3767.36</v>
      </c>
    </row>
    <row r="293" spans="1:15" ht="17.25" hidden="1" customHeight="1" x14ac:dyDescent="0.25">
      <c r="A293" s="15">
        <v>6</v>
      </c>
      <c r="B293" s="12" t="s">
        <v>29</v>
      </c>
      <c r="C293" s="11" t="s">
        <v>3</v>
      </c>
      <c r="D293" s="10">
        <v>440.74</v>
      </c>
      <c r="E293" s="10">
        <v>257.73</v>
      </c>
      <c r="F293" s="9">
        <v>222.01</v>
      </c>
      <c r="G293" s="9">
        <v>27.51</v>
      </c>
      <c r="H293" s="9">
        <v>142.65</v>
      </c>
      <c r="I293" s="9">
        <v>105.73</v>
      </c>
      <c r="J293" s="9">
        <v>51</v>
      </c>
      <c r="K293" s="9">
        <v>274.60000000000002</v>
      </c>
      <c r="L293" s="9">
        <v>262.24</v>
      </c>
      <c r="M293" s="9">
        <v>246.53</v>
      </c>
      <c r="N293" s="9">
        <v>168.06</v>
      </c>
      <c r="O293" s="9">
        <f t="shared" si="0"/>
        <v>2198.8000000000002</v>
      </c>
    </row>
    <row r="294" spans="1:15" ht="17.25" hidden="1" customHeight="1" x14ac:dyDescent="0.25">
      <c r="A294" s="15">
        <v>7</v>
      </c>
      <c r="B294" s="12" t="s">
        <v>8</v>
      </c>
      <c r="C294" s="11" t="s">
        <v>3</v>
      </c>
      <c r="D294" s="10">
        <v>412</v>
      </c>
      <c r="E294" s="10">
        <v>212</v>
      </c>
      <c r="F294" s="9">
        <v>201.91</v>
      </c>
      <c r="G294" s="9">
        <v>273.19</v>
      </c>
      <c r="H294" s="9">
        <v>861.51</v>
      </c>
      <c r="I294" s="9">
        <v>383.05</v>
      </c>
      <c r="J294" s="9">
        <v>582</v>
      </c>
      <c r="K294" s="9">
        <v>380.1</v>
      </c>
      <c r="L294" s="9">
        <v>305.07</v>
      </c>
      <c r="M294" s="9">
        <v>224</v>
      </c>
      <c r="N294" s="9">
        <v>182.4</v>
      </c>
      <c r="O294" s="9">
        <f t="shared" si="0"/>
        <v>4017.23</v>
      </c>
    </row>
    <row r="295" spans="1:15" ht="17.25" hidden="1" customHeight="1" x14ac:dyDescent="0.25">
      <c r="A295" s="15">
        <v>8</v>
      </c>
      <c r="B295" s="12" t="s">
        <v>9</v>
      </c>
      <c r="C295" s="11" t="s">
        <v>3</v>
      </c>
      <c r="D295" s="10">
        <v>391</v>
      </c>
      <c r="E295" s="10">
        <v>162</v>
      </c>
      <c r="F295" s="9">
        <v>284</v>
      </c>
      <c r="G295" s="9">
        <v>46</v>
      </c>
      <c r="H295" s="9">
        <v>7.04</v>
      </c>
      <c r="I295" s="9">
        <v>414.05</v>
      </c>
      <c r="J295" s="9">
        <v>563</v>
      </c>
      <c r="K295" s="10">
        <v>297</v>
      </c>
      <c r="L295" s="10">
        <v>48</v>
      </c>
      <c r="M295" s="10">
        <v>48</v>
      </c>
      <c r="N295" s="10">
        <v>27</v>
      </c>
      <c r="O295" s="9">
        <f t="shared" si="0"/>
        <v>2287.09</v>
      </c>
    </row>
    <row r="296" spans="1:15" ht="17.25" hidden="1" customHeight="1" x14ac:dyDescent="0.25">
      <c r="A296" s="15">
        <v>9</v>
      </c>
      <c r="B296" s="12" t="s">
        <v>10</v>
      </c>
      <c r="C296" s="11" t="s">
        <v>3</v>
      </c>
      <c r="D296" s="10">
        <v>0</v>
      </c>
      <c r="E296" s="10">
        <v>0</v>
      </c>
      <c r="F296" s="10">
        <v>0</v>
      </c>
      <c r="G296" s="10">
        <v>0</v>
      </c>
      <c r="H296" s="10">
        <v>0</v>
      </c>
      <c r="I296" s="10">
        <v>0</v>
      </c>
      <c r="J296" s="10">
        <v>0</v>
      </c>
      <c r="K296" s="10">
        <v>0</v>
      </c>
      <c r="L296" s="10">
        <v>0</v>
      </c>
      <c r="M296" s="10">
        <v>0</v>
      </c>
      <c r="N296" s="10">
        <v>0</v>
      </c>
      <c r="O296" s="9">
        <f t="shared" si="0"/>
        <v>0</v>
      </c>
    </row>
    <row r="297" spans="1:15" ht="17.25" hidden="1" customHeight="1" x14ac:dyDescent="0.25">
      <c r="A297" s="15">
        <v>10</v>
      </c>
      <c r="B297" s="12" t="s">
        <v>11</v>
      </c>
      <c r="C297" s="11" t="s">
        <v>3</v>
      </c>
      <c r="D297" s="10">
        <v>0</v>
      </c>
      <c r="E297" s="10">
        <v>0</v>
      </c>
      <c r="F297" s="10">
        <v>0</v>
      </c>
      <c r="G297" s="10">
        <v>0</v>
      </c>
      <c r="H297" s="10">
        <v>0</v>
      </c>
      <c r="I297" s="10">
        <v>0</v>
      </c>
      <c r="J297" s="10">
        <v>0</v>
      </c>
      <c r="K297" s="10">
        <v>0</v>
      </c>
      <c r="L297" s="10">
        <v>0</v>
      </c>
      <c r="M297" s="10">
        <v>0</v>
      </c>
      <c r="N297" s="10">
        <v>0</v>
      </c>
      <c r="O297" s="9">
        <f t="shared" si="0"/>
        <v>0</v>
      </c>
    </row>
    <row r="298" spans="1:15" ht="17.25" hidden="1" customHeight="1" x14ac:dyDescent="0.25">
      <c r="A298" s="15">
        <v>11</v>
      </c>
      <c r="B298" s="12" t="s">
        <v>28</v>
      </c>
      <c r="C298" s="11" t="s">
        <v>3</v>
      </c>
      <c r="D298" s="10">
        <v>0</v>
      </c>
      <c r="E298" s="10">
        <v>0</v>
      </c>
      <c r="F298" s="10">
        <v>0</v>
      </c>
      <c r="G298" s="10">
        <v>54</v>
      </c>
      <c r="H298" s="10">
        <v>20</v>
      </c>
      <c r="I298" s="10">
        <v>18</v>
      </c>
      <c r="J298" s="10">
        <v>40</v>
      </c>
      <c r="K298" s="10">
        <v>0</v>
      </c>
      <c r="L298" s="10">
        <v>0</v>
      </c>
      <c r="M298" s="10">
        <v>0</v>
      </c>
      <c r="N298" s="10">
        <v>0</v>
      </c>
      <c r="O298" s="9">
        <f t="shared" si="0"/>
        <v>132</v>
      </c>
    </row>
    <row r="299" spans="1:15" hidden="1" x14ac:dyDescent="0.25">
      <c r="A299" s="15">
        <v>12</v>
      </c>
      <c r="B299" s="12" t="s">
        <v>12</v>
      </c>
      <c r="C299" s="11" t="s">
        <v>3</v>
      </c>
      <c r="D299" s="10">
        <v>0</v>
      </c>
      <c r="E299" s="10">
        <v>0</v>
      </c>
      <c r="F299" s="10">
        <v>0</v>
      </c>
      <c r="G299" s="10">
        <v>0</v>
      </c>
      <c r="H299" s="10">
        <v>0</v>
      </c>
      <c r="I299" s="10">
        <v>0</v>
      </c>
      <c r="J299" s="10">
        <v>0</v>
      </c>
      <c r="K299" s="10">
        <v>0</v>
      </c>
      <c r="L299" s="10">
        <v>0</v>
      </c>
      <c r="M299" s="10">
        <v>0</v>
      </c>
      <c r="N299" s="10">
        <v>0</v>
      </c>
      <c r="O299" s="9">
        <f t="shared" si="0"/>
        <v>0</v>
      </c>
    </row>
    <row r="300" spans="1:15" ht="0.75" hidden="1" customHeight="1" x14ac:dyDescent="0.25">
      <c r="A300" s="15">
        <v>13</v>
      </c>
      <c r="B300" s="12" t="s">
        <v>13</v>
      </c>
      <c r="C300" s="11" t="s">
        <v>3</v>
      </c>
      <c r="D300" s="10">
        <v>0</v>
      </c>
      <c r="E300" s="10">
        <v>0</v>
      </c>
      <c r="F300" s="10">
        <v>0</v>
      </c>
      <c r="G300" s="10">
        <v>0</v>
      </c>
      <c r="H300" s="10">
        <v>0</v>
      </c>
      <c r="I300" s="10">
        <v>0</v>
      </c>
      <c r="J300" s="10">
        <v>0</v>
      </c>
      <c r="K300" s="10">
        <v>0</v>
      </c>
      <c r="L300" s="10">
        <v>9.3000000000000007</v>
      </c>
      <c r="M300" s="10">
        <v>9</v>
      </c>
      <c r="N300" s="10">
        <v>0</v>
      </c>
      <c r="O300" s="9">
        <f t="shared" si="0"/>
        <v>18.3</v>
      </c>
    </row>
    <row r="301" spans="1:15" hidden="1" x14ac:dyDescent="0.25">
      <c r="A301" s="15">
        <v>14</v>
      </c>
      <c r="B301" s="12" t="s">
        <v>14</v>
      </c>
      <c r="C301" s="11" t="s">
        <v>15</v>
      </c>
      <c r="D301" s="10">
        <v>171</v>
      </c>
      <c r="E301" s="10">
        <v>185</v>
      </c>
      <c r="F301" s="9">
        <v>264</v>
      </c>
      <c r="G301" s="9">
        <v>140</v>
      </c>
      <c r="H301" s="9">
        <v>205</v>
      </c>
      <c r="I301" s="9">
        <v>2885</v>
      </c>
      <c r="J301" s="9">
        <v>7562</v>
      </c>
      <c r="K301" s="9">
        <v>281</v>
      </c>
      <c r="L301" s="9">
        <v>424</v>
      </c>
      <c r="M301" s="9">
        <v>449</v>
      </c>
      <c r="N301" s="9">
        <v>245</v>
      </c>
      <c r="O301" s="9">
        <f t="shared" si="0"/>
        <v>12811</v>
      </c>
    </row>
    <row r="302" spans="1:15" hidden="1" x14ac:dyDescent="0.25">
      <c r="A302" s="15">
        <v>15</v>
      </c>
      <c r="B302" s="12" t="s">
        <v>24</v>
      </c>
      <c r="C302" s="11" t="s">
        <v>15</v>
      </c>
      <c r="D302" s="10">
        <v>205</v>
      </c>
      <c r="E302" s="10">
        <v>105</v>
      </c>
      <c r="F302" s="9">
        <v>298</v>
      </c>
      <c r="G302" s="9">
        <v>203</v>
      </c>
      <c r="H302" s="9">
        <v>366</v>
      </c>
      <c r="I302" s="9">
        <v>291</v>
      </c>
      <c r="J302" s="9">
        <v>376</v>
      </c>
      <c r="K302" s="9">
        <v>242</v>
      </c>
      <c r="L302" s="9">
        <v>220</v>
      </c>
      <c r="M302" s="9">
        <v>276</v>
      </c>
      <c r="N302" s="9">
        <v>220</v>
      </c>
      <c r="O302" s="9">
        <f t="shared" si="0"/>
        <v>2802</v>
      </c>
    </row>
    <row r="303" spans="1:15" hidden="1" x14ac:dyDescent="0.25">
      <c r="A303" s="15">
        <v>16</v>
      </c>
      <c r="B303" s="12" t="s">
        <v>16</v>
      </c>
      <c r="C303" s="11" t="s">
        <v>3</v>
      </c>
      <c r="D303" s="10">
        <v>2375.44</v>
      </c>
      <c r="E303" s="10">
        <v>1259.1199999999999</v>
      </c>
      <c r="F303" s="9">
        <v>534.28</v>
      </c>
      <c r="G303" s="9">
        <v>163.72999999999999</v>
      </c>
      <c r="H303" s="9">
        <v>131.21</v>
      </c>
      <c r="I303" s="9">
        <v>86.65</v>
      </c>
      <c r="J303" s="9">
        <v>1132</v>
      </c>
      <c r="K303" s="10">
        <v>2114.42</v>
      </c>
      <c r="L303" s="10">
        <v>34.49</v>
      </c>
      <c r="M303" s="10">
        <v>31.63</v>
      </c>
      <c r="N303" s="10">
        <v>30.37</v>
      </c>
      <c r="O303" s="9">
        <f t="shared" si="0"/>
        <v>7893.3399999999992</v>
      </c>
    </row>
    <row r="304" spans="1:15" hidden="1" x14ac:dyDescent="0.25">
      <c r="A304" s="15">
        <v>17</v>
      </c>
      <c r="B304" s="12" t="s">
        <v>17</v>
      </c>
      <c r="C304" s="11" t="s">
        <v>3</v>
      </c>
      <c r="D304" s="10">
        <v>197</v>
      </c>
      <c r="E304" s="10">
        <v>517</v>
      </c>
      <c r="F304" s="9">
        <v>404</v>
      </c>
      <c r="G304" s="9">
        <v>50</v>
      </c>
      <c r="H304" s="9">
        <v>157</v>
      </c>
      <c r="I304" s="9">
        <v>116</v>
      </c>
      <c r="J304" s="9">
        <v>286</v>
      </c>
      <c r="K304" s="10">
        <v>292</v>
      </c>
      <c r="L304" s="10">
        <v>764.2</v>
      </c>
      <c r="M304" s="10">
        <v>1454.37</v>
      </c>
      <c r="N304" s="10">
        <v>731.84</v>
      </c>
      <c r="O304" s="9">
        <f t="shared" si="0"/>
        <v>4969.41</v>
      </c>
    </row>
    <row r="305" spans="1:15" ht="2.25" customHeight="1" x14ac:dyDescent="0.25">
      <c r="A305" s="15">
        <v>18</v>
      </c>
      <c r="B305" s="12" t="s">
        <v>18</v>
      </c>
      <c r="C305" s="11" t="s">
        <v>3</v>
      </c>
      <c r="D305" s="10">
        <v>349</v>
      </c>
      <c r="E305" s="10">
        <v>371</v>
      </c>
      <c r="F305" s="9">
        <v>491</v>
      </c>
      <c r="G305" s="9">
        <v>186</v>
      </c>
      <c r="H305" s="9">
        <v>187</v>
      </c>
      <c r="I305" s="9">
        <v>152</v>
      </c>
      <c r="J305" s="9">
        <v>461</v>
      </c>
      <c r="K305" s="9">
        <v>360</v>
      </c>
      <c r="L305" s="9">
        <v>0</v>
      </c>
      <c r="M305" s="9">
        <v>0</v>
      </c>
      <c r="N305" s="9">
        <v>0</v>
      </c>
      <c r="O305" s="9">
        <f t="shared" si="0"/>
        <v>2557</v>
      </c>
    </row>
    <row r="306" spans="1:15" hidden="1" x14ac:dyDescent="0.25">
      <c r="A306" s="15">
        <v>19</v>
      </c>
      <c r="B306" s="12" t="s">
        <v>19</v>
      </c>
      <c r="C306" s="11" t="s">
        <v>3</v>
      </c>
      <c r="D306" s="9">
        <v>0</v>
      </c>
      <c r="E306" s="10">
        <v>0</v>
      </c>
      <c r="F306" s="10">
        <v>0</v>
      </c>
      <c r="G306" s="10">
        <v>0</v>
      </c>
      <c r="H306" s="10">
        <v>0</v>
      </c>
      <c r="I306" s="10">
        <v>0</v>
      </c>
      <c r="J306" s="10">
        <v>0</v>
      </c>
      <c r="K306" s="9">
        <v>0</v>
      </c>
      <c r="L306" s="9">
        <v>0</v>
      </c>
      <c r="M306" s="9">
        <v>0</v>
      </c>
      <c r="N306" s="9">
        <v>0</v>
      </c>
      <c r="O306" s="9">
        <f t="shared" si="0"/>
        <v>0</v>
      </c>
    </row>
    <row r="307" spans="1:15" ht="2.25" customHeight="1" x14ac:dyDescent="0.25">
      <c r="A307" s="15">
        <v>20</v>
      </c>
      <c r="B307" s="12" t="s">
        <v>32</v>
      </c>
      <c r="C307" s="11" t="s">
        <v>3</v>
      </c>
      <c r="D307" s="9">
        <v>183</v>
      </c>
      <c r="E307" s="10">
        <v>103</v>
      </c>
      <c r="F307" s="10">
        <v>91</v>
      </c>
      <c r="G307" s="10">
        <v>42</v>
      </c>
      <c r="H307" s="10">
        <v>157</v>
      </c>
      <c r="I307" s="10">
        <v>37</v>
      </c>
      <c r="J307" s="10">
        <v>30</v>
      </c>
      <c r="K307" s="9">
        <v>56</v>
      </c>
      <c r="L307" s="9">
        <v>0</v>
      </c>
      <c r="M307" s="9">
        <v>0</v>
      </c>
      <c r="N307" s="9">
        <v>0</v>
      </c>
      <c r="O307" s="9">
        <f t="shared" si="0"/>
        <v>699</v>
      </c>
    </row>
    <row r="308" spans="1:15" ht="2.25" customHeight="1" x14ac:dyDescent="0.25">
      <c r="A308" s="15">
        <v>21</v>
      </c>
      <c r="B308" s="12" t="s">
        <v>33</v>
      </c>
      <c r="C308" s="11" t="s">
        <v>3</v>
      </c>
      <c r="D308" s="9">
        <v>21</v>
      </c>
      <c r="E308" s="10">
        <v>4</v>
      </c>
      <c r="F308" s="10">
        <v>0</v>
      </c>
      <c r="G308" s="10">
        <v>0</v>
      </c>
      <c r="H308" s="10">
        <v>0</v>
      </c>
      <c r="I308" s="10">
        <v>0</v>
      </c>
      <c r="J308" s="10">
        <v>0</v>
      </c>
      <c r="K308" s="9">
        <v>0</v>
      </c>
      <c r="L308" s="9">
        <v>0</v>
      </c>
      <c r="M308" s="9">
        <v>0</v>
      </c>
      <c r="N308" s="9">
        <v>0</v>
      </c>
      <c r="O308" s="9">
        <f t="shared" si="0"/>
        <v>25</v>
      </c>
    </row>
    <row r="309" spans="1:15" x14ac:dyDescent="0.25">
      <c r="A309" s="15">
        <v>22</v>
      </c>
      <c r="B309" s="12" t="s">
        <v>27</v>
      </c>
      <c r="C309" s="11" t="s">
        <v>3</v>
      </c>
      <c r="D309" s="9">
        <v>315</v>
      </c>
      <c r="E309" s="10">
        <v>468</v>
      </c>
      <c r="F309" s="10">
        <v>356</v>
      </c>
      <c r="G309" s="10">
        <v>280</v>
      </c>
      <c r="H309" s="10">
        <v>492</v>
      </c>
      <c r="I309" s="10">
        <v>260</v>
      </c>
      <c r="J309" s="10">
        <v>256</v>
      </c>
      <c r="K309" s="9">
        <v>364</v>
      </c>
      <c r="L309" s="9">
        <v>0</v>
      </c>
      <c r="M309" s="9">
        <v>0</v>
      </c>
      <c r="N309" s="9">
        <v>0</v>
      </c>
      <c r="O309" s="9">
        <f t="shared" si="0"/>
        <v>2791</v>
      </c>
    </row>
    <row r="310" spans="1:15" ht="15.75" thickBot="1" x14ac:dyDescent="0.3">
      <c r="A310" s="16">
        <v>23</v>
      </c>
      <c r="B310" s="17" t="s">
        <v>34</v>
      </c>
      <c r="C310" s="22" t="s">
        <v>3</v>
      </c>
      <c r="D310" s="23">
        <v>0</v>
      </c>
      <c r="E310" s="24">
        <v>0</v>
      </c>
      <c r="F310" s="24">
        <v>0</v>
      </c>
      <c r="G310" s="24">
        <v>0</v>
      </c>
      <c r="H310" s="24">
        <v>0</v>
      </c>
      <c r="I310" s="24">
        <v>0</v>
      </c>
      <c r="J310" s="24">
        <v>0</v>
      </c>
      <c r="K310" s="23">
        <v>0</v>
      </c>
      <c r="L310" s="23">
        <f>M309</f>
        <v>0</v>
      </c>
      <c r="M310" s="23">
        <v>0</v>
      </c>
      <c r="N310" s="23">
        <v>0</v>
      </c>
      <c r="O310" s="23">
        <f t="shared" si="0"/>
        <v>0</v>
      </c>
    </row>
    <row r="311" spans="1:15" ht="15.75" thickTop="1" x14ac:dyDescent="0.25">
      <c r="L311" s="44">
        <f>N309</f>
        <v>0</v>
      </c>
    </row>
  </sheetData>
  <pageMargins left="0.7" right="0.7" top="0.75" bottom="0.75" header="0.3" footer="0.3"/>
  <pageSetup paperSize="9" orientation="portrait" horizontalDpi="0" verticalDpi="0" r:id="rId1"/>
  <drawing r:id="rId2"/>
  <tableParts count="8">
    <tablePart r:id="rId3"/>
    <tablePart r:id="rId4"/>
    <tablePart r:id="rId5"/>
    <tablePart r:id="rId6"/>
    <tablePart r:id="rId7"/>
    <tablePart r:id="rId8"/>
    <tablePart r:id="rId9"/>
    <tablePart r:id="rId1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5"/>
  <sheetViews>
    <sheetView topLeftCell="A76" zoomScale="96" zoomScaleNormal="96" workbookViewId="0">
      <selection activeCell="T262" sqref="T262"/>
    </sheetView>
  </sheetViews>
  <sheetFormatPr defaultRowHeight="15" x14ac:dyDescent="0.25"/>
  <cols>
    <col min="1" max="1" width="11" customWidth="1"/>
    <col min="2" max="2" width="10" customWidth="1"/>
    <col min="4" max="11" width="11.7109375" customWidth="1"/>
    <col min="12" max="12" width="9.5703125" customWidth="1"/>
    <col min="13" max="13" width="9.28515625" customWidth="1"/>
    <col min="14" max="25" width="7.85546875" style="70" customWidth="1"/>
    <col min="26" max="26" width="9.28515625" style="70" customWidth="1"/>
  </cols>
  <sheetData>
    <row r="1" spans="1:26" x14ac:dyDescent="0.25">
      <c r="A1" s="36" t="s">
        <v>69</v>
      </c>
      <c r="B1" s="39" t="s">
        <v>95</v>
      </c>
    </row>
    <row r="2" spans="1:26" x14ac:dyDescent="0.25">
      <c r="A2" s="36" t="s">
        <v>46</v>
      </c>
      <c r="B2" s="45">
        <f>N3</f>
        <v>0</v>
      </c>
      <c r="M2" s="69" t="s">
        <v>94</v>
      </c>
      <c r="N2" s="71">
        <v>1</v>
      </c>
      <c r="O2" s="71">
        <v>2</v>
      </c>
      <c r="P2" s="71">
        <v>3</v>
      </c>
      <c r="Q2" s="71">
        <v>4</v>
      </c>
      <c r="R2" s="71">
        <v>5</v>
      </c>
      <c r="S2" s="71">
        <v>6</v>
      </c>
      <c r="T2" s="71">
        <v>7</v>
      </c>
      <c r="U2" s="71">
        <v>8</v>
      </c>
      <c r="V2" s="71">
        <v>9</v>
      </c>
      <c r="W2" s="71">
        <v>10</v>
      </c>
      <c r="X2" s="71">
        <v>11</v>
      </c>
      <c r="Y2" s="71">
        <v>12</v>
      </c>
      <c r="Z2" s="71" t="s">
        <v>93</v>
      </c>
    </row>
    <row r="3" spans="1:26" x14ac:dyDescent="0.25">
      <c r="A3" s="36" t="s">
        <v>70</v>
      </c>
      <c r="B3" s="45">
        <f>O3</f>
        <v>0</v>
      </c>
      <c r="M3" s="12" t="s">
        <v>31</v>
      </c>
      <c r="N3" s="72">
        <v>0</v>
      </c>
      <c r="O3" s="72">
        <v>0</v>
      </c>
      <c r="P3" s="73">
        <v>0</v>
      </c>
      <c r="Q3" s="73">
        <v>0</v>
      </c>
      <c r="R3" s="73">
        <v>0</v>
      </c>
      <c r="S3" s="73">
        <v>24</v>
      </c>
      <c r="T3" s="73">
        <v>0</v>
      </c>
      <c r="U3" s="73">
        <v>24.2</v>
      </c>
      <c r="V3" s="74">
        <v>48.5</v>
      </c>
      <c r="W3" s="74">
        <v>24.2</v>
      </c>
      <c r="X3" s="74">
        <v>24.2</v>
      </c>
      <c r="Y3" s="74">
        <v>0</v>
      </c>
      <c r="Z3" s="73">
        <f t="shared" ref="Z3:Z5" si="0">SUM(N3:Y3)</f>
        <v>145.1</v>
      </c>
    </row>
    <row r="4" spans="1:26" x14ac:dyDescent="0.25">
      <c r="A4" s="36" t="s">
        <v>48</v>
      </c>
      <c r="B4" s="45">
        <f>P3</f>
        <v>0</v>
      </c>
      <c r="M4" s="12" t="s">
        <v>4</v>
      </c>
      <c r="N4" s="72">
        <v>0</v>
      </c>
      <c r="O4" s="72">
        <v>0</v>
      </c>
      <c r="P4" s="73">
        <v>0</v>
      </c>
      <c r="Q4" s="73">
        <v>0.23</v>
      </c>
      <c r="R4" s="73">
        <v>0</v>
      </c>
      <c r="S4" s="73">
        <v>137</v>
      </c>
      <c r="T4" s="73">
        <v>50.5</v>
      </c>
      <c r="U4" s="73">
        <v>0</v>
      </c>
      <c r="V4" s="74">
        <v>152.69999999999999</v>
      </c>
      <c r="W4" s="74">
        <v>0</v>
      </c>
      <c r="X4" s="74">
        <v>0</v>
      </c>
      <c r="Y4" s="74">
        <v>0</v>
      </c>
      <c r="Z4" s="73">
        <f t="shared" si="0"/>
        <v>340.42999999999995</v>
      </c>
    </row>
    <row r="5" spans="1:26" x14ac:dyDescent="0.25">
      <c r="A5" s="36" t="s">
        <v>49</v>
      </c>
      <c r="B5" s="45">
        <f>Q3</f>
        <v>0</v>
      </c>
      <c r="M5" s="12" t="s">
        <v>5</v>
      </c>
      <c r="N5" s="73">
        <v>0</v>
      </c>
      <c r="O5" s="73">
        <v>0</v>
      </c>
      <c r="P5" s="73">
        <v>0</v>
      </c>
      <c r="Q5" s="73">
        <v>0</v>
      </c>
      <c r="R5" s="73">
        <v>120</v>
      </c>
      <c r="S5" s="73">
        <v>0</v>
      </c>
      <c r="T5" s="73">
        <v>260.7</v>
      </c>
      <c r="U5" s="73">
        <v>191</v>
      </c>
      <c r="V5" s="74">
        <v>460</v>
      </c>
      <c r="W5" s="74">
        <v>490</v>
      </c>
      <c r="X5" s="74">
        <v>191</v>
      </c>
      <c r="Y5" s="74">
        <v>0</v>
      </c>
      <c r="Z5" s="73">
        <f t="shared" si="0"/>
        <v>1712.7</v>
      </c>
    </row>
    <row r="6" spans="1:26" x14ac:dyDescent="0.25">
      <c r="A6" s="36" t="s">
        <v>21</v>
      </c>
      <c r="B6" s="46">
        <f>R3</f>
        <v>0</v>
      </c>
      <c r="M6" s="12" t="s">
        <v>6</v>
      </c>
      <c r="N6" s="72">
        <v>18.5</v>
      </c>
      <c r="O6" s="73">
        <v>50.52</v>
      </c>
      <c r="P6" s="73">
        <v>0</v>
      </c>
      <c r="Q6" s="73">
        <v>11</v>
      </c>
      <c r="R6" s="73">
        <v>0</v>
      </c>
      <c r="S6" s="73">
        <v>0</v>
      </c>
      <c r="T6" s="73">
        <v>0</v>
      </c>
      <c r="U6" s="73">
        <v>2</v>
      </c>
      <c r="V6" s="74">
        <v>0</v>
      </c>
      <c r="W6" s="74">
        <v>0</v>
      </c>
      <c r="X6" s="74">
        <v>0</v>
      </c>
      <c r="Y6" s="74">
        <v>0</v>
      </c>
      <c r="Z6" s="73">
        <f>SUM(N6:Y6)</f>
        <v>82.02000000000001</v>
      </c>
    </row>
    <row r="7" spans="1:26" x14ac:dyDescent="0.25">
      <c r="A7" s="36" t="s">
        <v>22</v>
      </c>
      <c r="B7" s="46">
        <f>S3</f>
        <v>24</v>
      </c>
      <c r="M7" s="12" t="s">
        <v>7</v>
      </c>
      <c r="N7" s="72">
        <v>0</v>
      </c>
      <c r="O7" s="72">
        <v>2</v>
      </c>
      <c r="P7" s="73">
        <v>15</v>
      </c>
      <c r="Q7" s="73">
        <v>0</v>
      </c>
      <c r="R7" s="73">
        <v>0</v>
      </c>
      <c r="S7" s="73">
        <v>0</v>
      </c>
      <c r="T7" s="73">
        <v>0</v>
      </c>
      <c r="U7" s="73">
        <v>9.9</v>
      </c>
      <c r="V7" s="74">
        <v>0</v>
      </c>
      <c r="W7" s="74">
        <v>0</v>
      </c>
      <c r="X7" s="74">
        <v>3</v>
      </c>
      <c r="Y7" s="74">
        <v>0</v>
      </c>
      <c r="Z7" s="73">
        <f t="shared" ref="Z7:Z21" si="1">SUM(N7:Y7)</f>
        <v>29.9</v>
      </c>
    </row>
    <row r="8" spans="1:26" x14ac:dyDescent="0.25">
      <c r="A8" s="36" t="s">
        <v>23</v>
      </c>
      <c r="B8" s="46">
        <f>T3</f>
        <v>0</v>
      </c>
      <c r="M8" s="12" t="s">
        <v>29</v>
      </c>
      <c r="N8" s="72">
        <v>0</v>
      </c>
      <c r="O8" s="72">
        <v>1.9</v>
      </c>
      <c r="P8" s="73">
        <v>35.5</v>
      </c>
      <c r="Q8" s="73">
        <v>5</v>
      </c>
      <c r="R8" s="73">
        <v>1.8</v>
      </c>
      <c r="S8" s="73">
        <v>6</v>
      </c>
      <c r="T8" s="73">
        <v>0</v>
      </c>
      <c r="U8" s="73">
        <v>0</v>
      </c>
      <c r="V8" s="74">
        <v>0</v>
      </c>
      <c r="W8" s="74">
        <v>0</v>
      </c>
      <c r="X8" s="74">
        <v>0</v>
      </c>
      <c r="Y8" s="74">
        <v>0</v>
      </c>
      <c r="Z8" s="73">
        <f t="shared" si="1"/>
        <v>50.199999999999996</v>
      </c>
    </row>
    <row r="9" spans="1:26" x14ac:dyDescent="0.25">
      <c r="A9" s="36" t="s">
        <v>50</v>
      </c>
      <c r="B9" s="46">
        <f>U3</f>
        <v>24.2</v>
      </c>
      <c r="M9" s="59" t="s">
        <v>8</v>
      </c>
      <c r="N9" s="75">
        <v>0</v>
      </c>
      <c r="O9" s="75">
        <v>0</v>
      </c>
      <c r="P9" s="76">
        <v>0</v>
      </c>
      <c r="Q9" s="76">
        <v>0</v>
      </c>
      <c r="R9" s="76">
        <v>0</v>
      </c>
      <c r="S9" s="76">
        <v>0</v>
      </c>
      <c r="T9" s="76">
        <v>0</v>
      </c>
      <c r="U9" s="76">
        <v>0</v>
      </c>
      <c r="V9" s="77">
        <v>0</v>
      </c>
      <c r="W9" s="77">
        <v>0</v>
      </c>
      <c r="X9" s="77">
        <v>0</v>
      </c>
      <c r="Y9" s="77">
        <v>0</v>
      </c>
      <c r="Z9" s="76">
        <f t="shared" si="1"/>
        <v>0</v>
      </c>
    </row>
    <row r="10" spans="1:26" x14ac:dyDescent="0.25">
      <c r="A10" s="36" t="s">
        <v>71</v>
      </c>
      <c r="B10" s="46">
        <f>V3</f>
        <v>48.5</v>
      </c>
      <c r="M10" s="12" t="s">
        <v>9</v>
      </c>
      <c r="N10" s="72">
        <v>1304</v>
      </c>
      <c r="O10" s="72">
        <v>0</v>
      </c>
      <c r="P10" s="73">
        <v>0</v>
      </c>
      <c r="Q10" s="73">
        <v>0</v>
      </c>
      <c r="R10" s="73">
        <v>0</v>
      </c>
      <c r="S10" s="73">
        <v>0</v>
      </c>
      <c r="T10" s="73">
        <v>0</v>
      </c>
      <c r="U10" s="72">
        <v>0</v>
      </c>
      <c r="V10" s="74">
        <v>0</v>
      </c>
      <c r="W10" s="74">
        <v>0</v>
      </c>
      <c r="X10" s="74">
        <v>0</v>
      </c>
      <c r="Y10" s="78">
        <v>0</v>
      </c>
      <c r="Z10" s="73">
        <f t="shared" si="1"/>
        <v>1304</v>
      </c>
    </row>
    <row r="11" spans="1:26" x14ac:dyDescent="0.25">
      <c r="A11" s="36" t="s">
        <v>72</v>
      </c>
      <c r="B11" s="46">
        <f>W3</f>
        <v>24.2</v>
      </c>
      <c r="M11" s="12" t="s">
        <v>10</v>
      </c>
      <c r="N11" s="72">
        <v>380</v>
      </c>
      <c r="O11" s="72">
        <v>2965</v>
      </c>
      <c r="P11" s="72">
        <v>2366</v>
      </c>
      <c r="Q11" s="72">
        <v>1978</v>
      </c>
      <c r="R11" s="72">
        <v>2204</v>
      </c>
      <c r="S11" s="72">
        <v>883</v>
      </c>
      <c r="T11" s="72">
        <v>2711.6</v>
      </c>
      <c r="U11" s="72">
        <v>1406.4</v>
      </c>
      <c r="V11" s="78">
        <v>2673.6</v>
      </c>
      <c r="W11" s="78">
        <v>1406.4</v>
      </c>
      <c r="X11" s="78">
        <v>1406.4</v>
      </c>
      <c r="Y11" s="78">
        <v>0</v>
      </c>
      <c r="Z11" s="73">
        <f t="shared" si="1"/>
        <v>20380.400000000001</v>
      </c>
    </row>
    <row r="12" spans="1:26" x14ac:dyDescent="0.25">
      <c r="A12" s="36" t="s">
        <v>73</v>
      </c>
      <c r="B12" s="46">
        <f>X3</f>
        <v>24.2</v>
      </c>
      <c r="M12" s="12" t="s">
        <v>11</v>
      </c>
      <c r="N12" s="72">
        <v>0</v>
      </c>
      <c r="O12" s="72">
        <v>1586</v>
      </c>
      <c r="P12" s="72">
        <v>5673</v>
      </c>
      <c r="Q12" s="72">
        <v>503</v>
      </c>
      <c r="R12" s="72">
        <v>229</v>
      </c>
      <c r="S12" s="72">
        <v>38</v>
      </c>
      <c r="T12" s="72">
        <v>165.2</v>
      </c>
      <c r="U12" s="72">
        <v>63.6</v>
      </c>
      <c r="V12" s="78">
        <v>165.4</v>
      </c>
      <c r="W12" s="78">
        <v>63.6</v>
      </c>
      <c r="X12" s="78">
        <v>63.6</v>
      </c>
      <c r="Y12" s="78">
        <v>0</v>
      </c>
      <c r="Z12" s="73">
        <f t="shared" si="1"/>
        <v>8550.4000000000015</v>
      </c>
    </row>
    <row r="13" spans="1:26" x14ac:dyDescent="0.25">
      <c r="A13" s="36" t="s">
        <v>74</v>
      </c>
      <c r="B13" s="46">
        <v>0</v>
      </c>
      <c r="M13" s="12" t="s">
        <v>28</v>
      </c>
      <c r="N13" s="72">
        <v>36.130000000000003</v>
      </c>
      <c r="O13" s="72">
        <v>50</v>
      </c>
      <c r="P13" s="72">
        <v>0</v>
      </c>
      <c r="Q13" s="72">
        <v>0</v>
      </c>
      <c r="R13" s="72">
        <v>20</v>
      </c>
      <c r="S13" s="72">
        <v>48</v>
      </c>
      <c r="T13" s="72">
        <v>415.3</v>
      </c>
      <c r="U13" s="72">
        <v>124</v>
      </c>
      <c r="V13" s="78">
        <v>73.7</v>
      </c>
      <c r="W13" s="78">
        <v>124</v>
      </c>
      <c r="X13" s="78">
        <v>124</v>
      </c>
      <c r="Y13" s="78">
        <v>0</v>
      </c>
      <c r="Z13" s="73">
        <f t="shared" si="1"/>
        <v>1015.1300000000001</v>
      </c>
    </row>
    <row r="14" spans="1:26" x14ac:dyDescent="0.25">
      <c r="A14" s="36"/>
      <c r="B14" s="38"/>
      <c r="M14" s="12" t="s">
        <v>12</v>
      </c>
      <c r="N14" s="72">
        <v>225</v>
      </c>
      <c r="O14" s="72">
        <v>0.03</v>
      </c>
      <c r="P14" s="72">
        <v>52.2</v>
      </c>
      <c r="Q14" s="72">
        <v>55.52</v>
      </c>
      <c r="R14" s="72">
        <v>67.319999999999993</v>
      </c>
      <c r="S14" s="72">
        <v>72.92</v>
      </c>
      <c r="T14" s="72">
        <v>147.64500000000001</v>
      </c>
      <c r="U14" s="72">
        <v>74.63</v>
      </c>
      <c r="V14" s="78">
        <v>61.2</v>
      </c>
      <c r="W14" s="78">
        <v>115.1</v>
      </c>
      <c r="X14" s="78">
        <v>108.11</v>
      </c>
      <c r="Y14" s="78">
        <v>0</v>
      </c>
      <c r="Z14" s="73">
        <f t="shared" si="1"/>
        <v>979.67500000000007</v>
      </c>
    </row>
    <row r="15" spans="1:26" x14ac:dyDescent="0.25">
      <c r="A15" s="36"/>
      <c r="B15" s="38"/>
      <c r="M15" s="12" t="s">
        <v>13</v>
      </c>
      <c r="N15" s="72">
        <v>0</v>
      </c>
      <c r="O15" s="72">
        <v>0</v>
      </c>
      <c r="P15" s="72">
        <v>234.38</v>
      </c>
      <c r="Q15" s="72">
        <v>321.94</v>
      </c>
      <c r="R15" s="72">
        <v>259.38</v>
      </c>
      <c r="S15" s="72">
        <v>315.63</v>
      </c>
      <c r="T15" s="72">
        <v>399.27</v>
      </c>
      <c r="U15" s="72">
        <v>244.75</v>
      </c>
      <c r="V15" s="78">
        <v>212.5</v>
      </c>
      <c r="W15" s="78">
        <v>262.76</v>
      </c>
      <c r="X15" s="78">
        <v>273.75</v>
      </c>
      <c r="Y15" s="78">
        <v>0</v>
      </c>
      <c r="Z15" s="73">
        <f t="shared" si="1"/>
        <v>2524.3599999999997</v>
      </c>
    </row>
    <row r="16" spans="1:26" x14ac:dyDescent="0.25">
      <c r="M16" s="59" t="s">
        <v>14</v>
      </c>
      <c r="N16" s="75">
        <v>0</v>
      </c>
      <c r="O16" s="75">
        <v>0</v>
      </c>
      <c r="P16" s="76">
        <v>0</v>
      </c>
      <c r="Q16" s="76">
        <v>0</v>
      </c>
      <c r="R16" s="76">
        <v>0</v>
      </c>
      <c r="S16" s="76">
        <v>0</v>
      </c>
      <c r="T16" s="76">
        <v>0</v>
      </c>
      <c r="U16" s="76">
        <v>0</v>
      </c>
      <c r="V16" s="77">
        <v>0</v>
      </c>
      <c r="W16" s="77">
        <v>0</v>
      </c>
      <c r="X16" s="77">
        <v>0</v>
      </c>
      <c r="Y16" s="77">
        <v>0</v>
      </c>
      <c r="Z16" s="76">
        <f t="shared" si="1"/>
        <v>0</v>
      </c>
    </row>
    <row r="17" spans="1:26" x14ac:dyDescent="0.25">
      <c r="M17" s="59" t="s">
        <v>24</v>
      </c>
      <c r="N17" s="75">
        <v>0</v>
      </c>
      <c r="O17" s="75">
        <v>0</v>
      </c>
      <c r="P17" s="76">
        <v>0</v>
      </c>
      <c r="Q17" s="76">
        <v>0</v>
      </c>
      <c r="R17" s="76">
        <v>0</v>
      </c>
      <c r="S17" s="76">
        <v>0</v>
      </c>
      <c r="T17" s="76">
        <v>0</v>
      </c>
      <c r="U17" s="76">
        <v>0</v>
      </c>
      <c r="V17" s="77">
        <v>0</v>
      </c>
      <c r="W17" s="77">
        <v>0</v>
      </c>
      <c r="X17" s="77">
        <v>0</v>
      </c>
      <c r="Y17" s="77">
        <v>0</v>
      </c>
      <c r="Z17" s="76">
        <f t="shared" si="1"/>
        <v>0</v>
      </c>
    </row>
    <row r="18" spans="1:26" x14ac:dyDescent="0.25">
      <c r="A18" s="36" t="s">
        <v>69</v>
      </c>
      <c r="B18" s="36" t="s">
        <v>96</v>
      </c>
      <c r="M18" s="59" t="s">
        <v>16</v>
      </c>
      <c r="N18" s="75">
        <v>0</v>
      </c>
      <c r="O18" s="75">
        <v>0</v>
      </c>
      <c r="P18" s="76">
        <v>0</v>
      </c>
      <c r="Q18" s="76">
        <v>0</v>
      </c>
      <c r="R18" s="76">
        <v>0</v>
      </c>
      <c r="S18" s="76">
        <v>0</v>
      </c>
      <c r="T18" s="76">
        <v>0</v>
      </c>
      <c r="U18" s="75">
        <v>0</v>
      </c>
      <c r="V18" s="77">
        <v>0</v>
      </c>
      <c r="W18" s="77">
        <v>0</v>
      </c>
      <c r="X18" s="77">
        <v>0</v>
      </c>
      <c r="Y18" s="79">
        <v>0</v>
      </c>
      <c r="Z18" s="76">
        <f t="shared" si="1"/>
        <v>0</v>
      </c>
    </row>
    <row r="19" spans="1:26" x14ac:dyDescent="0.25">
      <c r="A19" s="36" t="s">
        <v>46</v>
      </c>
      <c r="B19" s="45">
        <f>N27</f>
        <v>0</v>
      </c>
      <c r="M19" s="59" t="s">
        <v>17</v>
      </c>
      <c r="N19" s="75">
        <v>0</v>
      </c>
      <c r="O19" s="75">
        <v>0</v>
      </c>
      <c r="P19" s="76">
        <v>0</v>
      </c>
      <c r="Q19" s="76">
        <v>0</v>
      </c>
      <c r="R19" s="76">
        <v>0</v>
      </c>
      <c r="S19" s="76">
        <v>0</v>
      </c>
      <c r="T19" s="76">
        <v>0</v>
      </c>
      <c r="U19" s="75">
        <v>0</v>
      </c>
      <c r="V19" s="77">
        <v>0</v>
      </c>
      <c r="W19" s="77">
        <v>0</v>
      </c>
      <c r="X19" s="77">
        <v>0</v>
      </c>
      <c r="Y19" s="79">
        <v>0</v>
      </c>
      <c r="Z19" s="76">
        <f t="shared" si="1"/>
        <v>0</v>
      </c>
    </row>
    <row r="20" spans="1:26" x14ac:dyDescent="0.25">
      <c r="A20" s="36" t="s">
        <v>70</v>
      </c>
      <c r="B20" s="45">
        <f>O27</f>
        <v>0</v>
      </c>
      <c r="M20" s="59" t="s">
        <v>18</v>
      </c>
      <c r="N20" s="75">
        <v>78</v>
      </c>
      <c r="O20" s="75">
        <v>0</v>
      </c>
      <c r="P20" s="76">
        <v>0</v>
      </c>
      <c r="Q20" s="76">
        <v>0</v>
      </c>
      <c r="R20" s="76">
        <v>0</v>
      </c>
      <c r="S20" s="76">
        <v>0</v>
      </c>
      <c r="T20" s="76">
        <v>0</v>
      </c>
      <c r="U20" s="76">
        <v>0</v>
      </c>
      <c r="V20" s="77">
        <v>0</v>
      </c>
      <c r="W20" s="77">
        <v>0</v>
      </c>
      <c r="X20" s="77">
        <v>0</v>
      </c>
      <c r="Y20" s="77">
        <v>0</v>
      </c>
      <c r="Z20" s="76">
        <f t="shared" si="1"/>
        <v>78</v>
      </c>
    </row>
    <row r="21" spans="1:26" x14ac:dyDescent="0.25">
      <c r="A21" s="36" t="s">
        <v>48</v>
      </c>
      <c r="B21" s="45">
        <f>P27</f>
        <v>0</v>
      </c>
      <c r="M21" s="12" t="s">
        <v>19</v>
      </c>
      <c r="N21" s="73">
        <v>0</v>
      </c>
      <c r="O21" s="72">
        <v>0</v>
      </c>
      <c r="P21" s="72">
        <v>0</v>
      </c>
      <c r="Q21" s="72">
        <v>446</v>
      </c>
      <c r="R21" s="72">
        <v>2625</v>
      </c>
      <c r="S21" s="72">
        <v>1781.05</v>
      </c>
      <c r="T21" s="72">
        <v>0</v>
      </c>
      <c r="U21" s="73">
        <v>378.13</v>
      </c>
      <c r="V21" s="78">
        <v>2167</v>
      </c>
      <c r="W21" s="78">
        <v>3110.5</v>
      </c>
      <c r="X21" s="78">
        <v>0</v>
      </c>
      <c r="Y21" s="74">
        <v>0</v>
      </c>
      <c r="Z21" s="73">
        <f t="shared" si="1"/>
        <v>10507.68</v>
      </c>
    </row>
    <row r="22" spans="1:26" x14ac:dyDescent="0.25">
      <c r="A22" s="36" t="s">
        <v>49</v>
      </c>
      <c r="B22" s="45">
        <f>Q27</f>
        <v>0.23</v>
      </c>
    </row>
    <row r="23" spans="1:26" x14ac:dyDescent="0.25">
      <c r="A23" s="36" t="s">
        <v>21</v>
      </c>
      <c r="B23" s="45">
        <f>R27</f>
        <v>0</v>
      </c>
    </row>
    <row r="24" spans="1:26" x14ac:dyDescent="0.25">
      <c r="A24" s="36" t="s">
        <v>22</v>
      </c>
      <c r="B24" s="45">
        <f>S27</f>
        <v>137</v>
      </c>
    </row>
    <row r="25" spans="1:26" x14ac:dyDescent="0.25">
      <c r="A25" s="36" t="s">
        <v>23</v>
      </c>
      <c r="B25" s="45">
        <f>T27</f>
        <v>50.5</v>
      </c>
      <c r="M25" s="69" t="s">
        <v>94</v>
      </c>
      <c r="N25" s="71">
        <v>1</v>
      </c>
      <c r="O25" s="71">
        <v>2</v>
      </c>
      <c r="P25" s="71">
        <v>3</v>
      </c>
      <c r="Q25" s="71">
        <v>4</v>
      </c>
      <c r="R25" s="71">
        <v>5</v>
      </c>
      <c r="S25" s="71">
        <v>6</v>
      </c>
      <c r="T25" s="71">
        <v>7</v>
      </c>
      <c r="U25" s="71">
        <v>8</v>
      </c>
      <c r="V25" s="71">
        <v>9</v>
      </c>
      <c r="W25" s="71">
        <v>10</v>
      </c>
      <c r="X25" s="71">
        <v>11</v>
      </c>
      <c r="Y25" s="71">
        <v>12</v>
      </c>
      <c r="Z25" s="71" t="s">
        <v>93</v>
      </c>
    </row>
    <row r="26" spans="1:26" x14ac:dyDescent="0.25">
      <c r="A26" s="36" t="s">
        <v>50</v>
      </c>
      <c r="B26" s="45">
        <f>U27</f>
        <v>0</v>
      </c>
      <c r="M26" s="12" t="s">
        <v>31</v>
      </c>
      <c r="N26" s="72">
        <v>0</v>
      </c>
      <c r="O26" s="72">
        <v>0</v>
      </c>
      <c r="P26" s="73">
        <v>0</v>
      </c>
      <c r="Q26" s="73">
        <v>0</v>
      </c>
      <c r="R26" s="73">
        <v>0</v>
      </c>
      <c r="S26" s="73">
        <v>24</v>
      </c>
      <c r="T26" s="73">
        <v>0</v>
      </c>
      <c r="U26" s="73">
        <v>24.2</v>
      </c>
      <c r="V26" s="74">
        <v>48.5</v>
      </c>
      <c r="W26" s="74">
        <v>24.2</v>
      </c>
      <c r="X26" s="74">
        <v>24.2</v>
      </c>
      <c r="Y26" s="74">
        <v>0</v>
      </c>
      <c r="Z26" s="73">
        <f t="shared" ref="Z26:Z28" si="2">SUM(N26:Y26)</f>
        <v>145.1</v>
      </c>
    </row>
    <row r="27" spans="1:26" x14ac:dyDescent="0.25">
      <c r="A27" s="36" t="s">
        <v>71</v>
      </c>
      <c r="B27" s="45">
        <f>V27</f>
        <v>152.69999999999999</v>
      </c>
      <c r="M27" s="12" t="s">
        <v>4</v>
      </c>
      <c r="N27" s="72">
        <v>0</v>
      </c>
      <c r="O27" s="72">
        <v>0</v>
      </c>
      <c r="P27" s="73">
        <v>0</v>
      </c>
      <c r="Q27" s="73">
        <v>0.23</v>
      </c>
      <c r="R27" s="73">
        <v>0</v>
      </c>
      <c r="S27" s="73">
        <v>137</v>
      </c>
      <c r="T27" s="73">
        <v>50.5</v>
      </c>
      <c r="U27" s="73">
        <v>0</v>
      </c>
      <c r="V27" s="74">
        <v>152.69999999999999</v>
      </c>
      <c r="W27" s="74">
        <v>0</v>
      </c>
      <c r="X27" s="74">
        <v>0</v>
      </c>
      <c r="Y27" s="74">
        <v>0</v>
      </c>
      <c r="Z27" s="73">
        <f t="shared" si="2"/>
        <v>340.42999999999995</v>
      </c>
    </row>
    <row r="28" spans="1:26" x14ac:dyDescent="0.25">
      <c r="A28" s="36" t="s">
        <v>72</v>
      </c>
      <c r="B28" s="45">
        <f>W27</f>
        <v>0</v>
      </c>
      <c r="M28" s="12" t="s">
        <v>5</v>
      </c>
      <c r="N28" s="73">
        <v>0</v>
      </c>
      <c r="O28" s="73">
        <v>0</v>
      </c>
      <c r="P28" s="73">
        <v>0</v>
      </c>
      <c r="Q28" s="73">
        <v>0</v>
      </c>
      <c r="R28" s="73">
        <v>120</v>
      </c>
      <c r="S28" s="73">
        <v>0</v>
      </c>
      <c r="T28" s="73">
        <v>260.7</v>
      </c>
      <c r="U28" s="73">
        <v>191</v>
      </c>
      <c r="V28" s="74">
        <v>460</v>
      </c>
      <c r="W28" s="74">
        <v>490</v>
      </c>
      <c r="X28" s="74">
        <v>191</v>
      </c>
      <c r="Y28" s="74">
        <v>0</v>
      </c>
      <c r="Z28" s="73">
        <f t="shared" si="2"/>
        <v>1712.7</v>
      </c>
    </row>
    <row r="29" spans="1:26" x14ac:dyDescent="0.25">
      <c r="A29" s="36" t="s">
        <v>73</v>
      </c>
      <c r="B29" s="45">
        <f>X27</f>
        <v>0</v>
      </c>
      <c r="M29" s="12" t="s">
        <v>6</v>
      </c>
      <c r="N29" s="72">
        <v>18.5</v>
      </c>
      <c r="O29" s="73">
        <v>50.52</v>
      </c>
      <c r="P29" s="73">
        <v>0</v>
      </c>
      <c r="Q29" s="73">
        <v>11</v>
      </c>
      <c r="R29" s="73">
        <v>0</v>
      </c>
      <c r="S29" s="73">
        <v>0</v>
      </c>
      <c r="T29" s="73">
        <v>0</v>
      </c>
      <c r="U29" s="73">
        <v>2</v>
      </c>
      <c r="V29" s="74">
        <f>W28</f>
        <v>490</v>
      </c>
      <c r="W29" s="74">
        <v>0</v>
      </c>
      <c r="X29" s="74">
        <v>0</v>
      </c>
      <c r="Y29" s="74">
        <v>0</v>
      </c>
      <c r="Z29" s="73">
        <f>SUM(N29:Y29)</f>
        <v>572.02</v>
      </c>
    </row>
    <row r="30" spans="1:26" x14ac:dyDescent="0.25">
      <c r="A30" s="36" t="s">
        <v>74</v>
      </c>
      <c r="B30" s="45">
        <f>Y27</f>
        <v>0</v>
      </c>
      <c r="M30" s="12" t="s">
        <v>7</v>
      </c>
      <c r="N30" s="72">
        <v>0</v>
      </c>
      <c r="O30" s="72">
        <v>2</v>
      </c>
      <c r="P30" s="73">
        <v>15</v>
      </c>
      <c r="Q30" s="73">
        <v>0</v>
      </c>
      <c r="R30" s="73">
        <v>0</v>
      </c>
      <c r="S30" s="73">
        <v>0</v>
      </c>
      <c r="T30" s="73">
        <v>0</v>
      </c>
      <c r="U30" s="73">
        <v>9.9</v>
      </c>
      <c r="V30" s="74">
        <v>0</v>
      </c>
      <c r="W30" s="74">
        <v>0</v>
      </c>
      <c r="X30" s="74">
        <v>3</v>
      </c>
      <c r="Y30" s="74">
        <v>0</v>
      </c>
      <c r="Z30" s="73">
        <f t="shared" ref="Z30:Z44" si="3">SUM(N30:Y30)</f>
        <v>29.9</v>
      </c>
    </row>
    <row r="31" spans="1:26" x14ac:dyDescent="0.25">
      <c r="A31" s="36"/>
      <c r="B31" s="38"/>
      <c r="M31" s="12" t="s">
        <v>29</v>
      </c>
      <c r="N31" s="72">
        <v>0</v>
      </c>
      <c r="O31" s="72">
        <v>1.9</v>
      </c>
      <c r="P31" s="73">
        <v>35.5</v>
      </c>
      <c r="Q31" s="73">
        <v>5</v>
      </c>
      <c r="R31" s="73">
        <v>1.8</v>
      </c>
      <c r="S31" s="73">
        <v>6</v>
      </c>
      <c r="T31" s="73">
        <v>0</v>
      </c>
      <c r="U31" s="73">
        <v>0</v>
      </c>
      <c r="V31" s="74">
        <v>0</v>
      </c>
      <c r="W31" s="74">
        <v>0</v>
      </c>
      <c r="X31" s="74">
        <v>0</v>
      </c>
      <c r="Y31" s="74">
        <v>0</v>
      </c>
      <c r="Z31" s="73">
        <f t="shared" si="3"/>
        <v>50.199999999999996</v>
      </c>
    </row>
    <row r="32" spans="1:26" x14ac:dyDescent="0.25">
      <c r="A32" s="36"/>
      <c r="B32" s="38"/>
      <c r="M32" s="59" t="s">
        <v>8</v>
      </c>
      <c r="N32" s="75">
        <v>0</v>
      </c>
      <c r="O32" s="75">
        <v>0</v>
      </c>
      <c r="P32" s="76">
        <v>0</v>
      </c>
      <c r="Q32" s="76">
        <v>0</v>
      </c>
      <c r="R32" s="76">
        <v>0</v>
      </c>
      <c r="S32" s="76">
        <v>0</v>
      </c>
      <c r="T32" s="76">
        <v>0</v>
      </c>
      <c r="U32" s="76">
        <v>0</v>
      </c>
      <c r="V32" s="77">
        <v>0</v>
      </c>
      <c r="W32" s="77">
        <v>0</v>
      </c>
      <c r="X32" s="77">
        <v>0</v>
      </c>
      <c r="Y32" s="77">
        <v>0</v>
      </c>
      <c r="Z32" s="76">
        <f t="shared" si="3"/>
        <v>0</v>
      </c>
    </row>
    <row r="33" spans="1:26" x14ac:dyDescent="0.25">
      <c r="A33" s="36"/>
      <c r="B33" s="38"/>
      <c r="M33" s="12" t="s">
        <v>9</v>
      </c>
      <c r="N33" s="72">
        <v>1304</v>
      </c>
      <c r="O33" s="72">
        <v>0</v>
      </c>
      <c r="P33" s="73">
        <v>0</v>
      </c>
      <c r="Q33" s="73">
        <v>0</v>
      </c>
      <c r="R33" s="73">
        <v>0</v>
      </c>
      <c r="S33" s="73">
        <v>0</v>
      </c>
      <c r="T33" s="73">
        <v>0</v>
      </c>
      <c r="U33" s="72">
        <v>0</v>
      </c>
      <c r="V33" s="74">
        <v>0</v>
      </c>
      <c r="W33" s="74">
        <v>0</v>
      </c>
      <c r="X33" s="74">
        <v>0</v>
      </c>
      <c r="Y33" s="78">
        <v>0</v>
      </c>
      <c r="Z33" s="73">
        <f t="shared" si="3"/>
        <v>1304</v>
      </c>
    </row>
    <row r="34" spans="1:26" x14ac:dyDescent="0.25">
      <c r="A34" s="36" t="s">
        <v>69</v>
      </c>
      <c r="B34" s="36" t="s">
        <v>97</v>
      </c>
      <c r="M34" s="12" t="s">
        <v>10</v>
      </c>
      <c r="N34" s="72">
        <v>380</v>
      </c>
      <c r="O34" s="72">
        <v>2965</v>
      </c>
      <c r="P34" s="72">
        <v>2366</v>
      </c>
      <c r="Q34" s="72">
        <v>1978</v>
      </c>
      <c r="R34" s="72">
        <v>2204</v>
      </c>
      <c r="S34" s="72">
        <v>883</v>
      </c>
      <c r="T34" s="72">
        <v>2711.6</v>
      </c>
      <c r="U34" s="72">
        <v>1406.4</v>
      </c>
      <c r="V34" s="78">
        <v>2673.6</v>
      </c>
      <c r="W34" s="78">
        <v>1406.4</v>
      </c>
      <c r="X34" s="78">
        <v>1406.4</v>
      </c>
      <c r="Y34" s="78">
        <v>0</v>
      </c>
      <c r="Z34" s="73">
        <f t="shared" si="3"/>
        <v>20380.400000000001</v>
      </c>
    </row>
    <row r="35" spans="1:26" x14ac:dyDescent="0.25">
      <c r="A35" s="36" t="s">
        <v>46</v>
      </c>
      <c r="B35" s="45">
        <f>N28</f>
        <v>0</v>
      </c>
      <c r="M35" s="12" t="s">
        <v>11</v>
      </c>
      <c r="N35" s="72">
        <v>0</v>
      </c>
      <c r="O35" s="72">
        <v>1586</v>
      </c>
      <c r="P35" s="72">
        <v>5673</v>
      </c>
      <c r="Q35" s="72">
        <v>503</v>
      </c>
      <c r="R35" s="72">
        <v>229</v>
      </c>
      <c r="S35" s="72">
        <v>38</v>
      </c>
      <c r="T35" s="72">
        <v>165.2</v>
      </c>
      <c r="U35" s="72">
        <v>63.6</v>
      </c>
      <c r="V35" s="78">
        <v>165.4</v>
      </c>
      <c r="W35" s="78">
        <v>63.6</v>
      </c>
      <c r="X35" s="78">
        <v>63.6</v>
      </c>
      <c r="Y35" s="78">
        <v>0</v>
      </c>
      <c r="Z35" s="73">
        <f t="shared" si="3"/>
        <v>8550.4000000000015</v>
      </c>
    </row>
    <row r="36" spans="1:26" x14ac:dyDescent="0.25">
      <c r="A36" s="36" t="s">
        <v>70</v>
      </c>
      <c r="B36" s="45">
        <f>O28</f>
        <v>0</v>
      </c>
      <c r="M36" s="12" t="s">
        <v>28</v>
      </c>
      <c r="N36" s="72">
        <v>36.130000000000003</v>
      </c>
      <c r="O36" s="72">
        <v>50</v>
      </c>
      <c r="P36" s="72">
        <v>0</v>
      </c>
      <c r="Q36" s="72">
        <v>0</v>
      </c>
      <c r="R36" s="72">
        <v>20</v>
      </c>
      <c r="S36" s="72">
        <v>48</v>
      </c>
      <c r="T36" s="72">
        <v>415.3</v>
      </c>
      <c r="U36" s="72">
        <v>124</v>
      </c>
      <c r="V36" s="78">
        <v>73.7</v>
      </c>
      <c r="W36" s="78">
        <v>124</v>
      </c>
      <c r="X36" s="78">
        <v>124</v>
      </c>
      <c r="Y36" s="78">
        <v>0</v>
      </c>
      <c r="Z36" s="73">
        <f t="shared" si="3"/>
        <v>1015.1300000000001</v>
      </c>
    </row>
    <row r="37" spans="1:26" x14ac:dyDescent="0.25">
      <c r="A37" s="36" t="s">
        <v>48</v>
      </c>
      <c r="B37" s="45">
        <f>P28</f>
        <v>0</v>
      </c>
      <c r="M37" s="12" t="s">
        <v>12</v>
      </c>
      <c r="N37" s="72">
        <v>225</v>
      </c>
      <c r="O37" s="72">
        <v>0.03</v>
      </c>
      <c r="P37" s="72">
        <v>52.2</v>
      </c>
      <c r="Q37" s="72">
        <v>55.52</v>
      </c>
      <c r="R37" s="72">
        <v>67.319999999999993</v>
      </c>
      <c r="S37" s="72">
        <v>72.92</v>
      </c>
      <c r="T37" s="72">
        <v>147.64500000000001</v>
      </c>
      <c r="U37" s="72">
        <v>74.63</v>
      </c>
      <c r="V37" s="78">
        <v>61.2</v>
      </c>
      <c r="W37" s="78">
        <v>115.1</v>
      </c>
      <c r="X37" s="78">
        <v>108.11</v>
      </c>
      <c r="Y37" s="78">
        <v>0</v>
      </c>
      <c r="Z37" s="73">
        <f t="shared" si="3"/>
        <v>979.67500000000007</v>
      </c>
    </row>
    <row r="38" spans="1:26" x14ac:dyDescent="0.25">
      <c r="A38" s="36" t="s">
        <v>49</v>
      </c>
      <c r="B38" s="45">
        <f>Q28</f>
        <v>0</v>
      </c>
      <c r="M38" s="12" t="s">
        <v>13</v>
      </c>
      <c r="N38" s="72">
        <v>0</v>
      </c>
      <c r="O38" s="72">
        <v>0</v>
      </c>
      <c r="P38" s="72">
        <v>234.38</v>
      </c>
      <c r="Q38" s="72">
        <v>321.94</v>
      </c>
      <c r="R38" s="72">
        <v>259.38</v>
      </c>
      <c r="S38" s="72">
        <v>315.63</v>
      </c>
      <c r="T38" s="72">
        <v>399.27</v>
      </c>
      <c r="U38" s="72">
        <v>244.75</v>
      </c>
      <c r="V38" s="78">
        <v>212.5</v>
      </c>
      <c r="W38" s="78">
        <v>262.76</v>
      </c>
      <c r="X38" s="78">
        <v>273.75</v>
      </c>
      <c r="Y38" s="78">
        <v>0</v>
      </c>
      <c r="Z38" s="73">
        <f t="shared" si="3"/>
        <v>2524.3599999999997</v>
      </c>
    </row>
    <row r="39" spans="1:26" x14ac:dyDescent="0.25">
      <c r="A39" s="36" t="s">
        <v>21</v>
      </c>
      <c r="B39" s="45">
        <f>R28</f>
        <v>120</v>
      </c>
      <c r="M39" s="59" t="s">
        <v>14</v>
      </c>
      <c r="N39" s="75">
        <v>0</v>
      </c>
      <c r="O39" s="75">
        <v>0</v>
      </c>
      <c r="P39" s="76">
        <v>0</v>
      </c>
      <c r="Q39" s="76">
        <v>0</v>
      </c>
      <c r="R39" s="76">
        <v>0</v>
      </c>
      <c r="S39" s="76">
        <v>0</v>
      </c>
      <c r="T39" s="76">
        <v>0</v>
      </c>
      <c r="U39" s="76">
        <v>0</v>
      </c>
      <c r="V39" s="77">
        <v>0</v>
      </c>
      <c r="W39" s="77">
        <v>0</v>
      </c>
      <c r="X39" s="77">
        <v>0</v>
      </c>
      <c r="Y39" s="77">
        <v>0</v>
      </c>
      <c r="Z39" s="76">
        <f t="shared" si="3"/>
        <v>0</v>
      </c>
    </row>
    <row r="40" spans="1:26" x14ac:dyDescent="0.25">
      <c r="A40" s="36" t="s">
        <v>22</v>
      </c>
      <c r="B40" s="45">
        <f>S28</f>
        <v>0</v>
      </c>
      <c r="M40" s="59" t="s">
        <v>24</v>
      </c>
      <c r="N40" s="75">
        <v>0</v>
      </c>
      <c r="O40" s="75">
        <v>0</v>
      </c>
      <c r="P40" s="76">
        <v>0</v>
      </c>
      <c r="Q40" s="76">
        <v>0</v>
      </c>
      <c r="R40" s="76">
        <v>0</v>
      </c>
      <c r="S40" s="76">
        <v>0</v>
      </c>
      <c r="T40" s="76">
        <v>0</v>
      </c>
      <c r="U40" s="76">
        <v>0</v>
      </c>
      <c r="V40" s="77">
        <v>0</v>
      </c>
      <c r="W40" s="77">
        <v>0</v>
      </c>
      <c r="X40" s="77">
        <v>0</v>
      </c>
      <c r="Y40" s="77">
        <v>0</v>
      </c>
      <c r="Z40" s="76">
        <f t="shared" si="3"/>
        <v>0</v>
      </c>
    </row>
    <row r="41" spans="1:26" x14ac:dyDescent="0.25">
      <c r="A41" s="36" t="s">
        <v>23</v>
      </c>
      <c r="B41" s="45">
        <f>T28</f>
        <v>260.7</v>
      </c>
      <c r="M41" s="59" t="s">
        <v>16</v>
      </c>
      <c r="N41" s="75">
        <v>0</v>
      </c>
      <c r="O41" s="75">
        <v>0</v>
      </c>
      <c r="P41" s="76">
        <v>0</v>
      </c>
      <c r="Q41" s="76">
        <v>0</v>
      </c>
      <c r="R41" s="76">
        <v>0</v>
      </c>
      <c r="S41" s="76">
        <v>0</v>
      </c>
      <c r="T41" s="76">
        <v>0</v>
      </c>
      <c r="U41" s="75">
        <v>0</v>
      </c>
      <c r="V41" s="77">
        <v>0</v>
      </c>
      <c r="W41" s="77">
        <v>0</v>
      </c>
      <c r="X41" s="77">
        <v>0</v>
      </c>
      <c r="Y41" s="79">
        <v>0</v>
      </c>
      <c r="Z41" s="76">
        <f t="shared" si="3"/>
        <v>0</v>
      </c>
    </row>
    <row r="42" spans="1:26" x14ac:dyDescent="0.25">
      <c r="A42" s="36" t="s">
        <v>50</v>
      </c>
      <c r="B42" s="45">
        <f>U28</f>
        <v>191</v>
      </c>
      <c r="M42" s="59" t="s">
        <v>17</v>
      </c>
      <c r="N42" s="75">
        <v>0</v>
      </c>
      <c r="O42" s="75">
        <v>0</v>
      </c>
      <c r="P42" s="76">
        <v>0</v>
      </c>
      <c r="Q42" s="76">
        <v>0</v>
      </c>
      <c r="R42" s="76">
        <v>0</v>
      </c>
      <c r="S42" s="76">
        <v>0</v>
      </c>
      <c r="T42" s="76">
        <v>0</v>
      </c>
      <c r="U42" s="75">
        <v>0</v>
      </c>
      <c r="V42" s="77">
        <v>0</v>
      </c>
      <c r="W42" s="77">
        <v>0</v>
      </c>
      <c r="X42" s="77">
        <v>0</v>
      </c>
      <c r="Y42" s="79">
        <v>0</v>
      </c>
      <c r="Z42" s="76">
        <f t="shared" si="3"/>
        <v>0</v>
      </c>
    </row>
    <row r="43" spans="1:26" x14ac:dyDescent="0.25">
      <c r="A43" s="36" t="s">
        <v>71</v>
      </c>
      <c r="B43" s="45">
        <f>V28</f>
        <v>460</v>
      </c>
      <c r="M43" s="59" t="s">
        <v>18</v>
      </c>
      <c r="N43" s="75">
        <v>78</v>
      </c>
      <c r="O43" s="75">
        <v>0</v>
      </c>
      <c r="P43" s="76">
        <v>0</v>
      </c>
      <c r="Q43" s="76">
        <v>0</v>
      </c>
      <c r="R43" s="76">
        <v>0</v>
      </c>
      <c r="S43" s="76">
        <v>0</v>
      </c>
      <c r="T43" s="76">
        <v>0</v>
      </c>
      <c r="U43" s="76">
        <v>0</v>
      </c>
      <c r="V43" s="77">
        <v>0</v>
      </c>
      <c r="W43" s="77">
        <v>0</v>
      </c>
      <c r="X43" s="77">
        <v>0</v>
      </c>
      <c r="Y43" s="77">
        <v>0</v>
      </c>
      <c r="Z43" s="76">
        <f t="shared" si="3"/>
        <v>78</v>
      </c>
    </row>
    <row r="44" spans="1:26" x14ac:dyDescent="0.25">
      <c r="A44" s="36" t="s">
        <v>72</v>
      </c>
      <c r="B44" s="45">
        <f>W28</f>
        <v>490</v>
      </c>
      <c r="M44" s="12" t="s">
        <v>19</v>
      </c>
      <c r="N44" s="73">
        <v>0</v>
      </c>
      <c r="O44" s="72">
        <v>0</v>
      </c>
      <c r="P44" s="72">
        <v>0</v>
      </c>
      <c r="Q44" s="72">
        <v>446</v>
      </c>
      <c r="R44" s="72">
        <v>2625</v>
      </c>
      <c r="S44" s="72">
        <v>1781.05</v>
      </c>
      <c r="T44" s="72">
        <v>0</v>
      </c>
      <c r="U44" s="73">
        <v>378.13</v>
      </c>
      <c r="V44" s="78">
        <v>2167</v>
      </c>
      <c r="W44" s="78">
        <v>3110.5</v>
      </c>
      <c r="X44" s="78">
        <v>0</v>
      </c>
      <c r="Y44" s="74">
        <v>0</v>
      </c>
      <c r="Z44" s="73">
        <f t="shared" si="3"/>
        <v>10507.68</v>
      </c>
    </row>
    <row r="45" spans="1:26" x14ac:dyDescent="0.25">
      <c r="A45" s="36" t="s">
        <v>73</v>
      </c>
      <c r="B45" s="45">
        <f>X28</f>
        <v>191</v>
      </c>
    </row>
    <row r="46" spans="1:26" x14ac:dyDescent="0.25">
      <c r="A46" s="36" t="s">
        <v>74</v>
      </c>
      <c r="B46" s="45">
        <f>Y28</f>
        <v>0</v>
      </c>
    </row>
    <row r="47" spans="1:26" x14ac:dyDescent="0.25">
      <c r="A47" s="36"/>
      <c r="B47" s="38"/>
    </row>
    <row r="48" spans="1:26" x14ac:dyDescent="0.25">
      <c r="A48" s="36"/>
      <c r="B48" s="38"/>
    </row>
    <row r="49" spans="1:26" x14ac:dyDescent="0.25">
      <c r="M49" s="69" t="s">
        <v>94</v>
      </c>
      <c r="N49" s="71">
        <v>1</v>
      </c>
      <c r="O49" s="71">
        <v>2</v>
      </c>
      <c r="P49" s="71">
        <v>3</v>
      </c>
      <c r="Q49" s="71">
        <v>4</v>
      </c>
      <c r="R49" s="71">
        <v>5</v>
      </c>
      <c r="S49" s="71">
        <v>6</v>
      </c>
      <c r="T49" s="71">
        <v>7</v>
      </c>
      <c r="U49" s="71">
        <v>8</v>
      </c>
      <c r="V49" s="71">
        <v>9</v>
      </c>
      <c r="W49" s="71">
        <v>10</v>
      </c>
      <c r="X49" s="71">
        <v>11</v>
      </c>
      <c r="Y49" s="71">
        <v>12</v>
      </c>
      <c r="Z49" s="71" t="s">
        <v>93</v>
      </c>
    </row>
    <row r="50" spans="1:26" x14ac:dyDescent="0.25">
      <c r="A50" s="36" t="s">
        <v>69</v>
      </c>
      <c r="B50" s="36" t="s">
        <v>98</v>
      </c>
      <c r="M50" s="12" t="s">
        <v>31</v>
      </c>
      <c r="N50" s="72">
        <v>0</v>
      </c>
      <c r="O50" s="72">
        <v>0</v>
      </c>
      <c r="P50" s="73">
        <v>0</v>
      </c>
      <c r="Q50" s="73">
        <v>0</v>
      </c>
      <c r="R50" s="73">
        <v>0</v>
      </c>
      <c r="S50" s="73">
        <v>24</v>
      </c>
      <c r="T50" s="73">
        <v>0</v>
      </c>
      <c r="U50" s="73">
        <v>24.2</v>
      </c>
      <c r="V50" s="74">
        <v>48.5</v>
      </c>
      <c r="W50" s="74">
        <v>24.2</v>
      </c>
      <c r="X50" s="74">
        <v>24.2</v>
      </c>
      <c r="Y50" s="74">
        <v>0</v>
      </c>
      <c r="Z50" s="73">
        <f t="shared" ref="Z50:Z52" si="4">SUM(N50:Y50)</f>
        <v>145.1</v>
      </c>
    </row>
    <row r="51" spans="1:26" x14ac:dyDescent="0.25">
      <c r="A51" s="36" t="s">
        <v>46</v>
      </c>
      <c r="B51" s="45">
        <f>N53</f>
        <v>18.5</v>
      </c>
      <c r="M51" s="12" t="s">
        <v>4</v>
      </c>
      <c r="N51" s="72">
        <v>0</v>
      </c>
      <c r="O51" s="72">
        <v>0</v>
      </c>
      <c r="P51" s="73">
        <v>0</v>
      </c>
      <c r="Q51" s="73">
        <v>0.23</v>
      </c>
      <c r="R51" s="73">
        <v>0</v>
      </c>
      <c r="S51" s="73">
        <v>137</v>
      </c>
      <c r="T51" s="73">
        <v>50.5</v>
      </c>
      <c r="U51" s="73">
        <v>0</v>
      </c>
      <c r="V51" s="74">
        <v>152.69999999999999</v>
      </c>
      <c r="W51" s="74">
        <v>0</v>
      </c>
      <c r="X51" s="74">
        <v>0</v>
      </c>
      <c r="Y51" s="74">
        <v>0</v>
      </c>
      <c r="Z51" s="73">
        <f t="shared" si="4"/>
        <v>340.42999999999995</v>
      </c>
    </row>
    <row r="52" spans="1:26" x14ac:dyDescent="0.25">
      <c r="A52" s="36" t="s">
        <v>70</v>
      </c>
      <c r="B52" s="45">
        <f>O53</f>
        <v>50.52</v>
      </c>
      <c r="M52" s="12" t="s">
        <v>5</v>
      </c>
      <c r="N52" s="73">
        <v>0</v>
      </c>
      <c r="O52" s="73">
        <v>0</v>
      </c>
      <c r="P52" s="73">
        <v>0</v>
      </c>
      <c r="Q52" s="73">
        <v>0</v>
      </c>
      <c r="R52" s="73">
        <v>120</v>
      </c>
      <c r="S52" s="73">
        <v>0</v>
      </c>
      <c r="T52" s="73">
        <v>260.7</v>
      </c>
      <c r="U52" s="73">
        <v>191</v>
      </c>
      <c r="V52" s="74">
        <v>460</v>
      </c>
      <c r="W52" s="74">
        <v>490</v>
      </c>
      <c r="X52" s="74">
        <v>191</v>
      </c>
      <c r="Y52" s="74">
        <v>0</v>
      </c>
      <c r="Z52" s="73">
        <f t="shared" si="4"/>
        <v>1712.7</v>
      </c>
    </row>
    <row r="53" spans="1:26" x14ac:dyDescent="0.25">
      <c r="A53" s="36" t="s">
        <v>48</v>
      </c>
      <c r="B53" s="45">
        <f>P53</f>
        <v>0</v>
      </c>
      <c r="M53" s="12" t="s">
        <v>6</v>
      </c>
      <c r="N53" s="72">
        <v>18.5</v>
      </c>
      <c r="O53" s="73">
        <v>50.52</v>
      </c>
      <c r="P53" s="73">
        <v>0</v>
      </c>
      <c r="Q53" s="73">
        <v>11</v>
      </c>
      <c r="R53" s="73">
        <v>0</v>
      </c>
      <c r="S53" s="73">
        <v>0</v>
      </c>
      <c r="T53" s="73">
        <v>0</v>
      </c>
      <c r="U53" s="73">
        <v>2</v>
      </c>
      <c r="V53" s="74">
        <v>0</v>
      </c>
      <c r="W53" s="74">
        <v>0</v>
      </c>
      <c r="X53" s="74">
        <v>0</v>
      </c>
      <c r="Y53" s="74">
        <v>0</v>
      </c>
      <c r="Z53" s="73">
        <f>SUM(N53:Y53)</f>
        <v>82.02000000000001</v>
      </c>
    </row>
    <row r="54" spans="1:26" x14ac:dyDescent="0.25">
      <c r="A54" s="36" t="s">
        <v>49</v>
      </c>
      <c r="B54" s="45">
        <f>Q53</f>
        <v>11</v>
      </c>
      <c r="M54" s="12" t="s">
        <v>7</v>
      </c>
      <c r="N54" s="72">
        <v>0</v>
      </c>
      <c r="O54" s="72">
        <v>2</v>
      </c>
      <c r="P54" s="73">
        <v>15</v>
      </c>
      <c r="Q54" s="73">
        <v>0</v>
      </c>
      <c r="R54" s="73">
        <v>0</v>
      </c>
      <c r="S54" s="73">
        <v>0</v>
      </c>
      <c r="T54" s="73">
        <v>0</v>
      </c>
      <c r="U54" s="73">
        <v>9.9</v>
      </c>
      <c r="V54" s="74">
        <v>0</v>
      </c>
      <c r="W54" s="74">
        <v>0</v>
      </c>
      <c r="X54" s="74">
        <v>3</v>
      </c>
      <c r="Y54" s="74">
        <v>0</v>
      </c>
      <c r="Z54" s="73">
        <f t="shared" ref="Z54:Z68" si="5">SUM(N54:Y54)</f>
        <v>29.9</v>
      </c>
    </row>
    <row r="55" spans="1:26" x14ac:dyDescent="0.25">
      <c r="A55" s="36" t="s">
        <v>21</v>
      </c>
      <c r="B55" s="45">
        <f>R53</f>
        <v>0</v>
      </c>
      <c r="M55" s="12" t="s">
        <v>29</v>
      </c>
      <c r="N55" s="72">
        <v>0</v>
      </c>
      <c r="O55" s="72">
        <v>1.9</v>
      </c>
      <c r="P55" s="73">
        <v>35.5</v>
      </c>
      <c r="Q55" s="73">
        <v>5</v>
      </c>
      <c r="R55" s="73">
        <v>1.8</v>
      </c>
      <c r="S55" s="73">
        <v>6</v>
      </c>
      <c r="T55" s="73">
        <v>0</v>
      </c>
      <c r="U55" s="73">
        <v>0</v>
      </c>
      <c r="V55" s="74">
        <v>0</v>
      </c>
      <c r="W55" s="74">
        <v>0</v>
      </c>
      <c r="X55" s="74">
        <v>0</v>
      </c>
      <c r="Y55" s="74">
        <v>0</v>
      </c>
      <c r="Z55" s="73">
        <f t="shared" si="5"/>
        <v>50.199999999999996</v>
      </c>
    </row>
    <row r="56" spans="1:26" x14ac:dyDescent="0.25">
      <c r="A56" s="36" t="s">
        <v>22</v>
      </c>
      <c r="B56" s="45">
        <f>S53</f>
        <v>0</v>
      </c>
      <c r="M56" s="59" t="s">
        <v>8</v>
      </c>
      <c r="N56" s="75">
        <v>0</v>
      </c>
      <c r="O56" s="75">
        <v>0</v>
      </c>
      <c r="P56" s="76">
        <v>0</v>
      </c>
      <c r="Q56" s="76">
        <v>0</v>
      </c>
      <c r="R56" s="76">
        <v>0</v>
      </c>
      <c r="S56" s="76">
        <v>0</v>
      </c>
      <c r="T56" s="76">
        <v>0</v>
      </c>
      <c r="U56" s="76">
        <v>0</v>
      </c>
      <c r="V56" s="77">
        <v>0</v>
      </c>
      <c r="W56" s="77">
        <v>0</v>
      </c>
      <c r="X56" s="77">
        <v>0</v>
      </c>
      <c r="Y56" s="77">
        <v>0</v>
      </c>
      <c r="Z56" s="76">
        <f t="shared" si="5"/>
        <v>0</v>
      </c>
    </row>
    <row r="57" spans="1:26" x14ac:dyDescent="0.25">
      <c r="A57" s="36" t="s">
        <v>23</v>
      </c>
      <c r="B57" s="45">
        <f>T53</f>
        <v>0</v>
      </c>
      <c r="M57" s="12" t="s">
        <v>9</v>
      </c>
      <c r="N57" s="72">
        <v>1304</v>
      </c>
      <c r="O57" s="72">
        <v>0</v>
      </c>
      <c r="P57" s="73">
        <v>0</v>
      </c>
      <c r="Q57" s="73">
        <v>0</v>
      </c>
      <c r="R57" s="73">
        <v>0</v>
      </c>
      <c r="S57" s="73">
        <v>0</v>
      </c>
      <c r="T57" s="73">
        <v>0</v>
      </c>
      <c r="U57" s="72">
        <v>0</v>
      </c>
      <c r="V57" s="74">
        <v>0</v>
      </c>
      <c r="W57" s="74">
        <v>0</v>
      </c>
      <c r="X57" s="74">
        <v>0</v>
      </c>
      <c r="Y57" s="78">
        <v>0</v>
      </c>
      <c r="Z57" s="73">
        <f t="shared" si="5"/>
        <v>1304</v>
      </c>
    </row>
    <row r="58" spans="1:26" x14ac:dyDescent="0.25">
      <c r="A58" s="36" t="s">
        <v>50</v>
      </c>
      <c r="B58" s="45">
        <f>U53</f>
        <v>2</v>
      </c>
      <c r="M58" s="12" t="s">
        <v>10</v>
      </c>
      <c r="N58" s="72">
        <v>380</v>
      </c>
      <c r="O58" s="72">
        <v>2965</v>
      </c>
      <c r="P58" s="72">
        <v>2366</v>
      </c>
      <c r="Q58" s="72">
        <v>1978</v>
      </c>
      <c r="R58" s="72">
        <v>2204</v>
      </c>
      <c r="S58" s="72">
        <v>883</v>
      </c>
      <c r="T58" s="72">
        <v>2711.6</v>
      </c>
      <c r="U58" s="72">
        <v>1406.4</v>
      </c>
      <c r="V58" s="78">
        <v>2673.6</v>
      </c>
      <c r="W58" s="78">
        <v>1406.4</v>
      </c>
      <c r="X58" s="78">
        <v>1406.4</v>
      </c>
      <c r="Y58" s="78">
        <v>0</v>
      </c>
      <c r="Z58" s="73">
        <f t="shared" si="5"/>
        <v>20380.400000000001</v>
      </c>
    </row>
    <row r="59" spans="1:26" x14ac:dyDescent="0.25">
      <c r="A59" s="36" t="s">
        <v>71</v>
      </c>
      <c r="B59" s="45">
        <f>V53</f>
        <v>0</v>
      </c>
      <c r="M59" s="12" t="s">
        <v>11</v>
      </c>
      <c r="N59" s="72">
        <v>0</v>
      </c>
      <c r="O59" s="72">
        <v>1586</v>
      </c>
      <c r="P59" s="72">
        <v>5673</v>
      </c>
      <c r="Q59" s="72">
        <v>503</v>
      </c>
      <c r="R59" s="72">
        <v>229</v>
      </c>
      <c r="S59" s="72">
        <v>38</v>
      </c>
      <c r="T59" s="72">
        <v>165.2</v>
      </c>
      <c r="U59" s="72">
        <v>63.6</v>
      </c>
      <c r="V59" s="78">
        <v>165.4</v>
      </c>
      <c r="W59" s="78">
        <v>63.6</v>
      </c>
      <c r="X59" s="78">
        <v>63.6</v>
      </c>
      <c r="Y59" s="78">
        <v>0</v>
      </c>
      <c r="Z59" s="73">
        <f t="shared" si="5"/>
        <v>8550.4000000000015</v>
      </c>
    </row>
    <row r="60" spans="1:26" x14ac:dyDescent="0.25">
      <c r="A60" s="36" t="s">
        <v>72</v>
      </c>
      <c r="B60" s="45">
        <f>W53</f>
        <v>0</v>
      </c>
      <c r="M60" s="12" t="s">
        <v>28</v>
      </c>
      <c r="N60" s="72">
        <v>36.130000000000003</v>
      </c>
      <c r="O60" s="72">
        <v>50</v>
      </c>
      <c r="P60" s="72">
        <v>0</v>
      </c>
      <c r="Q60" s="72">
        <v>0</v>
      </c>
      <c r="R60" s="72">
        <v>20</v>
      </c>
      <c r="S60" s="72">
        <v>48</v>
      </c>
      <c r="T60" s="72">
        <v>415.3</v>
      </c>
      <c r="U60" s="72">
        <v>124</v>
      </c>
      <c r="V60" s="78">
        <v>73.7</v>
      </c>
      <c r="W60" s="78">
        <v>124</v>
      </c>
      <c r="X60" s="78">
        <v>124</v>
      </c>
      <c r="Y60" s="78">
        <v>0</v>
      </c>
      <c r="Z60" s="73">
        <f t="shared" si="5"/>
        <v>1015.1300000000001</v>
      </c>
    </row>
    <row r="61" spans="1:26" x14ac:dyDescent="0.25">
      <c r="A61" s="36" t="s">
        <v>73</v>
      </c>
      <c r="B61" s="45">
        <f>X53</f>
        <v>0</v>
      </c>
      <c r="M61" s="12" t="s">
        <v>12</v>
      </c>
      <c r="N61" s="72">
        <v>225</v>
      </c>
      <c r="O61" s="72">
        <v>0.03</v>
      </c>
      <c r="P61" s="72">
        <v>52.2</v>
      </c>
      <c r="Q61" s="72">
        <v>55.52</v>
      </c>
      <c r="R61" s="72">
        <v>67.319999999999993</v>
      </c>
      <c r="S61" s="72">
        <v>72.92</v>
      </c>
      <c r="T61" s="72">
        <v>147.64500000000001</v>
      </c>
      <c r="U61" s="72">
        <v>74.63</v>
      </c>
      <c r="V61" s="78">
        <v>61.2</v>
      </c>
      <c r="W61" s="78">
        <v>115.1</v>
      </c>
      <c r="X61" s="78">
        <v>108.11</v>
      </c>
      <c r="Y61" s="78">
        <v>0</v>
      </c>
      <c r="Z61" s="73">
        <f t="shared" si="5"/>
        <v>979.67500000000007</v>
      </c>
    </row>
    <row r="62" spans="1:26" x14ac:dyDescent="0.25">
      <c r="A62" s="36" t="s">
        <v>74</v>
      </c>
      <c r="B62" s="45">
        <f>Y53</f>
        <v>0</v>
      </c>
      <c r="M62" s="12" t="s">
        <v>13</v>
      </c>
      <c r="N62" s="72">
        <v>0</v>
      </c>
      <c r="O62" s="72">
        <v>0</v>
      </c>
      <c r="P62" s="72">
        <v>234.38</v>
      </c>
      <c r="Q62" s="72">
        <v>321.94</v>
      </c>
      <c r="R62" s="72">
        <v>259.38</v>
      </c>
      <c r="S62" s="72">
        <v>315.63</v>
      </c>
      <c r="T62" s="72">
        <v>399.27</v>
      </c>
      <c r="U62" s="72">
        <v>244.75</v>
      </c>
      <c r="V62" s="78">
        <v>212.5</v>
      </c>
      <c r="W62" s="78">
        <v>262.76</v>
      </c>
      <c r="X62" s="78">
        <v>273.75</v>
      </c>
      <c r="Y62" s="78">
        <v>0</v>
      </c>
      <c r="Z62" s="73">
        <f t="shared" si="5"/>
        <v>2524.3599999999997</v>
      </c>
    </row>
    <row r="63" spans="1:26" x14ac:dyDescent="0.25">
      <c r="A63" s="36"/>
      <c r="B63" s="38"/>
      <c r="M63" s="59" t="s">
        <v>14</v>
      </c>
      <c r="N63" s="75">
        <v>0</v>
      </c>
      <c r="O63" s="75">
        <v>0</v>
      </c>
      <c r="P63" s="76">
        <v>0</v>
      </c>
      <c r="Q63" s="76">
        <v>0</v>
      </c>
      <c r="R63" s="76">
        <v>0</v>
      </c>
      <c r="S63" s="76">
        <v>0</v>
      </c>
      <c r="T63" s="76">
        <v>0</v>
      </c>
      <c r="U63" s="76">
        <v>0</v>
      </c>
      <c r="V63" s="77">
        <v>0</v>
      </c>
      <c r="W63" s="77">
        <v>0</v>
      </c>
      <c r="X63" s="77">
        <v>0</v>
      </c>
      <c r="Y63" s="77">
        <v>0</v>
      </c>
      <c r="Z63" s="76">
        <f t="shared" si="5"/>
        <v>0</v>
      </c>
    </row>
    <row r="64" spans="1:26" x14ac:dyDescent="0.25">
      <c r="M64" s="59" t="s">
        <v>24</v>
      </c>
      <c r="N64" s="75">
        <v>0</v>
      </c>
      <c r="O64" s="75">
        <v>0</v>
      </c>
      <c r="P64" s="76">
        <v>0</v>
      </c>
      <c r="Q64" s="76">
        <v>0</v>
      </c>
      <c r="R64" s="76">
        <v>0</v>
      </c>
      <c r="S64" s="76">
        <v>0</v>
      </c>
      <c r="T64" s="76">
        <v>0</v>
      </c>
      <c r="U64" s="76">
        <v>0</v>
      </c>
      <c r="V64" s="77">
        <v>0</v>
      </c>
      <c r="W64" s="77">
        <v>0</v>
      </c>
      <c r="X64" s="77">
        <v>0</v>
      </c>
      <c r="Y64" s="77">
        <v>0</v>
      </c>
      <c r="Z64" s="76">
        <f t="shared" si="5"/>
        <v>0</v>
      </c>
    </row>
    <row r="65" spans="1:26" x14ac:dyDescent="0.25">
      <c r="M65" s="59" t="s">
        <v>16</v>
      </c>
      <c r="N65" s="75">
        <v>0</v>
      </c>
      <c r="O65" s="75">
        <v>0</v>
      </c>
      <c r="P65" s="76">
        <v>0</v>
      </c>
      <c r="Q65" s="76">
        <v>0</v>
      </c>
      <c r="R65" s="76">
        <v>0</v>
      </c>
      <c r="S65" s="76">
        <v>0</v>
      </c>
      <c r="T65" s="76">
        <v>0</v>
      </c>
      <c r="U65" s="75">
        <v>0</v>
      </c>
      <c r="V65" s="77">
        <v>0</v>
      </c>
      <c r="W65" s="77">
        <v>0</v>
      </c>
      <c r="X65" s="77">
        <v>0</v>
      </c>
      <c r="Y65" s="79">
        <v>0</v>
      </c>
      <c r="Z65" s="76">
        <f t="shared" si="5"/>
        <v>0</v>
      </c>
    </row>
    <row r="66" spans="1:26" x14ac:dyDescent="0.25">
      <c r="M66" s="59" t="s">
        <v>17</v>
      </c>
      <c r="N66" s="75">
        <v>0</v>
      </c>
      <c r="O66" s="75">
        <v>0</v>
      </c>
      <c r="P66" s="76">
        <v>0</v>
      </c>
      <c r="Q66" s="76">
        <v>0</v>
      </c>
      <c r="R66" s="76">
        <v>0</v>
      </c>
      <c r="S66" s="76">
        <v>0</v>
      </c>
      <c r="T66" s="76">
        <v>0</v>
      </c>
      <c r="U66" s="75">
        <v>0</v>
      </c>
      <c r="V66" s="77">
        <v>0</v>
      </c>
      <c r="W66" s="77">
        <v>0</v>
      </c>
      <c r="X66" s="77">
        <v>0</v>
      </c>
      <c r="Y66" s="79">
        <v>0</v>
      </c>
      <c r="Z66" s="76">
        <f t="shared" si="5"/>
        <v>0</v>
      </c>
    </row>
    <row r="67" spans="1:26" x14ac:dyDescent="0.25">
      <c r="A67" s="36" t="s">
        <v>69</v>
      </c>
      <c r="B67" s="36" t="s">
        <v>99</v>
      </c>
      <c r="M67" s="59" t="s">
        <v>18</v>
      </c>
      <c r="N67" s="75">
        <v>78</v>
      </c>
      <c r="O67" s="75">
        <v>0</v>
      </c>
      <c r="P67" s="76">
        <v>0</v>
      </c>
      <c r="Q67" s="76">
        <v>0</v>
      </c>
      <c r="R67" s="76">
        <v>0</v>
      </c>
      <c r="S67" s="76">
        <v>0</v>
      </c>
      <c r="T67" s="76">
        <v>0</v>
      </c>
      <c r="U67" s="76">
        <v>0</v>
      </c>
      <c r="V67" s="77">
        <v>0</v>
      </c>
      <c r="W67" s="77">
        <v>0</v>
      </c>
      <c r="X67" s="77">
        <v>0</v>
      </c>
      <c r="Y67" s="77">
        <v>0</v>
      </c>
      <c r="Z67" s="76">
        <f t="shared" si="5"/>
        <v>78</v>
      </c>
    </row>
    <row r="68" spans="1:26" x14ac:dyDescent="0.25">
      <c r="A68" s="36" t="s">
        <v>46</v>
      </c>
      <c r="B68" s="45">
        <f>N54</f>
        <v>0</v>
      </c>
      <c r="M68" s="12" t="s">
        <v>19</v>
      </c>
      <c r="N68" s="73">
        <v>0</v>
      </c>
      <c r="O68" s="72">
        <v>0</v>
      </c>
      <c r="P68" s="72">
        <v>0</v>
      </c>
      <c r="Q68" s="72">
        <v>446</v>
      </c>
      <c r="R68" s="72">
        <v>2625</v>
      </c>
      <c r="S68" s="72">
        <v>1781.05</v>
      </c>
      <c r="T68" s="72">
        <v>0</v>
      </c>
      <c r="U68" s="73">
        <v>378.13</v>
      </c>
      <c r="V68" s="78">
        <v>2167</v>
      </c>
      <c r="W68" s="78">
        <v>3110.5</v>
      </c>
      <c r="X68" s="78">
        <v>0</v>
      </c>
      <c r="Y68" s="74">
        <v>0</v>
      </c>
      <c r="Z68" s="73">
        <f t="shared" si="5"/>
        <v>10507.68</v>
      </c>
    </row>
    <row r="69" spans="1:26" x14ac:dyDescent="0.25">
      <c r="A69" s="36" t="s">
        <v>70</v>
      </c>
      <c r="B69" s="45">
        <f>O54</f>
        <v>2</v>
      </c>
    </row>
    <row r="70" spans="1:26" x14ac:dyDescent="0.25">
      <c r="A70" s="36" t="s">
        <v>48</v>
      </c>
      <c r="B70" s="45">
        <f>P54</f>
        <v>15</v>
      </c>
    </row>
    <row r="71" spans="1:26" x14ac:dyDescent="0.25">
      <c r="A71" s="36" t="s">
        <v>49</v>
      </c>
      <c r="B71" s="45">
        <f>Q54</f>
        <v>0</v>
      </c>
    </row>
    <row r="72" spans="1:26" x14ac:dyDescent="0.25">
      <c r="A72" s="36" t="s">
        <v>21</v>
      </c>
      <c r="B72" s="45">
        <f>R54</f>
        <v>0</v>
      </c>
    </row>
    <row r="73" spans="1:26" x14ac:dyDescent="0.25">
      <c r="A73" s="36" t="s">
        <v>22</v>
      </c>
      <c r="B73" s="45">
        <f>S54</f>
        <v>0</v>
      </c>
      <c r="M73" s="69" t="s">
        <v>94</v>
      </c>
      <c r="N73" s="71">
        <v>1</v>
      </c>
      <c r="O73" s="71">
        <v>2</v>
      </c>
      <c r="P73" s="71">
        <v>3</v>
      </c>
      <c r="Q73" s="71">
        <v>4</v>
      </c>
      <c r="R73" s="71">
        <v>5</v>
      </c>
      <c r="S73" s="71">
        <v>6</v>
      </c>
      <c r="T73" s="71">
        <v>7</v>
      </c>
      <c r="U73" s="71">
        <v>8</v>
      </c>
      <c r="V73" s="71">
        <v>9</v>
      </c>
      <c r="W73" s="71">
        <v>10</v>
      </c>
      <c r="X73" s="71">
        <v>11</v>
      </c>
      <c r="Y73" s="71">
        <v>12</v>
      </c>
      <c r="Z73" s="71" t="s">
        <v>93</v>
      </c>
    </row>
    <row r="74" spans="1:26" x14ac:dyDescent="0.25">
      <c r="A74" s="36" t="s">
        <v>23</v>
      </c>
      <c r="B74" s="45">
        <f>T54</f>
        <v>0</v>
      </c>
      <c r="M74" s="12" t="s">
        <v>31</v>
      </c>
      <c r="N74" s="72">
        <v>0</v>
      </c>
      <c r="O74" s="72">
        <v>0</v>
      </c>
      <c r="P74" s="73">
        <v>0</v>
      </c>
      <c r="Q74" s="73">
        <v>0</v>
      </c>
      <c r="R74" s="73">
        <v>0</v>
      </c>
      <c r="S74" s="73">
        <v>24</v>
      </c>
      <c r="T74" s="73">
        <v>0</v>
      </c>
      <c r="U74" s="73">
        <v>24.2</v>
      </c>
      <c r="V74" s="74">
        <v>48.5</v>
      </c>
      <c r="W74" s="74">
        <v>24.2</v>
      </c>
      <c r="X74" s="74">
        <v>24.2</v>
      </c>
      <c r="Y74" s="74">
        <v>0</v>
      </c>
      <c r="Z74" s="73">
        <f t="shared" ref="Z74:Z76" si="6">SUM(N74:Y74)</f>
        <v>145.1</v>
      </c>
    </row>
    <row r="75" spans="1:26" x14ac:dyDescent="0.25">
      <c r="A75" s="36" t="s">
        <v>50</v>
      </c>
      <c r="B75" s="45">
        <f>U54</f>
        <v>9.9</v>
      </c>
      <c r="M75" s="12" t="s">
        <v>4</v>
      </c>
      <c r="N75" s="72">
        <v>0</v>
      </c>
      <c r="O75" s="72">
        <v>0</v>
      </c>
      <c r="P75" s="73">
        <v>0</v>
      </c>
      <c r="Q75" s="73">
        <v>0.23</v>
      </c>
      <c r="R75" s="73">
        <v>0</v>
      </c>
      <c r="S75" s="73">
        <v>137</v>
      </c>
      <c r="T75" s="73">
        <v>50.5</v>
      </c>
      <c r="U75" s="73">
        <v>0</v>
      </c>
      <c r="V75" s="74">
        <v>152.69999999999999</v>
      </c>
      <c r="W75" s="74">
        <v>0</v>
      </c>
      <c r="X75" s="74">
        <v>0</v>
      </c>
      <c r="Y75" s="74">
        <v>0</v>
      </c>
      <c r="Z75" s="73">
        <f t="shared" si="6"/>
        <v>340.42999999999995</v>
      </c>
    </row>
    <row r="76" spans="1:26" x14ac:dyDescent="0.25">
      <c r="A76" s="36" t="s">
        <v>71</v>
      </c>
      <c r="B76" s="45">
        <f>V54</f>
        <v>0</v>
      </c>
      <c r="M76" s="12" t="s">
        <v>5</v>
      </c>
      <c r="N76" s="73">
        <v>0</v>
      </c>
      <c r="O76" s="73">
        <v>0</v>
      </c>
      <c r="P76" s="73">
        <v>0</v>
      </c>
      <c r="Q76" s="73">
        <v>0</v>
      </c>
      <c r="R76" s="73">
        <v>120</v>
      </c>
      <c r="S76" s="73">
        <v>0</v>
      </c>
      <c r="T76" s="73">
        <v>260.7</v>
      </c>
      <c r="U76" s="73">
        <v>191</v>
      </c>
      <c r="V76" s="74">
        <v>460</v>
      </c>
      <c r="W76" s="74">
        <v>490</v>
      </c>
      <c r="X76" s="74">
        <v>191</v>
      </c>
      <c r="Y76" s="74">
        <v>0</v>
      </c>
      <c r="Z76" s="73">
        <f t="shared" si="6"/>
        <v>1712.7</v>
      </c>
    </row>
    <row r="77" spans="1:26" x14ac:dyDescent="0.25">
      <c r="A77" s="36" t="s">
        <v>72</v>
      </c>
      <c r="B77" s="45">
        <f>W54</f>
        <v>0</v>
      </c>
      <c r="M77" s="12" t="s">
        <v>6</v>
      </c>
      <c r="N77" s="72">
        <v>18.5</v>
      </c>
      <c r="O77" s="73">
        <v>50.52</v>
      </c>
      <c r="P77" s="73">
        <v>0</v>
      </c>
      <c r="Q77" s="73">
        <v>11</v>
      </c>
      <c r="R77" s="73">
        <v>0</v>
      </c>
      <c r="S77" s="73">
        <v>0</v>
      </c>
      <c r="T77" s="73">
        <v>0</v>
      </c>
      <c r="U77" s="73">
        <v>2</v>
      </c>
      <c r="V77" s="74">
        <v>0</v>
      </c>
      <c r="W77" s="74">
        <v>0</v>
      </c>
      <c r="X77" s="74">
        <v>0</v>
      </c>
      <c r="Y77" s="74">
        <v>0</v>
      </c>
      <c r="Z77" s="73">
        <f>SUM(N77:Y77)</f>
        <v>82.02000000000001</v>
      </c>
    </row>
    <row r="78" spans="1:26" x14ac:dyDescent="0.25">
      <c r="A78" s="36" t="s">
        <v>73</v>
      </c>
      <c r="B78" s="45">
        <f>X54</f>
        <v>3</v>
      </c>
      <c r="M78" s="12" t="s">
        <v>7</v>
      </c>
      <c r="N78" s="72">
        <v>0</v>
      </c>
      <c r="O78" s="72">
        <v>2</v>
      </c>
      <c r="P78" s="73">
        <v>15</v>
      </c>
      <c r="Q78" s="73">
        <v>0</v>
      </c>
      <c r="R78" s="73">
        <v>0</v>
      </c>
      <c r="S78" s="73">
        <v>0</v>
      </c>
      <c r="T78" s="73">
        <v>0</v>
      </c>
      <c r="U78" s="73">
        <v>9.9</v>
      </c>
      <c r="V78" s="74">
        <v>0</v>
      </c>
      <c r="W78" s="74">
        <v>0</v>
      </c>
      <c r="X78" s="74">
        <v>3</v>
      </c>
      <c r="Y78" s="74">
        <v>0</v>
      </c>
      <c r="Z78" s="73">
        <f t="shared" ref="Z78:Z92" si="7">SUM(N78:Y78)</f>
        <v>29.9</v>
      </c>
    </row>
    <row r="79" spans="1:26" x14ac:dyDescent="0.25">
      <c r="A79" s="36" t="s">
        <v>74</v>
      </c>
      <c r="B79" s="45">
        <f>Y54</f>
        <v>0</v>
      </c>
      <c r="M79" s="12" t="s">
        <v>29</v>
      </c>
      <c r="N79" s="72">
        <v>0</v>
      </c>
      <c r="O79" s="72">
        <v>1.9</v>
      </c>
      <c r="P79" s="73">
        <v>35.5</v>
      </c>
      <c r="Q79" s="73">
        <v>5</v>
      </c>
      <c r="R79" s="73">
        <v>1.8</v>
      </c>
      <c r="S79" s="73">
        <v>6</v>
      </c>
      <c r="T79" s="73">
        <v>0</v>
      </c>
      <c r="U79" s="73">
        <v>0</v>
      </c>
      <c r="V79" s="74">
        <v>0</v>
      </c>
      <c r="W79" s="74">
        <v>0</v>
      </c>
      <c r="X79" s="74">
        <v>0</v>
      </c>
      <c r="Y79" s="74">
        <v>0</v>
      </c>
      <c r="Z79" s="73">
        <f t="shared" si="7"/>
        <v>50.199999999999996</v>
      </c>
    </row>
    <row r="80" spans="1:26" x14ac:dyDescent="0.25">
      <c r="A80" s="36"/>
      <c r="B80" s="38"/>
      <c r="M80" s="59" t="s">
        <v>8</v>
      </c>
      <c r="N80" s="75">
        <v>0</v>
      </c>
      <c r="O80" s="75">
        <v>0</v>
      </c>
      <c r="P80" s="76">
        <v>0</v>
      </c>
      <c r="Q80" s="76">
        <v>0</v>
      </c>
      <c r="R80" s="76">
        <v>0</v>
      </c>
      <c r="S80" s="76">
        <v>0</v>
      </c>
      <c r="T80" s="76">
        <v>0</v>
      </c>
      <c r="U80" s="76">
        <v>0</v>
      </c>
      <c r="V80" s="77">
        <v>0</v>
      </c>
      <c r="W80" s="77">
        <v>0</v>
      </c>
      <c r="X80" s="77">
        <f>Y79</f>
        <v>0</v>
      </c>
      <c r="Y80" s="77">
        <v>0</v>
      </c>
      <c r="Z80" s="76">
        <f t="shared" si="7"/>
        <v>0</v>
      </c>
    </row>
    <row r="81" spans="1:26" x14ac:dyDescent="0.25">
      <c r="M81" s="12" t="s">
        <v>9</v>
      </c>
      <c r="N81" s="72">
        <v>1304</v>
      </c>
      <c r="O81" s="72">
        <v>0</v>
      </c>
      <c r="P81" s="73">
        <v>0</v>
      </c>
      <c r="Q81" s="73">
        <v>0</v>
      </c>
      <c r="R81" s="73">
        <v>0</v>
      </c>
      <c r="S81" s="73">
        <v>0</v>
      </c>
      <c r="T81" s="73">
        <v>0</v>
      </c>
      <c r="U81" s="72">
        <v>0</v>
      </c>
      <c r="V81" s="74">
        <v>0</v>
      </c>
      <c r="W81" s="74">
        <v>0</v>
      </c>
      <c r="X81" s="74">
        <v>0</v>
      </c>
      <c r="Y81" s="78">
        <v>0</v>
      </c>
      <c r="Z81" s="73">
        <f t="shared" si="7"/>
        <v>1304</v>
      </c>
    </row>
    <row r="82" spans="1:26" x14ac:dyDescent="0.25">
      <c r="M82" s="12" t="s">
        <v>10</v>
      </c>
      <c r="N82" s="72">
        <v>380</v>
      </c>
      <c r="O82" s="72">
        <v>2965</v>
      </c>
      <c r="P82" s="72">
        <v>2366</v>
      </c>
      <c r="Q82" s="72">
        <v>1978</v>
      </c>
      <c r="R82" s="72">
        <v>2204</v>
      </c>
      <c r="S82" s="72">
        <v>883</v>
      </c>
      <c r="T82" s="72">
        <v>2711.6</v>
      </c>
      <c r="U82" s="72">
        <v>1406.4</v>
      </c>
      <c r="V82" s="78">
        <v>2673.6</v>
      </c>
      <c r="W82" s="78">
        <v>1406.4</v>
      </c>
      <c r="X82" s="78">
        <v>1406.4</v>
      </c>
      <c r="Y82" s="78">
        <v>0</v>
      </c>
      <c r="Z82" s="73">
        <f t="shared" si="7"/>
        <v>20380.400000000001</v>
      </c>
    </row>
    <row r="83" spans="1:26" x14ac:dyDescent="0.25">
      <c r="A83" s="36" t="s">
        <v>69</v>
      </c>
      <c r="B83" s="36" t="s">
        <v>100</v>
      </c>
      <c r="M83" s="12" t="s">
        <v>11</v>
      </c>
      <c r="N83" s="72">
        <v>0</v>
      </c>
      <c r="O83" s="72">
        <v>1586</v>
      </c>
      <c r="P83" s="72">
        <v>5673</v>
      </c>
      <c r="Q83" s="72">
        <v>503</v>
      </c>
      <c r="R83" s="72">
        <v>229</v>
      </c>
      <c r="S83" s="72">
        <v>38</v>
      </c>
      <c r="T83" s="72">
        <v>165.2</v>
      </c>
      <c r="U83" s="72">
        <v>63.6</v>
      </c>
      <c r="V83" s="78">
        <v>165.4</v>
      </c>
      <c r="W83" s="78">
        <v>63.6</v>
      </c>
      <c r="X83" s="78">
        <v>63.6</v>
      </c>
      <c r="Y83" s="78">
        <v>0</v>
      </c>
      <c r="Z83" s="73">
        <f t="shared" si="7"/>
        <v>8550.4000000000015</v>
      </c>
    </row>
    <row r="84" spans="1:26" x14ac:dyDescent="0.25">
      <c r="A84" s="36" t="s">
        <v>46</v>
      </c>
      <c r="B84" s="45">
        <f>N79</f>
        <v>0</v>
      </c>
      <c r="M84" s="12" t="s">
        <v>28</v>
      </c>
      <c r="N84" s="72">
        <v>36.130000000000003</v>
      </c>
      <c r="O84" s="72">
        <v>50</v>
      </c>
      <c r="P84" s="72">
        <v>0</v>
      </c>
      <c r="Q84" s="72">
        <v>0</v>
      </c>
      <c r="R84" s="72">
        <v>20</v>
      </c>
      <c r="S84" s="72">
        <v>48</v>
      </c>
      <c r="T84" s="72">
        <v>415.3</v>
      </c>
      <c r="U84" s="72">
        <v>124</v>
      </c>
      <c r="V84" s="78">
        <v>73.7</v>
      </c>
      <c r="W84" s="78">
        <v>124</v>
      </c>
      <c r="X84" s="78">
        <v>124</v>
      </c>
      <c r="Y84" s="78">
        <v>0</v>
      </c>
      <c r="Z84" s="73">
        <f t="shared" si="7"/>
        <v>1015.1300000000001</v>
      </c>
    </row>
    <row r="85" spans="1:26" x14ac:dyDescent="0.25">
      <c r="A85" s="36" t="s">
        <v>70</v>
      </c>
      <c r="B85" s="45">
        <f>O79</f>
        <v>1.9</v>
      </c>
      <c r="M85" s="12" t="s">
        <v>12</v>
      </c>
      <c r="N85" s="72">
        <v>225</v>
      </c>
      <c r="O85" s="72">
        <v>0.03</v>
      </c>
      <c r="P85" s="72">
        <v>52.2</v>
      </c>
      <c r="Q85" s="72">
        <v>55.52</v>
      </c>
      <c r="R85" s="72">
        <v>67.319999999999993</v>
      </c>
      <c r="S85" s="72">
        <v>72.92</v>
      </c>
      <c r="T85" s="72">
        <v>147.64500000000001</v>
      </c>
      <c r="U85" s="72">
        <v>74.63</v>
      </c>
      <c r="V85" s="78">
        <v>61.2</v>
      </c>
      <c r="W85" s="78">
        <v>115.1</v>
      </c>
      <c r="X85" s="78">
        <v>108.11</v>
      </c>
      <c r="Y85" s="78">
        <v>0</v>
      </c>
      <c r="Z85" s="73">
        <f t="shared" si="7"/>
        <v>979.67500000000007</v>
      </c>
    </row>
    <row r="86" spans="1:26" x14ac:dyDescent="0.25">
      <c r="A86" s="36" t="s">
        <v>48</v>
      </c>
      <c r="B86" s="45">
        <f>P79</f>
        <v>35.5</v>
      </c>
      <c r="M86" s="12" t="s">
        <v>13</v>
      </c>
      <c r="N86" s="72">
        <v>0</v>
      </c>
      <c r="O86" s="72">
        <v>0</v>
      </c>
      <c r="P86" s="72">
        <v>234.38</v>
      </c>
      <c r="Q86" s="72">
        <v>321.94</v>
      </c>
      <c r="R86" s="72">
        <v>259.38</v>
      </c>
      <c r="S86" s="72">
        <v>315.63</v>
      </c>
      <c r="T86" s="72">
        <v>399.27</v>
      </c>
      <c r="U86" s="72">
        <v>244.75</v>
      </c>
      <c r="V86" s="78">
        <v>212.5</v>
      </c>
      <c r="W86" s="78">
        <v>262.76</v>
      </c>
      <c r="X86" s="78">
        <v>273.75</v>
      </c>
      <c r="Y86" s="78">
        <v>0</v>
      </c>
      <c r="Z86" s="73">
        <f t="shared" si="7"/>
        <v>2524.3599999999997</v>
      </c>
    </row>
    <row r="87" spans="1:26" x14ac:dyDescent="0.25">
      <c r="A87" s="36" t="s">
        <v>49</v>
      </c>
      <c r="B87" s="45">
        <f>Q79</f>
        <v>5</v>
      </c>
      <c r="M87" s="59" t="s">
        <v>14</v>
      </c>
      <c r="N87" s="75">
        <v>0</v>
      </c>
      <c r="O87" s="75">
        <v>0</v>
      </c>
      <c r="P87" s="76">
        <v>0</v>
      </c>
      <c r="Q87" s="76">
        <v>0</v>
      </c>
      <c r="R87" s="76">
        <v>0</v>
      </c>
      <c r="S87" s="76">
        <v>0</v>
      </c>
      <c r="T87" s="76">
        <v>0</v>
      </c>
      <c r="U87" s="76">
        <v>0</v>
      </c>
      <c r="V87" s="77">
        <v>0</v>
      </c>
      <c r="W87" s="77">
        <v>0</v>
      </c>
      <c r="X87" s="77">
        <v>0</v>
      </c>
      <c r="Y87" s="77">
        <v>0</v>
      </c>
      <c r="Z87" s="76">
        <f t="shared" si="7"/>
        <v>0</v>
      </c>
    </row>
    <row r="88" spans="1:26" x14ac:dyDescent="0.25">
      <c r="A88" s="36" t="s">
        <v>21</v>
      </c>
      <c r="B88" s="45">
        <f>R79</f>
        <v>1.8</v>
      </c>
      <c r="M88" s="59" t="s">
        <v>24</v>
      </c>
      <c r="N88" s="75">
        <v>0</v>
      </c>
      <c r="O88" s="75">
        <v>0</v>
      </c>
      <c r="P88" s="76">
        <v>0</v>
      </c>
      <c r="Q88" s="76">
        <v>0</v>
      </c>
      <c r="R88" s="76">
        <v>0</v>
      </c>
      <c r="S88" s="76">
        <v>0</v>
      </c>
      <c r="T88" s="76">
        <v>0</v>
      </c>
      <c r="U88" s="76">
        <v>0</v>
      </c>
      <c r="V88" s="77">
        <v>0</v>
      </c>
      <c r="W88" s="77">
        <v>0</v>
      </c>
      <c r="X88" s="77">
        <v>0</v>
      </c>
      <c r="Y88" s="77">
        <v>0</v>
      </c>
      <c r="Z88" s="76">
        <f t="shared" si="7"/>
        <v>0</v>
      </c>
    </row>
    <row r="89" spans="1:26" x14ac:dyDescent="0.25">
      <c r="A89" s="36" t="s">
        <v>22</v>
      </c>
      <c r="B89" s="45">
        <f>S79</f>
        <v>6</v>
      </c>
      <c r="M89" s="59" t="s">
        <v>16</v>
      </c>
      <c r="N89" s="75">
        <v>0</v>
      </c>
      <c r="O89" s="75">
        <v>0</v>
      </c>
      <c r="P89" s="76">
        <v>0</v>
      </c>
      <c r="Q89" s="76">
        <v>0</v>
      </c>
      <c r="R89" s="76">
        <v>0</v>
      </c>
      <c r="S89" s="76">
        <v>0</v>
      </c>
      <c r="T89" s="76">
        <v>0</v>
      </c>
      <c r="U89" s="75">
        <v>0</v>
      </c>
      <c r="V89" s="77">
        <v>0</v>
      </c>
      <c r="W89" s="77">
        <v>0</v>
      </c>
      <c r="X89" s="77">
        <v>0</v>
      </c>
      <c r="Y89" s="79">
        <v>0</v>
      </c>
      <c r="Z89" s="76">
        <f t="shared" si="7"/>
        <v>0</v>
      </c>
    </row>
    <row r="90" spans="1:26" x14ac:dyDescent="0.25">
      <c r="A90" s="36" t="s">
        <v>23</v>
      </c>
      <c r="B90" s="45">
        <f>T79</f>
        <v>0</v>
      </c>
      <c r="M90" s="59" t="s">
        <v>17</v>
      </c>
      <c r="N90" s="75">
        <v>0</v>
      </c>
      <c r="O90" s="75">
        <v>0</v>
      </c>
      <c r="P90" s="76">
        <v>0</v>
      </c>
      <c r="Q90" s="76">
        <v>0</v>
      </c>
      <c r="R90" s="76">
        <v>0</v>
      </c>
      <c r="S90" s="76">
        <v>0</v>
      </c>
      <c r="T90" s="76">
        <v>0</v>
      </c>
      <c r="U90" s="75">
        <v>0</v>
      </c>
      <c r="V90" s="77">
        <v>0</v>
      </c>
      <c r="W90" s="77">
        <v>0</v>
      </c>
      <c r="X90" s="77">
        <v>0</v>
      </c>
      <c r="Y90" s="79">
        <v>0</v>
      </c>
      <c r="Z90" s="76">
        <f t="shared" si="7"/>
        <v>0</v>
      </c>
    </row>
    <row r="91" spans="1:26" x14ac:dyDescent="0.25">
      <c r="A91" s="36" t="s">
        <v>50</v>
      </c>
      <c r="B91" s="45">
        <f>U79</f>
        <v>0</v>
      </c>
      <c r="M91" s="59" t="s">
        <v>18</v>
      </c>
      <c r="N91" s="75">
        <v>78</v>
      </c>
      <c r="O91" s="75">
        <v>0</v>
      </c>
      <c r="P91" s="76">
        <v>0</v>
      </c>
      <c r="Q91" s="76">
        <v>0</v>
      </c>
      <c r="R91" s="76">
        <v>0</v>
      </c>
      <c r="S91" s="76">
        <v>0</v>
      </c>
      <c r="T91" s="76">
        <v>0</v>
      </c>
      <c r="U91" s="76">
        <v>0</v>
      </c>
      <c r="V91" s="77">
        <v>0</v>
      </c>
      <c r="W91" s="77">
        <v>0</v>
      </c>
      <c r="X91" s="77">
        <v>0</v>
      </c>
      <c r="Y91" s="77">
        <v>0</v>
      </c>
      <c r="Z91" s="76">
        <f t="shared" si="7"/>
        <v>78</v>
      </c>
    </row>
    <row r="92" spans="1:26" x14ac:dyDescent="0.25">
      <c r="A92" s="36" t="s">
        <v>71</v>
      </c>
      <c r="B92" s="45">
        <f>V79</f>
        <v>0</v>
      </c>
      <c r="M92" s="12" t="s">
        <v>19</v>
      </c>
      <c r="N92" s="73">
        <v>0</v>
      </c>
      <c r="O92" s="72">
        <v>0</v>
      </c>
      <c r="P92" s="72">
        <v>0</v>
      </c>
      <c r="Q92" s="72">
        <v>446</v>
      </c>
      <c r="R92" s="72">
        <v>2625</v>
      </c>
      <c r="S92" s="72">
        <v>1781.05</v>
      </c>
      <c r="T92" s="72">
        <v>0</v>
      </c>
      <c r="U92" s="73">
        <v>378.13</v>
      </c>
      <c r="V92" s="78">
        <v>2167</v>
      </c>
      <c r="W92" s="78">
        <v>3110.5</v>
      </c>
      <c r="X92" s="78">
        <v>0</v>
      </c>
      <c r="Y92" s="74">
        <v>0</v>
      </c>
      <c r="Z92" s="73">
        <f t="shared" si="7"/>
        <v>10507.68</v>
      </c>
    </row>
    <row r="93" spans="1:26" x14ac:dyDescent="0.25">
      <c r="A93" s="36" t="s">
        <v>72</v>
      </c>
      <c r="B93" s="45">
        <f>W79</f>
        <v>0</v>
      </c>
    </row>
    <row r="94" spans="1:26" x14ac:dyDescent="0.25">
      <c r="A94" s="36" t="s">
        <v>73</v>
      </c>
      <c r="B94" s="45">
        <f>X79</f>
        <v>0</v>
      </c>
    </row>
    <row r="95" spans="1:26" x14ac:dyDescent="0.25">
      <c r="A95" s="36" t="s">
        <v>74</v>
      </c>
      <c r="B95" s="45">
        <v>0</v>
      </c>
    </row>
    <row r="96" spans="1:26" x14ac:dyDescent="0.25">
      <c r="A96" s="36"/>
      <c r="B96" s="38"/>
      <c r="M96" s="69" t="s">
        <v>94</v>
      </c>
      <c r="N96" s="71">
        <v>1</v>
      </c>
      <c r="O96" s="71">
        <v>2</v>
      </c>
      <c r="P96" s="71">
        <v>3</v>
      </c>
      <c r="Q96" s="71">
        <v>4</v>
      </c>
      <c r="R96" s="71">
        <v>5</v>
      </c>
      <c r="S96" s="71">
        <v>6</v>
      </c>
      <c r="T96" s="71">
        <v>7</v>
      </c>
      <c r="U96" s="71">
        <v>8</v>
      </c>
      <c r="V96" s="71">
        <v>9</v>
      </c>
      <c r="W96" s="71">
        <v>10</v>
      </c>
      <c r="X96" s="71">
        <v>11</v>
      </c>
      <c r="Y96" s="71">
        <v>12</v>
      </c>
      <c r="Z96" s="71" t="s">
        <v>93</v>
      </c>
    </row>
    <row r="97" spans="1:26" x14ac:dyDescent="0.25">
      <c r="M97" s="12" t="s">
        <v>31</v>
      </c>
      <c r="N97" s="72">
        <v>0</v>
      </c>
      <c r="O97" s="72">
        <v>0</v>
      </c>
      <c r="P97" s="73">
        <v>0</v>
      </c>
      <c r="Q97" s="73">
        <v>0</v>
      </c>
      <c r="R97" s="73">
        <v>0</v>
      </c>
      <c r="S97" s="73">
        <v>24</v>
      </c>
      <c r="T97" s="73">
        <v>0</v>
      </c>
      <c r="U97" s="73">
        <v>24.2</v>
      </c>
      <c r="V97" s="74">
        <v>48.5</v>
      </c>
      <c r="W97" s="74">
        <v>24.2</v>
      </c>
      <c r="X97" s="74">
        <v>24.2</v>
      </c>
      <c r="Y97" s="74">
        <v>0</v>
      </c>
      <c r="Z97" s="73">
        <f t="shared" ref="Z97:Z99" si="8">SUM(N97:Y97)</f>
        <v>145.1</v>
      </c>
    </row>
    <row r="98" spans="1:26" x14ac:dyDescent="0.25">
      <c r="M98" s="12" t="s">
        <v>4</v>
      </c>
      <c r="N98" s="72">
        <v>0</v>
      </c>
      <c r="O98" s="72">
        <v>0</v>
      </c>
      <c r="P98" s="73">
        <v>0</v>
      </c>
      <c r="Q98" s="73">
        <v>0.23</v>
      </c>
      <c r="R98" s="73">
        <v>0</v>
      </c>
      <c r="S98" s="73">
        <v>137</v>
      </c>
      <c r="T98" s="73">
        <v>50.5</v>
      </c>
      <c r="U98" s="73">
        <v>0</v>
      </c>
      <c r="V98" s="74">
        <v>152.69999999999999</v>
      </c>
      <c r="W98" s="74">
        <v>0</v>
      </c>
      <c r="X98" s="74">
        <v>0</v>
      </c>
      <c r="Y98" s="74">
        <v>0</v>
      </c>
      <c r="Z98" s="73">
        <f t="shared" si="8"/>
        <v>340.42999999999995</v>
      </c>
    </row>
    <row r="99" spans="1:26" x14ac:dyDescent="0.25">
      <c r="A99" s="36" t="s">
        <v>69</v>
      </c>
      <c r="B99" s="36" t="s">
        <v>101</v>
      </c>
      <c r="M99" s="12" t="s">
        <v>5</v>
      </c>
      <c r="N99" s="73">
        <v>0</v>
      </c>
      <c r="O99" s="73">
        <v>0</v>
      </c>
      <c r="P99" s="73">
        <v>0</v>
      </c>
      <c r="Q99" s="73">
        <v>0</v>
      </c>
      <c r="R99" s="73">
        <v>120</v>
      </c>
      <c r="S99" s="73">
        <v>0</v>
      </c>
      <c r="T99" s="73">
        <v>260.7</v>
      </c>
      <c r="U99" s="73">
        <v>191</v>
      </c>
      <c r="V99" s="74">
        <v>460</v>
      </c>
      <c r="W99" s="74">
        <v>490</v>
      </c>
      <c r="X99" s="74">
        <v>191</v>
      </c>
      <c r="Y99" s="74">
        <v>0</v>
      </c>
      <c r="Z99" s="73">
        <f t="shared" si="8"/>
        <v>1712.7</v>
      </c>
    </row>
    <row r="100" spans="1:26" x14ac:dyDescent="0.25">
      <c r="A100" s="36" t="s">
        <v>46</v>
      </c>
      <c r="B100" s="45">
        <f>N104</f>
        <v>1304</v>
      </c>
      <c r="M100" s="12" t="s">
        <v>6</v>
      </c>
      <c r="N100" s="72">
        <v>18.5</v>
      </c>
      <c r="O100" s="73">
        <v>50.52</v>
      </c>
      <c r="P100" s="73">
        <v>0</v>
      </c>
      <c r="Q100" s="73">
        <v>11</v>
      </c>
      <c r="R100" s="73">
        <v>0</v>
      </c>
      <c r="S100" s="73">
        <v>0</v>
      </c>
      <c r="T100" s="73">
        <v>0</v>
      </c>
      <c r="U100" s="73">
        <v>2</v>
      </c>
      <c r="V100" s="74">
        <v>0</v>
      </c>
      <c r="W100" s="74">
        <v>0</v>
      </c>
      <c r="X100" s="74">
        <v>0</v>
      </c>
      <c r="Y100" s="74">
        <v>0</v>
      </c>
      <c r="Z100" s="73">
        <f>SUM(N100:Y100)</f>
        <v>82.02000000000001</v>
      </c>
    </row>
    <row r="101" spans="1:26" x14ac:dyDescent="0.25">
      <c r="A101" s="36" t="s">
        <v>70</v>
      </c>
      <c r="B101" s="45">
        <v>0</v>
      </c>
      <c r="M101" s="12" t="s">
        <v>7</v>
      </c>
      <c r="N101" s="72">
        <v>0</v>
      </c>
      <c r="O101" s="72">
        <v>2</v>
      </c>
      <c r="P101" s="73">
        <v>15</v>
      </c>
      <c r="Q101" s="73">
        <v>0</v>
      </c>
      <c r="R101" s="73">
        <v>0</v>
      </c>
      <c r="S101" s="73">
        <v>0</v>
      </c>
      <c r="T101" s="73">
        <v>0</v>
      </c>
      <c r="U101" s="73">
        <v>9.9</v>
      </c>
      <c r="V101" s="74">
        <v>0</v>
      </c>
      <c r="W101" s="74">
        <v>0</v>
      </c>
      <c r="X101" s="74">
        <v>3</v>
      </c>
      <c r="Y101" s="74">
        <v>0</v>
      </c>
      <c r="Z101" s="73">
        <f t="shared" ref="Z101:Z115" si="9">SUM(N101:Y101)</f>
        <v>29.9</v>
      </c>
    </row>
    <row r="102" spans="1:26" x14ac:dyDescent="0.25">
      <c r="A102" s="36" t="s">
        <v>48</v>
      </c>
      <c r="B102" s="45">
        <v>0</v>
      </c>
      <c r="M102" s="12" t="s">
        <v>29</v>
      </c>
      <c r="N102" s="72">
        <v>0</v>
      </c>
      <c r="O102" s="72">
        <v>1.9</v>
      </c>
      <c r="P102" s="73">
        <v>35.5</v>
      </c>
      <c r="Q102" s="73">
        <v>5</v>
      </c>
      <c r="R102" s="73">
        <v>1.8</v>
      </c>
      <c r="S102" s="73">
        <v>6</v>
      </c>
      <c r="T102" s="73">
        <v>0</v>
      </c>
      <c r="U102" s="73">
        <v>0</v>
      </c>
      <c r="V102" s="74">
        <v>0</v>
      </c>
      <c r="W102" s="74">
        <v>0</v>
      </c>
      <c r="X102" s="74">
        <v>0</v>
      </c>
      <c r="Y102" s="74">
        <v>0</v>
      </c>
      <c r="Z102" s="73">
        <f t="shared" si="9"/>
        <v>50.199999999999996</v>
      </c>
    </row>
    <row r="103" spans="1:26" x14ac:dyDescent="0.25">
      <c r="A103" s="36" t="s">
        <v>49</v>
      </c>
      <c r="B103" s="45">
        <v>0</v>
      </c>
      <c r="M103" s="59" t="s">
        <v>8</v>
      </c>
      <c r="N103" s="75">
        <v>0</v>
      </c>
      <c r="O103" s="75">
        <v>0</v>
      </c>
      <c r="P103" s="76">
        <v>0</v>
      </c>
      <c r="Q103" s="76">
        <v>0</v>
      </c>
      <c r="R103" s="76">
        <v>0</v>
      </c>
      <c r="S103" s="76">
        <v>0</v>
      </c>
      <c r="T103" s="76">
        <v>0</v>
      </c>
      <c r="U103" s="76">
        <v>0</v>
      </c>
      <c r="V103" s="77">
        <v>0</v>
      </c>
      <c r="W103" s="77">
        <v>0</v>
      </c>
      <c r="X103" s="77">
        <v>0</v>
      </c>
      <c r="Y103" s="77">
        <v>0</v>
      </c>
      <c r="Z103" s="76">
        <f t="shared" si="9"/>
        <v>0</v>
      </c>
    </row>
    <row r="104" spans="1:26" x14ac:dyDescent="0.25">
      <c r="A104" s="36" t="s">
        <v>21</v>
      </c>
      <c r="B104" s="45">
        <v>0</v>
      </c>
      <c r="M104" s="12" t="s">
        <v>9</v>
      </c>
      <c r="N104" s="72">
        <v>1304</v>
      </c>
      <c r="O104" s="72">
        <v>0</v>
      </c>
      <c r="P104" s="73">
        <v>0</v>
      </c>
      <c r="Q104" s="73">
        <v>0</v>
      </c>
      <c r="R104" s="73">
        <v>0</v>
      </c>
      <c r="S104" s="73">
        <v>0</v>
      </c>
      <c r="T104" s="73">
        <v>0</v>
      </c>
      <c r="U104" s="72">
        <v>0</v>
      </c>
      <c r="V104" s="74">
        <v>0</v>
      </c>
      <c r="W104" s="74">
        <v>0</v>
      </c>
      <c r="X104" s="74">
        <v>0</v>
      </c>
      <c r="Y104" s="78">
        <v>0</v>
      </c>
      <c r="Z104" s="73">
        <f t="shared" si="9"/>
        <v>1304</v>
      </c>
    </row>
    <row r="105" spans="1:26" x14ac:dyDescent="0.25">
      <c r="A105" s="36" t="s">
        <v>22</v>
      </c>
      <c r="B105" s="45">
        <v>0</v>
      </c>
      <c r="M105" s="12" t="s">
        <v>10</v>
      </c>
      <c r="N105" s="72">
        <v>380</v>
      </c>
      <c r="O105" s="72">
        <v>2965</v>
      </c>
      <c r="P105" s="72">
        <v>2366</v>
      </c>
      <c r="Q105" s="72">
        <v>1978</v>
      </c>
      <c r="R105" s="72">
        <v>2204</v>
      </c>
      <c r="S105" s="72">
        <v>883</v>
      </c>
      <c r="T105" s="72">
        <v>2711.6</v>
      </c>
      <c r="U105" s="72">
        <v>1406.4</v>
      </c>
      <c r="V105" s="78">
        <v>2673.6</v>
      </c>
      <c r="W105" s="78">
        <v>1406.4</v>
      </c>
      <c r="X105" s="78">
        <v>1406.4</v>
      </c>
      <c r="Y105" s="78">
        <v>0</v>
      </c>
      <c r="Z105" s="73">
        <f t="shared" si="9"/>
        <v>20380.400000000001</v>
      </c>
    </row>
    <row r="106" spans="1:26" x14ac:dyDescent="0.25">
      <c r="A106" s="36" t="s">
        <v>23</v>
      </c>
      <c r="B106" s="45">
        <v>0</v>
      </c>
      <c r="M106" s="12" t="s">
        <v>11</v>
      </c>
      <c r="N106" s="72">
        <v>0</v>
      </c>
      <c r="O106" s="72">
        <v>1586</v>
      </c>
      <c r="P106" s="72">
        <v>5673</v>
      </c>
      <c r="Q106" s="72">
        <v>503</v>
      </c>
      <c r="R106" s="72">
        <v>229</v>
      </c>
      <c r="S106" s="72">
        <v>38</v>
      </c>
      <c r="T106" s="72">
        <v>165.2</v>
      </c>
      <c r="U106" s="72">
        <v>63.6</v>
      </c>
      <c r="V106" s="78">
        <v>165.4</v>
      </c>
      <c r="W106" s="78">
        <v>63.6</v>
      </c>
      <c r="X106" s="78">
        <v>63.6</v>
      </c>
      <c r="Y106" s="78">
        <v>0</v>
      </c>
      <c r="Z106" s="73">
        <f t="shared" si="9"/>
        <v>8550.4000000000015</v>
      </c>
    </row>
    <row r="107" spans="1:26" x14ac:dyDescent="0.25">
      <c r="A107" s="36" t="s">
        <v>50</v>
      </c>
      <c r="B107" s="45">
        <v>0</v>
      </c>
      <c r="M107" s="12" t="s">
        <v>28</v>
      </c>
      <c r="N107" s="72">
        <v>36.130000000000003</v>
      </c>
      <c r="O107" s="72">
        <v>50</v>
      </c>
      <c r="P107" s="72">
        <v>0</v>
      </c>
      <c r="Q107" s="72">
        <v>0</v>
      </c>
      <c r="R107" s="72">
        <v>20</v>
      </c>
      <c r="S107" s="72">
        <v>48</v>
      </c>
      <c r="T107" s="72">
        <v>415.3</v>
      </c>
      <c r="U107" s="72">
        <v>124</v>
      </c>
      <c r="V107" s="78">
        <v>73.7</v>
      </c>
      <c r="W107" s="78">
        <v>124</v>
      </c>
      <c r="X107" s="78">
        <v>124</v>
      </c>
      <c r="Y107" s="78">
        <v>0</v>
      </c>
      <c r="Z107" s="73">
        <f t="shared" si="9"/>
        <v>1015.1300000000001</v>
      </c>
    </row>
    <row r="108" spans="1:26" x14ac:dyDescent="0.25">
      <c r="A108" s="36" t="s">
        <v>71</v>
      </c>
      <c r="B108" s="45">
        <v>0</v>
      </c>
      <c r="M108" s="12" t="s">
        <v>12</v>
      </c>
      <c r="N108" s="72">
        <v>225</v>
      </c>
      <c r="O108" s="72">
        <v>0.03</v>
      </c>
      <c r="P108" s="72">
        <v>52.2</v>
      </c>
      <c r="Q108" s="72">
        <v>55.52</v>
      </c>
      <c r="R108" s="72">
        <v>67.319999999999993</v>
      </c>
      <c r="S108" s="72">
        <v>72.92</v>
      </c>
      <c r="T108" s="72">
        <v>147.64500000000001</v>
      </c>
      <c r="U108" s="72">
        <v>74.63</v>
      </c>
      <c r="V108" s="78">
        <v>61.2</v>
      </c>
      <c r="W108" s="78">
        <v>115.1</v>
      </c>
      <c r="X108" s="78">
        <v>108.11</v>
      </c>
      <c r="Y108" s="78">
        <v>0</v>
      </c>
      <c r="Z108" s="73">
        <f t="shared" si="9"/>
        <v>979.67500000000007</v>
      </c>
    </row>
    <row r="109" spans="1:26" x14ac:dyDescent="0.25">
      <c r="A109" s="36" t="s">
        <v>72</v>
      </c>
      <c r="B109" s="45">
        <v>0</v>
      </c>
      <c r="M109" s="12" t="s">
        <v>13</v>
      </c>
      <c r="N109" s="72">
        <v>0</v>
      </c>
      <c r="O109" s="72">
        <v>0</v>
      </c>
      <c r="P109" s="72">
        <v>234.38</v>
      </c>
      <c r="Q109" s="72">
        <v>321.94</v>
      </c>
      <c r="R109" s="72">
        <v>259.38</v>
      </c>
      <c r="S109" s="72">
        <v>315.63</v>
      </c>
      <c r="T109" s="72">
        <v>399.27</v>
      </c>
      <c r="U109" s="72">
        <v>244.75</v>
      </c>
      <c r="V109" s="78">
        <v>212.5</v>
      </c>
      <c r="W109" s="78">
        <v>262.76</v>
      </c>
      <c r="X109" s="78">
        <v>273.75</v>
      </c>
      <c r="Y109" s="78">
        <v>0</v>
      </c>
      <c r="Z109" s="73">
        <f t="shared" si="9"/>
        <v>2524.3599999999997</v>
      </c>
    </row>
    <row r="110" spans="1:26" x14ac:dyDescent="0.25">
      <c r="A110" s="36" t="s">
        <v>73</v>
      </c>
      <c r="B110" s="45">
        <v>0</v>
      </c>
      <c r="M110" s="59" t="s">
        <v>14</v>
      </c>
      <c r="N110" s="75">
        <v>0</v>
      </c>
      <c r="O110" s="75">
        <v>0</v>
      </c>
      <c r="P110" s="76">
        <v>0</v>
      </c>
      <c r="Q110" s="76">
        <v>0</v>
      </c>
      <c r="R110" s="76">
        <v>0</v>
      </c>
      <c r="S110" s="76">
        <v>0</v>
      </c>
      <c r="T110" s="76">
        <v>0</v>
      </c>
      <c r="U110" s="76">
        <v>0</v>
      </c>
      <c r="V110" s="77">
        <v>0</v>
      </c>
      <c r="W110" s="77">
        <v>0</v>
      </c>
      <c r="X110" s="77">
        <v>0</v>
      </c>
      <c r="Y110" s="77">
        <v>0</v>
      </c>
      <c r="Z110" s="76">
        <f t="shared" si="9"/>
        <v>0</v>
      </c>
    </row>
    <row r="111" spans="1:26" x14ac:dyDescent="0.25">
      <c r="A111" s="36" t="s">
        <v>74</v>
      </c>
      <c r="B111" s="45">
        <v>0</v>
      </c>
      <c r="M111" s="59" t="s">
        <v>24</v>
      </c>
      <c r="N111" s="75">
        <v>0</v>
      </c>
      <c r="O111" s="75">
        <v>0</v>
      </c>
      <c r="P111" s="76">
        <v>0</v>
      </c>
      <c r="Q111" s="76">
        <v>0</v>
      </c>
      <c r="R111" s="76">
        <v>0</v>
      </c>
      <c r="S111" s="76">
        <v>0</v>
      </c>
      <c r="T111" s="76">
        <v>0</v>
      </c>
      <c r="U111" s="76">
        <v>0</v>
      </c>
      <c r="V111" s="77">
        <v>0</v>
      </c>
      <c r="W111" s="77">
        <v>0</v>
      </c>
      <c r="X111" s="77">
        <v>0</v>
      </c>
      <c r="Y111" s="77">
        <v>0</v>
      </c>
      <c r="Z111" s="76">
        <f t="shared" si="9"/>
        <v>0</v>
      </c>
    </row>
    <row r="112" spans="1:26" x14ac:dyDescent="0.25">
      <c r="A112" s="36"/>
      <c r="B112" s="38"/>
      <c r="M112" s="59" t="s">
        <v>16</v>
      </c>
      <c r="N112" s="75">
        <v>0</v>
      </c>
      <c r="O112" s="75">
        <v>0</v>
      </c>
      <c r="P112" s="76">
        <v>0</v>
      </c>
      <c r="Q112" s="76">
        <v>0</v>
      </c>
      <c r="R112" s="76">
        <v>0</v>
      </c>
      <c r="S112" s="76">
        <v>0</v>
      </c>
      <c r="T112" s="76">
        <v>0</v>
      </c>
      <c r="U112" s="75">
        <v>0</v>
      </c>
      <c r="V112" s="77">
        <v>0</v>
      </c>
      <c r="W112" s="77">
        <v>0</v>
      </c>
      <c r="X112" s="77">
        <v>0</v>
      </c>
      <c r="Y112" s="79">
        <v>0</v>
      </c>
      <c r="Z112" s="76">
        <f t="shared" si="9"/>
        <v>0</v>
      </c>
    </row>
    <row r="113" spans="1:26" x14ac:dyDescent="0.25">
      <c r="M113" s="59" t="s">
        <v>17</v>
      </c>
      <c r="N113" s="75">
        <v>0</v>
      </c>
      <c r="O113" s="75">
        <v>0</v>
      </c>
      <c r="P113" s="76">
        <v>0</v>
      </c>
      <c r="Q113" s="76">
        <v>0</v>
      </c>
      <c r="R113" s="76">
        <v>0</v>
      </c>
      <c r="S113" s="76">
        <v>0</v>
      </c>
      <c r="T113" s="76">
        <v>0</v>
      </c>
      <c r="U113" s="75">
        <v>0</v>
      </c>
      <c r="V113" s="77">
        <v>0</v>
      </c>
      <c r="W113" s="77">
        <v>0</v>
      </c>
      <c r="X113" s="77">
        <v>0</v>
      </c>
      <c r="Y113" s="79">
        <v>0</v>
      </c>
      <c r="Z113" s="76">
        <f t="shared" si="9"/>
        <v>0</v>
      </c>
    </row>
    <row r="114" spans="1:26" x14ac:dyDescent="0.25">
      <c r="M114" s="59" t="s">
        <v>18</v>
      </c>
      <c r="N114" s="75">
        <v>78</v>
      </c>
      <c r="O114" s="75">
        <v>0</v>
      </c>
      <c r="P114" s="76">
        <v>0</v>
      </c>
      <c r="Q114" s="76">
        <v>0</v>
      </c>
      <c r="R114" s="76">
        <v>0</v>
      </c>
      <c r="S114" s="76">
        <v>0</v>
      </c>
      <c r="T114" s="76">
        <v>0</v>
      </c>
      <c r="U114" s="76">
        <v>0</v>
      </c>
      <c r="V114" s="77">
        <v>0</v>
      </c>
      <c r="W114" s="77">
        <v>0</v>
      </c>
      <c r="X114" s="77">
        <v>0</v>
      </c>
      <c r="Y114" s="77">
        <v>0</v>
      </c>
      <c r="Z114" s="76">
        <f t="shared" si="9"/>
        <v>78</v>
      </c>
    </row>
    <row r="115" spans="1:26" x14ac:dyDescent="0.25">
      <c r="M115" s="12" t="s">
        <v>19</v>
      </c>
      <c r="N115" s="73">
        <v>0</v>
      </c>
      <c r="O115" s="72">
        <v>0</v>
      </c>
      <c r="P115" s="72">
        <v>0</v>
      </c>
      <c r="Q115" s="72">
        <v>446</v>
      </c>
      <c r="R115" s="72">
        <v>2625</v>
      </c>
      <c r="S115" s="72">
        <v>1781.05</v>
      </c>
      <c r="T115" s="72">
        <v>0</v>
      </c>
      <c r="U115" s="73">
        <v>378.13</v>
      </c>
      <c r="V115" s="78">
        <v>2167</v>
      </c>
      <c r="W115" s="78">
        <v>3110.5</v>
      </c>
      <c r="X115" s="78">
        <v>0</v>
      </c>
      <c r="Y115" s="74">
        <v>0</v>
      </c>
      <c r="Z115" s="73">
        <f t="shared" si="9"/>
        <v>10507.68</v>
      </c>
    </row>
    <row r="116" spans="1:26" x14ac:dyDescent="0.25">
      <c r="A116" s="36" t="s">
        <v>69</v>
      </c>
      <c r="B116" s="36" t="s">
        <v>102</v>
      </c>
    </row>
    <row r="117" spans="1:26" x14ac:dyDescent="0.25">
      <c r="A117" s="36" t="s">
        <v>46</v>
      </c>
      <c r="B117" s="45">
        <f>N127</f>
        <v>0</v>
      </c>
      <c r="M117" s="69" t="s">
        <v>94</v>
      </c>
      <c r="N117" s="71">
        <v>1</v>
      </c>
      <c r="O117" s="71">
        <v>2</v>
      </c>
      <c r="P117" s="71">
        <v>3</v>
      </c>
      <c r="Q117" s="71">
        <v>4</v>
      </c>
      <c r="R117" s="71">
        <v>5</v>
      </c>
      <c r="S117" s="71">
        <v>6</v>
      </c>
      <c r="T117" s="71">
        <v>7</v>
      </c>
      <c r="U117" s="71">
        <v>8</v>
      </c>
      <c r="V117" s="71">
        <v>9</v>
      </c>
      <c r="W117" s="71">
        <v>10</v>
      </c>
      <c r="X117" s="71">
        <v>11</v>
      </c>
      <c r="Y117" s="71">
        <v>12</v>
      </c>
      <c r="Z117" s="71" t="s">
        <v>93</v>
      </c>
    </row>
    <row r="118" spans="1:26" x14ac:dyDescent="0.25">
      <c r="A118" s="36" t="s">
        <v>70</v>
      </c>
      <c r="B118" s="45">
        <f>O127</f>
        <v>1586</v>
      </c>
      <c r="M118" s="12" t="s">
        <v>31</v>
      </c>
      <c r="N118" s="72">
        <v>0</v>
      </c>
      <c r="O118" s="72">
        <v>0</v>
      </c>
      <c r="P118" s="73">
        <v>0</v>
      </c>
      <c r="Q118" s="73">
        <v>0</v>
      </c>
      <c r="R118" s="73">
        <v>0</v>
      </c>
      <c r="S118" s="73">
        <v>24</v>
      </c>
      <c r="T118" s="73">
        <v>0</v>
      </c>
      <c r="U118" s="73">
        <v>24.2</v>
      </c>
      <c r="V118" s="74">
        <v>48.5</v>
      </c>
      <c r="W118" s="74">
        <v>24.2</v>
      </c>
      <c r="X118" s="74">
        <v>24.2</v>
      </c>
      <c r="Y118" s="74">
        <v>0</v>
      </c>
      <c r="Z118" s="73">
        <f t="shared" ref="Z118:Z120" si="10">SUM(N118:Y118)</f>
        <v>145.1</v>
      </c>
    </row>
    <row r="119" spans="1:26" x14ac:dyDescent="0.25">
      <c r="A119" s="36" t="s">
        <v>48</v>
      </c>
      <c r="B119" s="45">
        <f>P127</f>
        <v>5673</v>
      </c>
      <c r="M119" s="12" t="s">
        <v>4</v>
      </c>
      <c r="N119" s="72">
        <v>0</v>
      </c>
      <c r="O119" s="72">
        <v>0</v>
      </c>
      <c r="P119" s="73">
        <v>0</v>
      </c>
      <c r="Q119" s="73">
        <v>0.23</v>
      </c>
      <c r="R119" s="73">
        <v>0</v>
      </c>
      <c r="S119" s="73">
        <v>137</v>
      </c>
      <c r="T119" s="73">
        <v>50.5</v>
      </c>
      <c r="U119" s="73">
        <v>0</v>
      </c>
      <c r="V119" s="74">
        <v>152.69999999999999</v>
      </c>
      <c r="W119" s="74">
        <v>0</v>
      </c>
      <c r="X119" s="74">
        <v>0</v>
      </c>
      <c r="Y119" s="74">
        <v>0</v>
      </c>
      <c r="Z119" s="73">
        <f t="shared" si="10"/>
        <v>340.42999999999995</v>
      </c>
    </row>
    <row r="120" spans="1:26" x14ac:dyDescent="0.25">
      <c r="A120" s="36" t="s">
        <v>49</v>
      </c>
      <c r="B120" s="45">
        <f>Q127</f>
        <v>503</v>
      </c>
      <c r="M120" s="12" t="s">
        <v>5</v>
      </c>
      <c r="N120" s="73">
        <v>0</v>
      </c>
      <c r="O120" s="73">
        <v>0</v>
      </c>
      <c r="P120" s="73">
        <v>0</v>
      </c>
      <c r="Q120" s="73">
        <v>0</v>
      </c>
      <c r="R120" s="73">
        <v>120</v>
      </c>
      <c r="S120" s="73">
        <v>0</v>
      </c>
      <c r="T120" s="73">
        <v>260.7</v>
      </c>
      <c r="U120" s="73">
        <v>191</v>
      </c>
      <c r="V120" s="74">
        <v>460</v>
      </c>
      <c r="W120" s="74">
        <v>490</v>
      </c>
      <c r="X120" s="74">
        <v>191</v>
      </c>
      <c r="Y120" s="74">
        <v>0</v>
      </c>
      <c r="Z120" s="73">
        <f t="shared" si="10"/>
        <v>1712.7</v>
      </c>
    </row>
    <row r="121" spans="1:26" x14ac:dyDescent="0.25">
      <c r="A121" s="36" t="s">
        <v>21</v>
      </c>
      <c r="B121" s="45">
        <f>R127</f>
        <v>229</v>
      </c>
      <c r="M121" s="12" t="s">
        <v>6</v>
      </c>
      <c r="N121" s="72">
        <v>18.5</v>
      </c>
      <c r="O121" s="73">
        <v>50.52</v>
      </c>
      <c r="P121" s="73">
        <v>0</v>
      </c>
      <c r="Q121" s="73">
        <v>11</v>
      </c>
      <c r="R121" s="73">
        <v>0</v>
      </c>
      <c r="S121" s="73">
        <v>0</v>
      </c>
      <c r="T121" s="73">
        <v>0</v>
      </c>
      <c r="U121" s="73">
        <v>2</v>
      </c>
      <c r="V121" s="74">
        <v>0</v>
      </c>
      <c r="W121" s="74">
        <v>0</v>
      </c>
      <c r="X121" s="74">
        <v>0</v>
      </c>
      <c r="Y121" s="74">
        <v>0</v>
      </c>
      <c r="Z121" s="73">
        <f>SUM(N121:Y121)</f>
        <v>82.02000000000001</v>
      </c>
    </row>
    <row r="122" spans="1:26" x14ac:dyDescent="0.25">
      <c r="A122" s="36" t="s">
        <v>22</v>
      </c>
      <c r="B122" s="45">
        <f>S127</f>
        <v>38</v>
      </c>
      <c r="M122" s="12" t="s">
        <v>7</v>
      </c>
      <c r="N122" s="72">
        <v>0</v>
      </c>
      <c r="O122" s="72">
        <v>2</v>
      </c>
      <c r="P122" s="73">
        <v>15</v>
      </c>
      <c r="Q122" s="73">
        <v>0</v>
      </c>
      <c r="R122" s="73">
        <v>0</v>
      </c>
      <c r="S122" s="73">
        <v>0</v>
      </c>
      <c r="T122" s="73">
        <v>0</v>
      </c>
      <c r="U122" s="73">
        <v>9.9</v>
      </c>
      <c r="V122" s="74">
        <v>0</v>
      </c>
      <c r="W122" s="74">
        <v>0</v>
      </c>
      <c r="X122" s="74">
        <v>3</v>
      </c>
      <c r="Y122" s="74">
        <v>0</v>
      </c>
      <c r="Z122" s="73">
        <f t="shared" ref="Z122:Z136" si="11">SUM(N122:Y122)</f>
        <v>29.9</v>
      </c>
    </row>
    <row r="123" spans="1:26" x14ac:dyDescent="0.25">
      <c r="A123" s="36" t="s">
        <v>23</v>
      </c>
      <c r="B123" s="45">
        <f>T127</f>
        <v>165.2</v>
      </c>
      <c r="M123" s="12" t="s">
        <v>29</v>
      </c>
      <c r="N123" s="72">
        <v>0</v>
      </c>
      <c r="O123" s="72">
        <v>1.9</v>
      </c>
      <c r="P123" s="73">
        <v>35.5</v>
      </c>
      <c r="Q123" s="73">
        <v>5</v>
      </c>
      <c r="R123" s="73">
        <v>1.8</v>
      </c>
      <c r="S123" s="73">
        <v>6</v>
      </c>
      <c r="T123" s="73">
        <v>0</v>
      </c>
      <c r="U123" s="73">
        <v>0</v>
      </c>
      <c r="V123" s="74">
        <v>0</v>
      </c>
      <c r="W123" s="74">
        <v>0</v>
      </c>
      <c r="X123" s="74">
        <v>0</v>
      </c>
      <c r="Y123" s="74">
        <v>0</v>
      </c>
      <c r="Z123" s="73">
        <f t="shared" si="11"/>
        <v>50.199999999999996</v>
      </c>
    </row>
    <row r="124" spans="1:26" x14ac:dyDescent="0.25">
      <c r="A124" s="36" t="s">
        <v>50</v>
      </c>
      <c r="B124" s="45">
        <f>U127</f>
        <v>63.6</v>
      </c>
      <c r="M124" s="59" t="s">
        <v>8</v>
      </c>
      <c r="N124" s="75">
        <v>0</v>
      </c>
      <c r="O124" s="75">
        <v>0</v>
      </c>
      <c r="P124" s="76">
        <v>0</v>
      </c>
      <c r="Q124" s="76">
        <v>0</v>
      </c>
      <c r="R124" s="76">
        <v>0</v>
      </c>
      <c r="S124" s="76">
        <v>0</v>
      </c>
      <c r="T124" s="76">
        <v>0</v>
      </c>
      <c r="U124" s="76">
        <v>0</v>
      </c>
      <c r="V124" s="77">
        <v>0</v>
      </c>
      <c r="W124" s="77">
        <v>0</v>
      </c>
      <c r="X124" s="77">
        <v>0</v>
      </c>
      <c r="Y124" s="77">
        <v>0</v>
      </c>
      <c r="Z124" s="76">
        <f t="shared" si="11"/>
        <v>0</v>
      </c>
    </row>
    <row r="125" spans="1:26" x14ac:dyDescent="0.25">
      <c r="A125" s="36" t="s">
        <v>71</v>
      </c>
      <c r="B125" s="45">
        <f>V127</f>
        <v>165.4</v>
      </c>
      <c r="M125" s="12" t="s">
        <v>9</v>
      </c>
      <c r="N125" s="72">
        <v>1304</v>
      </c>
      <c r="O125" s="72">
        <v>0</v>
      </c>
      <c r="P125" s="73">
        <v>0</v>
      </c>
      <c r="Q125" s="73">
        <v>0</v>
      </c>
      <c r="R125" s="73">
        <v>0</v>
      </c>
      <c r="S125" s="73">
        <v>0</v>
      </c>
      <c r="T125" s="73">
        <v>0</v>
      </c>
      <c r="U125" s="72">
        <v>0</v>
      </c>
      <c r="V125" s="74">
        <v>0</v>
      </c>
      <c r="W125" s="74">
        <v>0</v>
      </c>
      <c r="X125" s="74">
        <v>0</v>
      </c>
      <c r="Y125" s="78">
        <v>0</v>
      </c>
      <c r="Z125" s="73">
        <f t="shared" si="11"/>
        <v>1304</v>
      </c>
    </row>
    <row r="126" spans="1:26" x14ac:dyDescent="0.25">
      <c r="A126" s="36" t="s">
        <v>72</v>
      </c>
      <c r="B126" s="45">
        <f>W127</f>
        <v>63.6</v>
      </c>
      <c r="M126" s="12" t="s">
        <v>10</v>
      </c>
      <c r="N126" s="72">
        <v>380</v>
      </c>
      <c r="O126" s="72">
        <v>2965</v>
      </c>
      <c r="P126" s="72">
        <v>2366</v>
      </c>
      <c r="Q126" s="72">
        <v>1978</v>
      </c>
      <c r="R126" s="72">
        <v>2204</v>
      </c>
      <c r="S126" s="72">
        <v>883</v>
      </c>
      <c r="T126" s="72">
        <v>2711.6</v>
      </c>
      <c r="U126" s="72">
        <v>1406.4</v>
      </c>
      <c r="V126" s="78">
        <v>2673.6</v>
      </c>
      <c r="W126" s="78">
        <v>1406.4</v>
      </c>
      <c r="X126" s="78">
        <v>1406.4</v>
      </c>
      <c r="Y126" s="78">
        <v>0</v>
      </c>
      <c r="Z126" s="73">
        <f t="shared" si="11"/>
        <v>20380.400000000001</v>
      </c>
    </row>
    <row r="127" spans="1:26" x14ac:dyDescent="0.25">
      <c r="A127" s="36" t="s">
        <v>73</v>
      </c>
      <c r="B127" s="45">
        <f>X127</f>
        <v>63.6</v>
      </c>
      <c r="M127" s="12" t="s">
        <v>11</v>
      </c>
      <c r="N127" s="72">
        <v>0</v>
      </c>
      <c r="O127" s="72">
        <v>1586</v>
      </c>
      <c r="P127" s="72">
        <v>5673</v>
      </c>
      <c r="Q127" s="72">
        <v>503</v>
      </c>
      <c r="R127" s="72">
        <v>229</v>
      </c>
      <c r="S127" s="72">
        <v>38</v>
      </c>
      <c r="T127" s="72">
        <v>165.2</v>
      </c>
      <c r="U127" s="72">
        <v>63.6</v>
      </c>
      <c r="V127" s="78">
        <v>165.4</v>
      </c>
      <c r="W127" s="78">
        <v>63.6</v>
      </c>
      <c r="X127" s="78">
        <v>63.6</v>
      </c>
      <c r="Y127" s="78">
        <v>0</v>
      </c>
      <c r="Z127" s="73">
        <f t="shared" si="11"/>
        <v>8550.4000000000015</v>
      </c>
    </row>
    <row r="128" spans="1:26" x14ac:dyDescent="0.25">
      <c r="A128" s="36" t="s">
        <v>74</v>
      </c>
      <c r="B128" s="45">
        <v>0</v>
      </c>
      <c r="M128" s="12" t="s">
        <v>28</v>
      </c>
      <c r="N128" s="72">
        <v>36.130000000000003</v>
      </c>
      <c r="O128" s="72">
        <v>50</v>
      </c>
      <c r="P128" s="72">
        <v>0</v>
      </c>
      <c r="Q128" s="72">
        <v>0</v>
      </c>
      <c r="R128" s="72">
        <v>20</v>
      </c>
      <c r="S128" s="72">
        <v>48</v>
      </c>
      <c r="T128" s="72">
        <v>415.3</v>
      </c>
      <c r="U128" s="72">
        <v>124</v>
      </c>
      <c r="V128" s="78">
        <v>73.7</v>
      </c>
      <c r="W128" s="78">
        <v>124</v>
      </c>
      <c r="X128" s="78">
        <v>124</v>
      </c>
      <c r="Y128" s="78">
        <v>0</v>
      </c>
      <c r="Z128" s="73">
        <f t="shared" si="11"/>
        <v>1015.1300000000001</v>
      </c>
    </row>
    <row r="129" spans="1:26" x14ac:dyDescent="0.25">
      <c r="A129" s="36"/>
      <c r="B129" s="38"/>
      <c r="M129" s="12" t="s">
        <v>12</v>
      </c>
      <c r="N129" s="72">
        <v>225</v>
      </c>
      <c r="O129" s="72">
        <v>0.03</v>
      </c>
      <c r="P129" s="72">
        <v>52.2</v>
      </c>
      <c r="Q129" s="72">
        <v>55.52</v>
      </c>
      <c r="R129" s="72">
        <v>67.319999999999993</v>
      </c>
      <c r="S129" s="72">
        <v>72.92</v>
      </c>
      <c r="T129" s="72">
        <v>147.64500000000001</v>
      </c>
      <c r="U129" s="72">
        <v>74.63</v>
      </c>
      <c r="V129" s="78">
        <v>61.2</v>
      </c>
      <c r="W129" s="78">
        <v>115.1</v>
      </c>
      <c r="X129" s="78">
        <v>108.11</v>
      </c>
      <c r="Y129" s="78">
        <v>0</v>
      </c>
      <c r="Z129" s="73">
        <f t="shared" si="11"/>
        <v>979.67500000000007</v>
      </c>
    </row>
    <row r="130" spans="1:26" x14ac:dyDescent="0.25">
      <c r="M130" s="12" t="s">
        <v>13</v>
      </c>
      <c r="N130" s="72">
        <v>0</v>
      </c>
      <c r="O130" s="72">
        <v>0</v>
      </c>
      <c r="P130" s="72">
        <v>234.38</v>
      </c>
      <c r="Q130" s="72">
        <v>321.94</v>
      </c>
      <c r="R130" s="72">
        <v>259.38</v>
      </c>
      <c r="S130" s="72">
        <v>315.63</v>
      </c>
      <c r="T130" s="72">
        <v>399.27</v>
      </c>
      <c r="U130" s="72">
        <v>244.75</v>
      </c>
      <c r="V130" s="78">
        <v>212.5</v>
      </c>
      <c r="W130" s="78">
        <v>262.76</v>
      </c>
      <c r="X130" s="78">
        <v>273.75</v>
      </c>
      <c r="Y130" s="78">
        <v>0</v>
      </c>
      <c r="Z130" s="73">
        <f t="shared" si="11"/>
        <v>2524.3599999999997</v>
      </c>
    </row>
    <row r="131" spans="1:26" x14ac:dyDescent="0.25">
      <c r="M131" s="59" t="s">
        <v>14</v>
      </c>
      <c r="N131" s="75">
        <v>0</v>
      </c>
      <c r="O131" s="75">
        <v>0</v>
      </c>
      <c r="P131" s="76">
        <v>0</v>
      </c>
      <c r="Q131" s="76">
        <v>0</v>
      </c>
      <c r="R131" s="76">
        <v>0</v>
      </c>
      <c r="S131" s="76">
        <v>0</v>
      </c>
      <c r="T131" s="76">
        <v>0</v>
      </c>
      <c r="U131" s="76">
        <v>0</v>
      </c>
      <c r="V131" s="77">
        <v>0</v>
      </c>
      <c r="W131" s="77">
        <v>0</v>
      </c>
      <c r="X131" s="77">
        <v>0</v>
      </c>
      <c r="Y131" s="77">
        <v>0</v>
      </c>
      <c r="Z131" s="76">
        <f t="shared" si="11"/>
        <v>0</v>
      </c>
    </row>
    <row r="132" spans="1:26" x14ac:dyDescent="0.25">
      <c r="M132" s="59" t="s">
        <v>24</v>
      </c>
      <c r="N132" s="75">
        <v>0</v>
      </c>
      <c r="O132" s="75">
        <v>0</v>
      </c>
      <c r="P132" s="76">
        <v>0</v>
      </c>
      <c r="Q132" s="76">
        <v>0</v>
      </c>
      <c r="R132" s="76">
        <v>0</v>
      </c>
      <c r="S132" s="76">
        <v>0</v>
      </c>
      <c r="T132" s="76">
        <v>0</v>
      </c>
      <c r="U132" s="76">
        <v>0</v>
      </c>
      <c r="V132" s="77">
        <v>0</v>
      </c>
      <c r="W132" s="77">
        <v>0</v>
      </c>
      <c r="X132" s="77">
        <v>0</v>
      </c>
      <c r="Y132" s="77">
        <v>0</v>
      </c>
      <c r="Z132" s="76">
        <f t="shared" si="11"/>
        <v>0</v>
      </c>
    </row>
    <row r="133" spans="1:26" x14ac:dyDescent="0.25">
      <c r="A133" s="41" t="s">
        <v>69</v>
      </c>
      <c r="B133" s="42" t="s">
        <v>103</v>
      </c>
      <c r="M133" s="59" t="s">
        <v>16</v>
      </c>
      <c r="N133" s="75">
        <v>0</v>
      </c>
      <c r="O133" s="75">
        <v>0</v>
      </c>
      <c r="P133" s="76">
        <v>0</v>
      </c>
      <c r="Q133" s="76">
        <v>0</v>
      </c>
      <c r="R133" s="76">
        <v>0</v>
      </c>
      <c r="S133" s="76">
        <v>0</v>
      </c>
      <c r="T133" s="76">
        <v>0</v>
      </c>
      <c r="U133" s="75">
        <v>0</v>
      </c>
      <c r="V133" s="77">
        <v>0</v>
      </c>
      <c r="W133" s="77">
        <v>0</v>
      </c>
      <c r="X133" s="77">
        <v>0</v>
      </c>
      <c r="Y133" s="79">
        <v>0</v>
      </c>
      <c r="Z133" s="76">
        <f t="shared" si="11"/>
        <v>0</v>
      </c>
    </row>
    <row r="134" spans="1:26" x14ac:dyDescent="0.25">
      <c r="A134" s="43" t="s">
        <v>46</v>
      </c>
      <c r="B134" s="47">
        <f>N128</f>
        <v>36.130000000000003</v>
      </c>
      <c r="M134" s="59" t="s">
        <v>17</v>
      </c>
      <c r="N134" s="75">
        <v>0</v>
      </c>
      <c r="O134" s="75">
        <v>0</v>
      </c>
      <c r="P134" s="76">
        <v>0</v>
      </c>
      <c r="Q134" s="76">
        <v>0</v>
      </c>
      <c r="R134" s="76">
        <v>0</v>
      </c>
      <c r="S134" s="76">
        <v>0</v>
      </c>
      <c r="T134" s="76">
        <v>0</v>
      </c>
      <c r="U134" s="75">
        <v>0</v>
      </c>
      <c r="V134" s="77">
        <v>0</v>
      </c>
      <c r="W134" s="77">
        <v>0</v>
      </c>
      <c r="X134" s="77">
        <v>0</v>
      </c>
      <c r="Y134" s="79">
        <v>0</v>
      </c>
      <c r="Z134" s="76">
        <f t="shared" si="11"/>
        <v>0</v>
      </c>
    </row>
    <row r="135" spans="1:26" x14ac:dyDescent="0.25">
      <c r="A135" s="43" t="s">
        <v>70</v>
      </c>
      <c r="B135" s="47">
        <f>O128</f>
        <v>50</v>
      </c>
      <c r="M135" s="59" t="s">
        <v>18</v>
      </c>
      <c r="N135" s="75">
        <v>78</v>
      </c>
      <c r="O135" s="75">
        <v>0</v>
      </c>
      <c r="P135" s="76">
        <v>0</v>
      </c>
      <c r="Q135" s="76">
        <v>0</v>
      </c>
      <c r="R135" s="76">
        <v>0</v>
      </c>
      <c r="S135" s="76">
        <v>0</v>
      </c>
      <c r="T135" s="76">
        <v>0</v>
      </c>
      <c r="U135" s="76">
        <v>0</v>
      </c>
      <c r="V135" s="77">
        <v>0</v>
      </c>
      <c r="W135" s="77">
        <v>0</v>
      </c>
      <c r="X135" s="77">
        <v>0</v>
      </c>
      <c r="Y135" s="77">
        <v>0</v>
      </c>
      <c r="Z135" s="76">
        <f t="shared" si="11"/>
        <v>78</v>
      </c>
    </row>
    <row r="136" spans="1:26" x14ac:dyDescent="0.25">
      <c r="A136" s="43" t="s">
        <v>48</v>
      </c>
      <c r="B136" s="47">
        <f>P128</f>
        <v>0</v>
      </c>
      <c r="M136" s="12" t="s">
        <v>19</v>
      </c>
      <c r="N136" s="73">
        <v>0</v>
      </c>
      <c r="O136" s="72">
        <v>0</v>
      </c>
      <c r="P136" s="72">
        <v>0</v>
      </c>
      <c r="Q136" s="72">
        <v>446</v>
      </c>
      <c r="R136" s="72">
        <v>2625</v>
      </c>
      <c r="S136" s="72">
        <v>1781.05</v>
      </c>
      <c r="T136" s="72">
        <v>0</v>
      </c>
      <c r="U136" s="73">
        <v>378.13</v>
      </c>
      <c r="V136" s="78">
        <v>2167</v>
      </c>
      <c r="W136" s="78">
        <v>3110.5</v>
      </c>
      <c r="X136" s="78">
        <v>0</v>
      </c>
      <c r="Y136" s="74">
        <v>0</v>
      </c>
      <c r="Z136" s="73">
        <f t="shared" si="11"/>
        <v>10507.68</v>
      </c>
    </row>
    <row r="137" spans="1:26" x14ac:dyDescent="0.25">
      <c r="A137" s="43" t="s">
        <v>49</v>
      </c>
      <c r="B137" s="47">
        <f>Q128</f>
        <v>0</v>
      </c>
    </row>
    <row r="138" spans="1:26" x14ac:dyDescent="0.25">
      <c r="A138" s="43" t="s">
        <v>21</v>
      </c>
      <c r="B138" s="47">
        <f>R128</f>
        <v>20</v>
      </c>
    </row>
    <row r="139" spans="1:26" x14ac:dyDescent="0.25">
      <c r="A139" s="43" t="s">
        <v>22</v>
      </c>
      <c r="B139" s="47">
        <f>S128</f>
        <v>48</v>
      </c>
    </row>
    <row r="140" spans="1:26" x14ac:dyDescent="0.25">
      <c r="A140" s="43" t="s">
        <v>23</v>
      </c>
      <c r="B140" s="47">
        <f>T128</f>
        <v>415.3</v>
      </c>
      <c r="M140" s="69" t="s">
        <v>94</v>
      </c>
      <c r="N140" s="71">
        <v>1</v>
      </c>
      <c r="O140" s="71">
        <v>2</v>
      </c>
      <c r="P140" s="71">
        <v>3</v>
      </c>
      <c r="Q140" s="71">
        <v>4</v>
      </c>
      <c r="R140" s="71">
        <v>5</v>
      </c>
      <c r="S140" s="71">
        <v>6</v>
      </c>
      <c r="T140" s="71">
        <v>7</v>
      </c>
      <c r="U140" s="71">
        <v>8</v>
      </c>
      <c r="V140" s="71">
        <v>9</v>
      </c>
      <c r="W140" s="71">
        <v>10</v>
      </c>
      <c r="X140" s="71">
        <v>11</v>
      </c>
      <c r="Y140" s="71">
        <v>12</v>
      </c>
      <c r="Z140" s="71" t="s">
        <v>93</v>
      </c>
    </row>
    <row r="141" spans="1:26" x14ac:dyDescent="0.25">
      <c r="A141" s="43" t="s">
        <v>50</v>
      </c>
      <c r="B141" s="47">
        <f>U128</f>
        <v>124</v>
      </c>
      <c r="M141" s="12" t="s">
        <v>31</v>
      </c>
      <c r="N141" s="72">
        <v>0</v>
      </c>
      <c r="O141" s="72">
        <v>0</v>
      </c>
      <c r="P141" s="73">
        <v>0</v>
      </c>
      <c r="Q141" s="73">
        <v>0</v>
      </c>
      <c r="R141" s="73">
        <v>0</v>
      </c>
      <c r="S141" s="73">
        <v>24</v>
      </c>
      <c r="T141" s="73">
        <v>0</v>
      </c>
      <c r="U141" s="73">
        <v>24.2</v>
      </c>
      <c r="V141" s="74">
        <v>48.5</v>
      </c>
      <c r="W141" s="74">
        <v>24.2</v>
      </c>
      <c r="X141" s="74">
        <v>24.2</v>
      </c>
      <c r="Y141" s="74">
        <v>0</v>
      </c>
      <c r="Z141" s="73">
        <f t="shared" ref="Z141:Z143" si="12">SUM(N141:Y141)</f>
        <v>145.1</v>
      </c>
    </row>
    <row r="142" spans="1:26" x14ac:dyDescent="0.25">
      <c r="A142" s="43" t="s">
        <v>71</v>
      </c>
      <c r="B142" s="47">
        <f>V128</f>
        <v>73.7</v>
      </c>
      <c r="M142" s="12" t="s">
        <v>4</v>
      </c>
      <c r="N142" s="72">
        <v>0</v>
      </c>
      <c r="O142" s="72">
        <v>0</v>
      </c>
      <c r="P142" s="73">
        <v>0</v>
      </c>
      <c r="Q142" s="73">
        <v>0.23</v>
      </c>
      <c r="R142" s="73">
        <v>0</v>
      </c>
      <c r="S142" s="73">
        <v>137</v>
      </c>
      <c r="T142" s="73">
        <v>50.5</v>
      </c>
      <c r="U142" s="73">
        <v>0</v>
      </c>
      <c r="V142" s="74">
        <v>152.69999999999999</v>
      </c>
      <c r="W142" s="74">
        <v>0</v>
      </c>
      <c r="X142" s="74">
        <v>0</v>
      </c>
      <c r="Y142" s="74">
        <v>0</v>
      </c>
      <c r="Z142" s="73">
        <f t="shared" si="12"/>
        <v>340.42999999999995</v>
      </c>
    </row>
    <row r="143" spans="1:26" x14ac:dyDescent="0.25">
      <c r="A143" s="43" t="s">
        <v>72</v>
      </c>
      <c r="B143" s="47">
        <f>W128</f>
        <v>124</v>
      </c>
      <c r="M143" s="12" t="s">
        <v>5</v>
      </c>
      <c r="N143" s="73">
        <v>0</v>
      </c>
      <c r="O143" s="73">
        <v>0</v>
      </c>
      <c r="P143" s="73">
        <v>0</v>
      </c>
      <c r="Q143" s="73">
        <v>0</v>
      </c>
      <c r="R143" s="73">
        <v>120</v>
      </c>
      <c r="S143" s="73">
        <v>0</v>
      </c>
      <c r="T143" s="73">
        <v>260.7</v>
      </c>
      <c r="U143" s="73">
        <v>191</v>
      </c>
      <c r="V143" s="74">
        <v>460</v>
      </c>
      <c r="W143" s="74">
        <v>490</v>
      </c>
      <c r="X143" s="74">
        <v>191</v>
      </c>
      <c r="Y143" s="74">
        <v>0</v>
      </c>
      <c r="Z143" s="73">
        <f t="shared" si="12"/>
        <v>1712.7</v>
      </c>
    </row>
    <row r="144" spans="1:26" x14ac:dyDescent="0.25">
      <c r="A144" s="43" t="s">
        <v>73</v>
      </c>
      <c r="B144" s="47">
        <f>X128</f>
        <v>124</v>
      </c>
      <c r="M144" s="12" t="s">
        <v>6</v>
      </c>
      <c r="N144" s="72">
        <v>18.5</v>
      </c>
      <c r="O144" s="73">
        <v>50.52</v>
      </c>
      <c r="P144" s="73">
        <v>0</v>
      </c>
      <c r="Q144" s="73">
        <v>11</v>
      </c>
      <c r="R144" s="73">
        <v>0</v>
      </c>
      <c r="S144" s="73">
        <v>0</v>
      </c>
      <c r="T144" s="73">
        <v>0</v>
      </c>
      <c r="U144" s="73">
        <v>2</v>
      </c>
      <c r="V144" s="74">
        <v>0</v>
      </c>
      <c r="W144" s="74">
        <v>0</v>
      </c>
      <c r="X144" s="74">
        <v>0</v>
      </c>
      <c r="Y144" s="74">
        <v>0</v>
      </c>
      <c r="Z144" s="73">
        <f>SUM(N144:Y144)</f>
        <v>82.02000000000001</v>
      </c>
    </row>
    <row r="145" spans="1:26" x14ac:dyDescent="0.25">
      <c r="A145" s="43" t="s">
        <v>74</v>
      </c>
      <c r="B145" s="47"/>
      <c r="M145" s="12" t="s">
        <v>7</v>
      </c>
      <c r="N145" s="72">
        <v>0</v>
      </c>
      <c r="O145" s="72">
        <v>2</v>
      </c>
      <c r="P145" s="73">
        <v>15</v>
      </c>
      <c r="Q145" s="73">
        <v>0</v>
      </c>
      <c r="R145" s="73">
        <v>0</v>
      </c>
      <c r="S145" s="73">
        <v>0</v>
      </c>
      <c r="T145" s="73">
        <v>0</v>
      </c>
      <c r="U145" s="73">
        <v>9.9</v>
      </c>
      <c r="V145" s="74">
        <v>0</v>
      </c>
      <c r="W145" s="74">
        <v>0</v>
      </c>
      <c r="X145" s="74">
        <v>3</v>
      </c>
      <c r="Y145" s="74">
        <v>0</v>
      </c>
      <c r="Z145" s="73">
        <f t="shared" ref="Z145:Z159" si="13">SUM(N145:Y145)</f>
        <v>29.9</v>
      </c>
    </row>
    <row r="146" spans="1:26" x14ac:dyDescent="0.25">
      <c r="B146" s="46"/>
      <c r="M146" s="12" t="s">
        <v>29</v>
      </c>
      <c r="N146" s="72">
        <v>0</v>
      </c>
      <c r="O146" s="72">
        <v>1.9</v>
      </c>
      <c r="P146" s="73">
        <v>35.5</v>
      </c>
      <c r="Q146" s="73">
        <v>5</v>
      </c>
      <c r="R146" s="73">
        <v>1.8</v>
      </c>
      <c r="S146" s="73">
        <v>6</v>
      </c>
      <c r="T146" s="73">
        <v>0</v>
      </c>
      <c r="U146" s="73">
        <v>0</v>
      </c>
      <c r="V146" s="74">
        <v>0</v>
      </c>
      <c r="W146" s="74">
        <v>0</v>
      </c>
      <c r="X146" s="74">
        <v>0</v>
      </c>
      <c r="Y146" s="74">
        <v>0</v>
      </c>
      <c r="Z146" s="73">
        <f t="shared" si="13"/>
        <v>50.199999999999996</v>
      </c>
    </row>
    <row r="147" spans="1:26" x14ac:dyDescent="0.25">
      <c r="M147" s="59" t="s">
        <v>8</v>
      </c>
      <c r="N147" s="75">
        <v>0</v>
      </c>
      <c r="O147" s="75">
        <v>0</v>
      </c>
      <c r="P147" s="76">
        <v>0</v>
      </c>
      <c r="Q147" s="76">
        <v>0</v>
      </c>
      <c r="R147" s="76">
        <v>0</v>
      </c>
      <c r="S147" s="76">
        <v>0</v>
      </c>
      <c r="T147" s="76">
        <v>0</v>
      </c>
      <c r="U147" s="76">
        <v>0</v>
      </c>
      <c r="V147" s="77">
        <v>0</v>
      </c>
      <c r="W147" s="77">
        <v>0</v>
      </c>
      <c r="X147" s="77">
        <v>0</v>
      </c>
      <c r="Y147" s="77">
        <v>0</v>
      </c>
      <c r="Z147" s="76">
        <f t="shared" si="13"/>
        <v>0</v>
      </c>
    </row>
    <row r="148" spans="1:26" x14ac:dyDescent="0.25">
      <c r="A148" s="41" t="s">
        <v>69</v>
      </c>
      <c r="B148" s="42" t="s">
        <v>104</v>
      </c>
      <c r="M148" s="12" t="s">
        <v>9</v>
      </c>
      <c r="N148" s="72">
        <v>1304</v>
      </c>
      <c r="O148" s="72">
        <v>0</v>
      </c>
      <c r="P148" s="73">
        <v>0</v>
      </c>
      <c r="Q148" s="73">
        <v>0</v>
      </c>
      <c r="R148" s="73">
        <v>0</v>
      </c>
      <c r="S148" s="73">
        <v>0</v>
      </c>
      <c r="T148" s="73">
        <v>0</v>
      </c>
      <c r="U148" s="72">
        <v>0</v>
      </c>
      <c r="V148" s="74">
        <v>0</v>
      </c>
      <c r="W148" s="74">
        <v>0</v>
      </c>
      <c r="X148" s="74">
        <v>0</v>
      </c>
      <c r="Y148" s="78">
        <v>0</v>
      </c>
      <c r="Z148" s="73">
        <f t="shared" si="13"/>
        <v>1304</v>
      </c>
    </row>
    <row r="149" spans="1:26" x14ac:dyDescent="0.25">
      <c r="A149" s="43" t="s">
        <v>46</v>
      </c>
      <c r="B149" s="47">
        <f>N153</f>
        <v>0</v>
      </c>
      <c r="M149" s="12" t="s">
        <v>10</v>
      </c>
      <c r="N149" s="72">
        <v>380</v>
      </c>
      <c r="O149" s="72">
        <v>2965</v>
      </c>
      <c r="P149" s="72">
        <v>2366</v>
      </c>
      <c r="Q149" s="72">
        <v>1978</v>
      </c>
      <c r="R149" s="72">
        <v>2204</v>
      </c>
      <c r="S149" s="72">
        <v>883</v>
      </c>
      <c r="T149" s="72">
        <v>2711.6</v>
      </c>
      <c r="U149" s="72">
        <v>1406.4</v>
      </c>
      <c r="V149" s="78">
        <v>2673.6</v>
      </c>
      <c r="W149" s="78">
        <v>1406.4</v>
      </c>
      <c r="X149" s="78">
        <v>1406.4</v>
      </c>
      <c r="Y149" s="78">
        <v>0</v>
      </c>
      <c r="Z149" s="73">
        <f t="shared" si="13"/>
        <v>20380.400000000001</v>
      </c>
    </row>
    <row r="150" spans="1:26" x14ac:dyDescent="0.25">
      <c r="A150" s="43" t="s">
        <v>70</v>
      </c>
      <c r="B150" s="47">
        <f>O153</f>
        <v>0</v>
      </c>
      <c r="M150" s="12" t="s">
        <v>11</v>
      </c>
      <c r="N150" s="72">
        <v>0</v>
      </c>
      <c r="O150" s="72">
        <v>1586</v>
      </c>
      <c r="P150" s="72">
        <v>5673</v>
      </c>
      <c r="Q150" s="72">
        <v>503</v>
      </c>
      <c r="R150" s="72">
        <v>229</v>
      </c>
      <c r="S150" s="72">
        <v>38</v>
      </c>
      <c r="T150" s="72">
        <v>165.2</v>
      </c>
      <c r="U150" s="72">
        <v>63.6</v>
      </c>
      <c r="V150" s="78">
        <v>165.4</v>
      </c>
      <c r="W150" s="78">
        <v>63.6</v>
      </c>
      <c r="X150" s="78">
        <v>63.6</v>
      </c>
      <c r="Y150" s="78">
        <v>0</v>
      </c>
      <c r="Z150" s="73">
        <f t="shared" si="13"/>
        <v>8550.4000000000015</v>
      </c>
    </row>
    <row r="151" spans="1:26" x14ac:dyDescent="0.25">
      <c r="A151" s="43" t="s">
        <v>48</v>
      </c>
      <c r="B151" s="47">
        <f>P153</f>
        <v>234.38</v>
      </c>
      <c r="M151" s="12" t="s">
        <v>28</v>
      </c>
      <c r="N151" s="72">
        <v>36.130000000000003</v>
      </c>
      <c r="O151" s="72">
        <v>50</v>
      </c>
      <c r="P151" s="72">
        <v>0</v>
      </c>
      <c r="Q151" s="72">
        <v>0</v>
      </c>
      <c r="R151" s="72">
        <v>20</v>
      </c>
      <c r="S151" s="72">
        <v>48</v>
      </c>
      <c r="T151" s="72">
        <v>415.3</v>
      </c>
      <c r="U151" s="72">
        <v>124</v>
      </c>
      <c r="V151" s="78">
        <v>73.7</v>
      </c>
      <c r="W151" s="78">
        <v>124</v>
      </c>
      <c r="X151" s="78">
        <v>124</v>
      </c>
      <c r="Y151" s="78">
        <v>0</v>
      </c>
      <c r="Z151" s="73">
        <f t="shared" si="13"/>
        <v>1015.1300000000001</v>
      </c>
    </row>
    <row r="152" spans="1:26" x14ac:dyDescent="0.25">
      <c r="A152" s="43" t="s">
        <v>49</v>
      </c>
      <c r="B152" s="47">
        <f>Q153</f>
        <v>321.94</v>
      </c>
      <c r="M152" s="12" t="s">
        <v>12</v>
      </c>
      <c r="N152" s="72">
        <v>225</v>
      </c>
      <c r="O152" s="72">
        <v>0.03</v>
      </c>
      <c r="P152" s="72">
        <v>52.2</v>
      </c>
      <c r="Q152" s="72">
        <v>55.52</v>
      </c>
      <c r="R152" s="72">
        <v>67.319999999999993</v>
      </c>
      <c r="S152" s="72">
        <v>72.92</v>
      </c>
      <c r="T152" s="72">
        <v>147.64500000000001</v>
      </c>
      <c r="U152" s="72">
        <v>74.63</v>
      </c>
      <c r="V152" s="78">
        <v>61.2</v>
      </c>
      <c r="W152" s="78">
        <v>115.1</v>
      </c>
      <c r="X152" s="78">
        <v>108.11</v>
      </c>
      <c r="Y152" s="78">
        <v>0</v>
      </c>
      <c r="Z152" s="73">
        <f t="shared" si="13"/>
        <v>979.67500000000007</v>
      </c>
    </row>
    <row r="153" spans="1:26" x14ac:dyDescent="0.25">
      <c r="A153" s="43" t="s">
        <v>21</v>
      </c>
      <c r="B153" s="47">
        <f>R153</f>
        <v>259.38</v>
      </c>
      <c r="M153" s="12" t="s">
        <v>13</v>
      </c>
      <c r="N153" s="72">
        <v>0</v>
      </c>
      <c r="O153" s="72">
        <v>0</v>
      </c>
      <c r="P153" s="72">
        <v>234.38</v>
      </c>
      <c r="Q153" s="72">
        <v>321.94</v>
      </c>
      <c r="R153" s="72">
        <v>259.38</v>
      </c>
      <c r="S153" s="72">
        <v>315.63</v>
      </c>
      <c r="T153" s="72">
        <v>399.27</v>
      </c>
      <c r="U153" s="72">
        <v>244.75</v>
      </c>
      <c r="V153" s="78">
        <v>212.5</v>
      </c>
      <c r="W153" s="78">
        <v>262.76</v>
      </c>
      <c r="X153" s="78">
        <v>273.75</v>
      </c>
      <c r="Y153" s="78">
        <v>0</v>
      </c>
      <c r="Z153" s="73">
        <f t="shared" si="13"/>
        <v>2524.3599999999997</v>
      </c>
    </row>
    <row r="154" spans="1:26" x14ac:dyDescent="0.25">
      <c r="A154" s="43" t="s">
        <v>22</v>
      </c>
      <c r="B154" s="47">
        <f>S153</f>
        <v>315.63</v>
      </c>
      <c r="M154" s="59" t="s">
        <v>14</v>
      </c>
      <c r="N154" s="75">
        <v>0</v>
      </c>
      <c r="O154" s="75">
        <v>0</v>
      </c>
      <c r="P154" s="76">
        <v>0</v>
      </c>
      <c r="Q154" s="76">
        <v>0</v>
      </c>
      <c r="R154" s="76">
        <v>0</v>
      </c>
      <c r="S154" s="76">
        <v>0</v>
      </c>
      <c r="T154" s="76">
        <v>0</v>
      </c>
      <c r="U154" s="76">
        <v>0</v>
      </c>
      <c r="V154" s="77">
        <v>0</v>
      </c>
      <c r="W154" s="77">
        <v>0</v>
      </c>
      <c r="X154" s="77">
        <v>0</v>
      </c>
      <c r="Y154" s="77">
        <v>0</v>
      </c>
      <c r="Z154" s="76">
        <f t="shared" si="13"/>
        <v>0</v>
      </c>
    </row>
    <row r="155" spans="1:26" x14ac:dyDescent="0.25">
      <c r="A155" s="43" t="s">
        <v>23</v>
      </c>
      <c r="B155" s="47">
        <f>T153</f>
        <v>399.27</v>
      </c>
      <c r="M155" s="59" t="s">
        <v>24</v>
      </c>
      <c r="N155" s="75">
        <v>0</v>
      </c>
      <c r="O155" s="75">
        <v>0</v>
      </c>
      <c r="P155" s="76">
        <v>0</v>
      </c>
      <c r="Q155" s="76">
        <v>0</v>
      </c>
      <c r="R155" s="76">
        <v>0</v>
      </c>
      <c r="S155" s="76">
        <v>0</v>
      </c>
      <c r="T155" s="76">
        <v>0</v>
      </c>
      <c r="U155" s="76">
        <v>0</v>
      </c>
      <c r="V155" s="77">
        <v>0</v>
      </c>
      <c r="W155" s="77">
        <v>0</v>
      </c>
      <c r="X155" s="77">
        <v>0</v>
      </c>
      <c r="Y155" s="77">
        <v>0</v>
      </c>
      <c r="Z155" s="76">
        <f t="shared" si="13"/>
        <v>0</v>
      </c>
    </row>
    <row r="156" spans="1:26" x14ac:dyDescent="0.25">
      <c r="A156" s="43" t="s">
        <v>50</v>
      </c>
      <c r="B156" s="47">
        <f>U153</f>
        <v>244.75</v>
      </c>
      <c r="M156" s="59" t="s">
        <v>16</v>
      </c>
      <c r="N156" s="75">
        <v>0</v>
      </c>
      <c r="O156" s="75">
        <v>0</v>
      </c>
      <c r="P156" s="76">
        <v>0</v>
      </c>
      <c r="Q156" s="76">
        <v>0</v>
      </c>
      <c r="R156" s="76">
        <v>0</v>
      </c>
      <c r="S156" s="76">
        <v>0</v>
      </c>
      <c r="T156" s="76">
        <v>0</v>
      </c>
      <c r="U156" s="75">
        <v>0</v>
      </c>
      <c r="V156" s="77">
        <v>0</v>
      </c>
      <c r="W156" s="77">
        <v>0</v>
      </c>
      <c r="X156" s="77">
        <v>0</v>
      </c>
      <c r="Y156" s="79">
        <v>0</v>
      </c>
      <c r="Z156" s="76">
        <f t="shared" si="13"/>
        <v>0</v>
      </c>
    </row>
    <row r="157" spans="1:26" x14ac:dyDescent="0.25">
      <c r="A157" s="43" t="s">
        <v>71</v>
      </c>
      <c r="B157" s="47">
        <f>V153</f>
        <v>212.5</v>
      </c>
      <c r="M157" s="59" t="s">
        <v>17</v>
      </c>
      <c r="N157" s="75">
        <v>0</v>
      </c>
      <c r="O157" s="75">
        <v>0</v>
      </c>
      <c r="P157" s="76">
        <v>0</v>
      </c>
      <c r="Q157" s="76">
        <v>0</v>
      </c>
      <c r="R157" s="76">
        <v>0</v>
      </c>
      <c r="S157" s="76">
        <v>0</v>
      </c>
      <c r="T157" s="76">
        <v>0</v>
      </c>
      <c r="U157" s="75">
        <v>0</v>
      </c>
      <c r="V157" s="77">
        <v>0</v>
      </c>
      <c r="W157" s="77">
        <v>0</v>
      </c>
      <c r="X157" s="77">
        <v>0</v>
      </c>
      <c r="Y157" s="79">
        <v>0</v>
      </c>
      <c r="Z157" s="76">
        <f t="shared" si="13"/>
        <v>0</v>
      </c>
    </row>
    <row r="158" spans="1:26" x14ac:dyDescent="0.25">
      <c r="A158" s="43" t="s">
        <v>72</v>
      </c>
      <c r="B158" s="47">
        <f>W153</f>
        <v>262.76</v>
      </c>
      <c r="M158" s="59" t="s">
        <v>18</v>
      </c>
      <c r="N158" s="75">
        <v>78</v>
      </c>
      <c r="O158" s="75">
        <v>0</v>
      </c>
      <c r="P158" s="76">
        <v>0</v>
      </c>
      <c r="Q158" s="76">
        <v>0</v>
      </c>
      <c r="R158" s="76">
        <v>0</v>
      </c>
      <c r="S158" s="76">
        <v>0</v>
      </c>
      <c r="T158" s="76">
        <v>0</v>
      </c>
      <c r="U158" s="76">
        <v>0</v>
      </c>
      <c r="V158" s="77">
        <v>0</v>
      </c>
      <c r="W158" s="77">
        <v>0</v>
      </c>
      <c r="X158" s="77">
        <v>0</v>
      </c>
      <c r="Y158" s="77">
        <v>0</v>
      </c>
      <c r="Z158" s="76">
        <f t="shared" si="13"/>
        <v>78</v>
      </c>
    </row>
    <row r="159" spans="1:26" x14ac:dyDescent="0.25">
      <c r="A159" s="43" t="s">
        <v>73</v>
      </c>
      <c r="B159" s="47">
        <f>X153</f>
        <v>273.75</v>
      </c>
      <c r="M159" s="12" t="s">
        <v>19</v>
      </c>
      <c r="N159" s="73">
        <v>0</v>
      </c>
      <c r="O159" s="72">
        <v>0</v>
      </c>
      <c r="P159" s="72">
        <v>0</v>
      </c>
      <c r="Q159" s="72">
        <v>446</v>
      </c>
      <c r="R159" s="72">
        <v>2625</v>
      </c>
      <c r="S159" s="72">
        <v>1781.05</v>
      </c>
      <c r="T159" s="72">
        <v>0</v>
      </c>
      <c r="U159" s="73">
        <v>378.13</v>
      </c>
      <c r="V159" s="78">
        <v>2167</v>
      </c>
      <c r="W159" s="78">
        <v>3110.5</v>
      </c>
      <c r="X159" s="78">
        <v>0</v>
      </c>
      <c r="Y159" s="74">
        <v>0</v>
      </c>
      <c r="Z159" s="73">
        <f t="shared" si="13"/>
        <v>10507.68</v>
      </c>
    </row>
    <row r="160" spans="1:26" x14ac:dyDescent="0.25">
      <c r="A160" s="43" t="s">
        <v>74</v>
      </c>
      <c r="B160" s="47">
        <v>0</v>
      </c>
    </row>
    <row r="161" spans="1:26" x14ac:dyDescent="0.25">
      <c r="B161" s="46"/>
    </row>
    <row r="162" spans="1:26" x14ac:dyDescent="0.25">
      <c r="A162" s="41" t="s">
        <v>69</v>
      </c>
      <c r="B162" s="42" t="s">
        <v>105</v>
      </c>
    </row>
    <row r="163" spans="1:26" x14ac:dyDescent="0.25">
      <c r="A163" s="43" t="s">
        <v>46</v>
      </c>
      <c r="B163" s="47">
        <f>N149</f>
        <v>380</v>
      </c>
    </row>
    <row r="164" spans="1:26" x14ac:dyDescent="0.25">
      <c r="A164" s="43" t="s">
        <v>70</v>
      </c>
      <c r="B164" s="47">
        <f>O149</f>
        <v>2965</v>
      </c>
    </row>
    <row r="165" spans="1:26" x14ac:dyDescent="0.25">
      <c r="A165" s="43" t="s">
        <v>48</v>
      </c>
      <c r="B165" s="47">
        <f>P149</f>
        <v>2366</v>
      </c>
    </row>
    <row r="166" spans="1:26" x14ac:dyDescent="0.25">
      <c r="A166" s="43" t="s">
        <v>49</v>
      </c>
      <c r="B166" s="47">
        <f>Q149</f>
        <v>1978</v>
      </c>
      <c r="M166" s="69" t="s">
        <v>94</v>
      </c>
      <c r="N166" s="71">
        <v>1</v>
      </c>
      <c r="O166" s="71">
        <v>2</v>
      </c>
      <c r="P166" s="71">
        <v>3</v>
      </c>
      <c r="Q166" s="71">
        <v>4</v>
      </c>
      <c r="R166" s="71">
        <v>5</v>
      </c>
      <c r="S166" s="71">
        <v>6</v>
      </c>
      <c r="T166" s="71">
        <v>7</v>
      </c>
      <c r="U166" s="71">
        <v>8</v>
      </c>
      <c r="V166" s="71">
        <v>9</v>
      </c>
      <c r="W166" s="71">
        <v>10</v>
      </c>
      <c r="X166" s="71">
        <v>11</v>
      </c>
      <c r="Y166" s="71">
        <v>12</v>
      </c>
      <c r="Z166" s="71" t="s">
        <v>93</v>
      </c>
    </row>
    <row r="167" spans="1:26" x14ac:dyDescent="0.25">
      <c r="A167" s="43" t="s">
        <v>21</v>
      </c>
      <c r="B167" s="47">
        <f>R149</f>
        <v>2204</v>
      </c>
      <c r="M167" s="12" t="s">
        <v>31</v>
      </c>
      <c r="N167" s="72">
        <v>0</v>
      </c>
      <c r="O167" s="72">
        <v>0</v>
      </c>
      <c r="P167" s="73">
        <v>0</v>
      </c>
      <c r="Q167" s="73">
        <v>0</v>
      </c>
      <c r="R167" s="73">
        <v>0</v>
      </c>
      <c r="S167" s="73">
        <v>24</v>
      </c>
      <c r="T167" s="73">
        <v>0</v>
      </c>
      <c r="U167" s="73">
        <v>24.2</v>
      </c>
      <c r="V167" s="74">
        <v>48.5</v>
      </c>
      <c r="W167" s="74">
        <v>24.2</v>
      </c>
      <c r="X167" s="74">
        <v>24.2</v>
      </c>
      <c r="Y167" s="74">
        <v>0</v>
      </c>
      <c r="Z167" s="73">
        <f t="shared" ref="Z167:Z169" si="14">SUM(N167:Y167)</f>
        <v>145.1</v>
      </c>
    </row>
    <row r="168" spans="1:26" x14ac:dyDescent="0.25">
      <c r="A168" s="43" t="s">
        <v>22</v>
      </c>
      <c r="B168" s="47">
        <f>S149</f>
        <v>883</v>
      </c>
      <c r="M168" s="12" t="s">
        <v>4</v>
      </c>
      <c r="N168" s="72">
        <v>0</v>
      </c>
      <c r="O168" s="72">
        <v>0</v>
      </c>
      <c r="P168" s="73">
        <v>0</v>
      </c>
      <c r="Q168" s="73">
        <v>0.23</v>
      </c>
      <c r="R168" s="73">
        <v>0</v>
      </c>
      <c r="S168" s="73">
        <v>137</v>
      </c>
      <c r="T168" s="73">
        <v>50.5</v>
      </c>
      <c r="U168" s="73">
        <v>0</v>
      </c>
      <c r="V168" s="74">
        <v>152.69999999999999</v>
      </c>
      <c r="W168" s="74">
        <v>0</v>
      </c>
      <c r="X168" s="74">
        <v>0</v>
      </c>
      <c r="Y168" s="74">
        <v>0</v>
      </c>
      <c r="Z168" s="73">
        <f t="shared" si="14"/>
        <v>340.42999999999995</v>
      </c>
    </row>
    <row r="169" spans="1:26" x14ac:dyDescent="0.25">
      <c r="A169" s="43" t="s">
        <v>23</v>
      </c>
      <c r="B169" s="47">
        <f>T149</f>
        <v>2711.6</v>
      </c>
      <c r="M169" s="12" t="s">
        <v>5</v>
      </c>
      <c r="N169" s="73">
        <v>0</v>
      </c>
      <c r="O169" s="73">
        <v>0</v>
      </c>
      <c r="P169" s="73">
        <v>0</v>
      </c>
      <c r="Q169" s="73">
        <v>0</v>
      </c>
      <c r="R169" s="73">
        <v>120</v>
      </c>
      <c r="S169" s="73">
        <v>0</v>
      </c>
      <c r="T169" s="73">
        <v>260.7</v>
      </c>
      <c r="U169" s="73">
        <v>191</v>
      </c>
      <c r="V169" s="74">
        <v>460</v>
      </c>
      <c r="W169" s="74">
        <v>490</v>
      </c>
      <c r="X169" s="74">
        <v>191</v>
      </c>
      <c r="Y169" s="74">
        <v>0</v>
      </c>
      <c r="Z169" s="73">
        <f t="shared" si="14"/>
        <v>1712.7</v>
      </c>
    </row>
    <row r="170" spans="1:26" x14ac:dyDescent="0.25">
      <c r="A170" s="43" t="s">
        <v>50</v>
      </c>
      <c r="B170" s="47">
        <f>U149</f>
        <v>1406.4</v>
      </c>
      <c r="M170" s="12" t="s">
        <v>6</v>
      </c>
      <c r="N170" s="72">
        <v>18.5</v>
      </c>
      <c r="O170" s="73">
        <v>50.52</v>
      </c>
      <c r="P170" s="73">
        <v>0</v>
      </c>
      <c r="Q170" s="73">
        <v>11</v>
      </c>
      <c r="R170" s="73">
        <v>0</v>
      </c>
      <c r="S170" s="73">
        <v>0</v>
      </c>
      <c r="T170" s="73">
        <v>0</v>
      </c>
      <c r="U170" s="73">
        <v>2</v>
      </c>
      <c r="V170" s="74">
        <v>0</v>
      </c>
      <c r="W170" s="74">
        <v>0</v>
      </c>
      <c r="X170" s="74">
        <v>0</v>
      </c>
      <c r="Y170" s="74">
        <v>0</v>
      </c>
      <c r="Z170" s="73">
        <f>SUM(N170:Y170)</f>
        <v>82.02000000000001</v>
      </c>
    </row>
    <row r="171" spans="1:26" x14ac:dyDescent="0.25">
      <c r="A171" s="43" t="s">
        <v>71</v>
      </c>
      <c r="B171" s="47">
        <f>V149</f>
        <v>2673.6</v>
      </c>
      <c r="M171" s="12" t="s">
        <v>7</v>
      </c>
      <c r="N171" s="72">
        <v>0</v>
      </c>
      <c r="O171" s="72">
        <v>2</v>
      </c>
      <c r="P171" s="73">
        <v>15</v>
      </c>
      <c r="Q171" s="73">
        <v>0</v>
      </c>
      <c r="R171" s="73">
        <v>0</v>
      </c>
      <c r="S171" s="73">
        <v>0</v>
      </c>
      <c r="T171" s="73">
        <v>0</v>
      </c>
      <c r="U171" s="73">
        <v>9.9</v>
      </c>
      <c r="V171" s="74">
        <v>0</v>
      </c>
      <c r="W171" s="74">
        <v>0</v>
      </c>
      <c r="X171" s="74">
        <v>3</v>
      </c>
      <c r="Y171" s="74">
        <v>0</v>
      </c>
      <c r="Z171" s="73">
        <f t="shared" ref="Z171:Z185" si="15">SUM(N171:Y171)</f>
        <v>29.9</v>
      </c>
    </row>
    <row r="172" spans="1:26" x14ac:dyDescent="0.25">
      <c r="A172" s="43" t="s">
        <v>72</v>
      </c>
      <c r="B172" s="47">
        <f>W149</f>
        <v>1406.4</v>
      </c>
      <c r="M172" s="12" t="s">
        <v>29</v>
      </c>
      <c r="N172" s="72">
        <v>0</v>
      </c>
      <c r="O172" s="72">
        <v>1.9</v>
      </c>
      <c r="P172" s="73">
        <v>35.5</v>
      </c>
      <c r="Q172" s="73">
        <v>5</v>
      </c>
      <c r="R172" s="73">
        <v>1.8</v>
      </c>
      <c r="S172" s="73">
        <v>6</v>
      </c>
      <c r="T172" s="73">
        <v>0</v>
      </c>
      <c r="U172" s="73">
        <v>0</v>
      </c>
      <c r="V172" s="74">
        <v>0</v>
      </c>
      <c r="W172" s="74">
        <v>0</v>
      </c>
      <c r="X172" s="74">
        <v>0</v>
      </c>
      <c r="Y172" s="74">
        <v>0</v>
      </c>
      <c r="Z172" s="73">
        <f t="shared" si="15"/>
        <v>50.199999999999996</v>
      </c>
    </row>
    <row r="173" spans="1:26" x14ac:dyDescent="0.25">
      <c r="A173" s="43" t="s">
        <v>73</v>
      </c>
      <c r="B173" s="47">
        <f>X149</f>
        <v>1406.4</v>
      </c>
      <c r="M173" s="59" t="s">
        <v>8</v>
      </c>
      <c r="N173" s="75">
        <v>0</v>
      </c>
      <c r="O173" s="75">
        <v>0</v>
      </c>
      <c r="P173" s="76">
        <v>0</v>
      </c>
      <c r="Q173" s="76">
        <v>0</v>
      </c>
      <c r="R173" s="76">
        <v>0</v>
      </c>
      <c r="S173" s="76">
        <v>0</v>
      </c>
      <c r="T173" s="76">
        <v>0</v>
      </c>
      <c r="U173" s="76">
        <v>0</v>
      </c>
      <c r="V173" s="77">
        <v>0</v>
      </c>
      <c r="W173" s="77">
        <v>0</v>
      </c>
      <c r="X173" s="77">
        <v>0</v>
      </c>
      <c r="Y173" s="77">
        <v>0</v>
      </c>
      <c r="Z173" s="76">
        <f t="shared" si="15"/>
        <v>0</v>
      </c>
    </row>
    <row r="174" spans="1:26" x14ac:dyDescent="0.25">
      <c r="A174" s="43" t="s">
        <v>74</v>
      </c>
      <c r="B174" s="47">
        <v>0</v>
      </c>
      <c r="M174" s="12" t="s">
        <v>9</v>
      </c>
      <c r="N174" s="72">
        <v>1304</v>
      </c>
      <c r="O174" s="72">
        <v>0</v>
      </c>
      <c r="P174" s="73">
        <v>0</v>
      </c>
      <c r="Q174" s="73">
        <v>0</v>
      </c>
      <c r="R174" s="73">
        <v>0</v>
      </c>
      <c r="S174" s="73">
        <v>0</v>
      </c>
      <c r="T174" s="73">
        <v>0</v>
      </c>
      <c r="U174" s="72">
        <v>0</v>
      </c>
      <c r="V174" s="74">
        <v>0</v>
      </c>
      <c r="W174" s="74">
        <v>0</v>
      </c>
      <c r="X174" s="74">
        <v>0</v>
      </c>
      <c r="Y174" s="78">
        <v>0</v>
      </c>
      <c r="Z174" s="73">
        <f t="shared" si="15"/>
        <v>1304</v>
      </c>
    </row>
    <row r="175" spans="1:26" x14ac:dyDescent="0.25">
      <c r="A175" s="36"/>
      <c r="B175" s="37"/>
      <c r="M175" s="12" t="s">
        <v>10</v>
      </c>
      <c r="N175" s="72">
        <v>380</v>
      </c>
      <c r="O175" s="72">
        <v>2965</v>
      </c>
      <c r="P175" s="72">
        <v>2366</v>
      </c>
      <c r="Q175" s="72">
        <v>1978</v>
      </c>
      <c r="R175" s="72">
        <v>2204</v>
      </c>
      <c r="S175" s="72">
        <v>883</v>
      </c>
      <c r="T175" s="72">
        <v>2711.6</v>
      </c>
      <c r="U175" s="72">
        <v>1406.4</v>
      </c>
      <c r="V175" s="78">
        <v>2673.6</v>
      </c>
      <c r="W175" s="78">
        <v>1406.4</v>
      </c>
      <c r="X175" s="78">
        <v>1406.4</v>
      </c>
      <c r="Y175" s="78">
        <v>0</v>
      </c>
      <c r="Z175" s="73">
        <f t="shared" si="15"/>
        <v>20380.400000000001</v>
      </c>
    </row>
    <row r="176" spans="1:26" x14ac:dyDescent="0.25">
      <c r="A176" s="41" t="s">
        <v>69</v>
      </c>
      <c r="B176" s="42" t="s">
        <v>106</v>
      </c>
      <c r="M176" s="12" t="s">
        <v>11</v>
      </c>
      <c r="N176" s="72">
        <v>0</v>
      </c>
      <c r="O176" s="72">
        <v>1586</v>
      </c>
      <c r="P176" s="72">
        <v>5673</v>
      </c>
      <c r="Q176" s="72">
        <v>503</v>
      </c>
      <c r="R176" s="72">
        <v>229</v>
      </c>
      <c r="S176" s="72">
        <v>38</v>
      </c>
      <c r="T176" s="72">
        <v>165.2</v>
      </c>
      <c r="U176" s="72">
        <v>63.6</v>
      </c>
      <c r="V176" s="78">
        <v>165.4</v>
      </c>
      <c r="W176" s="78">
        <v>63.6</v>
      </c>
      <c r="X176" s="78">
        <v>63.6</v>
      </c>
      <c r="Y176" s="78">
        <v>0</v>
      </c>
      <c r="Z176" s="73">
        <f t="shared" si="15"/>
        <v>8550.4000000000015</v>
      </c>
    </row>
    <row r="177" spans="1:26" x14ac:dyDescent="0.25">
      <c r="A177" s="43" t="s">
        <v>46</v>
      </c>
      <c r="B177" s="47">
        <f>N178</f>
        <v>225</v>
      </c>
      <c r="M177" s="12" t="s">
        <v>28</v>
      </c>
      <c r="N177" s="72">
        <v>36.130000000000003</v>
      </c>
      <c r="O177" s="72">
        <v>50</v>
      </c>
      <c r="P177" s="72">
        <v>0</v>
      </c>
      <c r="Q177" s="72">
        <v>0</v>
      </c>
      <c r="R177" s="72">
        <v>20</v>
      </c>
      <c r="S177" s="72">
        <v>48</v>
      </c>
      <c r="T177" s="72">
        <v>415.3</v>
      </c>
      <c r="U177" s="72">
        <v>124</v>
      </c>
      <c r="V177" s="78">
        <v>73.7</v>
      </c>
      <c r="W177" s="78">
        <v>124</v>
      </c>
      <c r="X177" s="78">
        <v>124</v>
      </c>
      <c r="Y177" s="78">
        <v>0</v>
      </c>
      <c r="Z177" s="73">
        <f t="shared" si="15"/>
        <v>1015.1300000000001</v>
      </c>
    </row>
    <row r="178" spans="1:26" x14ac:dyDescent="0.25">
      <c r="A178" s="43" t="s">
        <v>70</v>
      </c>
      <c r="B178" s="47">
        <f>O178</f>
        <v>0.03</v>
      </c>
      <c r="M178" s="12" t="s">
        <v>12</v>
      </c>
      <c r="N178" s="72">
        <v>225</v>
      </c>
      <c r="O178" s="72">
        <v>0.03</v>
      </c>
      <c r="P178" s="72">
        <v>52.2</v>
      </c>
      <c r="Q178" s="72">
        <v>55.52</v>
      </c>
      <c r="R178" s="72">
        <v>67.319999999999993</v>
      </c>
      <c r="S178" s="72">
        <v>72.92</v>
      </c>
      <c r="T178" s="72">
        <v>147.64500000000001</v>
      </c>
      <c r="U178" s="72">
        <v>74.63</v>
      </c>
      <c r="V178" s="78">
        <v>61.2</v>
      </c>
      <c r="W178" s="78">
        <v>115.1</v>
      </c>
      <c r="X178" s="78">
        <v>108.11</v>
      </c>
      <c r="Y178" s="78">
        <v>0</v>
      </c>
      <c r="Z178" s="73">
        <f t="shared" si="15"/>
        <v>979.67500000000007</v>
      </c>
    </row>
    <row r="179" spans="1:26" x14ac:dyDescent="0.25">
      <c r="A179" s="43" t="s">
        <v>48</v>
      </c>
      <c r="B179" s="47">
        <f>P178</f>
        <v>52.2</v>
      </c>
      <c r="M179" s="12" t="s">
        <v>13</v>
      </c>
      <c r="N179" s="72">
        <v>0</v>
      </c>
      <c r="O179" s="72">
        <v>0</v>
      </c>
      <c r="P179" s="72">
        <v>234.38</v>
      </c>
      <c r="Q179" s="72">
        <v>321.94</v>
      </c>
      <c r="R179" s="72">
        <v>259.38</v>
      </c>
      <c r="S179" s="72">
        <v>315.63</v>
      </c>
      <c r="T179" s="72">
        <v>399.27</v>
      </c>
      <c r="U179" s="72">
        <v>244.75</v>
      </c>
      <c r="V179" s="78">
        <v>212.5</v>
      </c>
      <c r="W179" s="78">
        <v>262.76</v>
      </c>
      <c r="X179" s="78">
        <v>273.75</v>
      </c>
      <c r="Y179" s="78">
        <v>0</v>
      </c>
      <c r="Z179" s="73">
        <f t="shared" si="15"/>
        <v>2524.3599999999997</v>
      </c>
    </row>
    <row r="180" spans="1:26" x14ac:dyDescent="0.25">
      <c r="A180" s="43" t="s">
        <v>49</v>
      </c>
      <c r="B180" s="47">
        <f>Q178</f>
        <v>55.52</v>
      </c>
      <c r="M180" s="59" t="s">
        <v>14</v>
      </c>
      <c r="N180" s="75">
        <v>0</v>
      </c>
      <c r="O180" s="75">
        <v>0</v>
      </c>
      <c r="P180" s="76">
        <v>0</v>
      </c>
      <c r="Q180" s="76">
        <v>0</v>
      </c>
      <c r="R180" s="76">
        <v>0</v>
      </c>
      <c r="S180" s="76">
        <v>0</v>
      </c>
      <c r="T180" s="76">
        <v>0</v>
      </c>
      <c r="U180" s="76">
        <v>0</v>
      </c>
      <c r="V180" s="77">
        <v>0</v>
      </c>
      <c r="W180" s="77">
        <v>0</v>
      </c>
      <c r="X180" s="77">
        <v>0</v>
      </c>
      <c r="Y180" s="77">
        <v>0</v>
      </c>
      <c r="Z180" s="76">
        <f t="shared" si="15"/>
        <v>0</v>
      </c>
    </row>
    <row r="181" spans="1:26" x14ac:dyDescent="0.25">
      <c r="A181" s="43" t="s">
        <v>21</v>
      </c>
      <c r="B181" s="47">
        <f>R178</f>
        <v>67.319999999999993</v>
      </c>
      <c r="M181" s="59" t="s">
        <v>24</v>
      </c>
      <c r="N181" s="75">
        <v>0</v>
      </c>
      <c r="O181" s="75">
        <v>0</v>
      </c>
      <c r="P181" s="76">
        <v>0</v>
      </c>
      <c r="Q181" s="76">
        <v>0</v>
      </c>
      <c r="R181" s="76">
        <v>0</v>
      </c>
      <c r="S181" s="76">
        <v>0</v>
      </c>
      <c r="T181" s="76">
        <v>0</v>
      </c>
      <c r="U181" s="76">
        <v>0</v>
      </c>
      <c r="V181" s="77">
        <v>0</v>
      </c>
      <c r="W181" s="77">
        <v>0</v>
      </c>
      <c r="X181" s="77">
        <v>0</v>
      </c>
      <c r="Y181" s="77">
        <v>0</v>
      </c>
      <c r="Z181" s="76">
        <f t="shared" si="15"/>
        <v>0</v>
      </c>
    </row>
    <row r="182" spans="1:26" x14ac:dyDescent="0.25">
      <c r="A182" s="43" t="s">
        <v>22</v>
      </c>
      <c r="B182" s="47">
        <f>S178</f>
        <v>72.92</v>
      </c>
      <c r="M182" s="59" t="s">
        <v>16</v>
      </c>
      <c r="N182" s="75">
        <v>0</v>
      </c>
      <c r="O182" s="75">
        <v>0</v>
      </c>
      <c r="P182" s="76">
        <v>0</v>
      </c>
      <c r="Q182" s="76">
        <v>0</v>
      </c>
      <c r="R182" s="76">
        <v>0</v>
      </c>
      <c r="S182" s="76">
        <v>0</v>
      </c>
      <c r="T182" s="76">
        <v>0</v>
      </c>
      <c r="U182" s="75">
        <v>0</v>
      </c>
      <c r="V182" s="77">
        <v>0</v>
      </c>
      <c r="W182" s="77">
        <v>0</v>
      </c>
      <c r="X182" s="77">
        <v>0</v>
      </c>
      <c r="Y182" s="79">
        <v>0</v>
      </c>
      <c r="Z182" s="76">
        <f t="shared" si="15"/>
        <v>0</v>
      </c>
    </row>
    <row r="183" spans="1:26" x14ac:dyDescent="0.25">
      <c r="A183" s="43" t="s">
        <v>23</v>
      </c>
      <c r="B183" s="47">
        <f>T178</f>
        <v>147.64500000000001</v>
      </c>
      <c r="M183" s="59" t="s">
        <v>17</v>
      </c>
      <c r="N183" s="75">
        <v>0</v>
      </c>
      <c r="O183" s="75">
        <v>0</v>
      </c>
      <c r="P183" s="76">
        <v>0</v>
      </c>
      <c r="Q183" s="76">
        <v>0</v>
      </c>
      <c r="R183" s="76">
        <v>0</v>
      </c>
      <c r="S183" s="76">
        <v>0</v>
      </c>
      <c r="T183" s="76">
        <v>0</v>
      </c>
      <c r="U183" s="75">
        <v>0</v>
      </c>
      <c r="V183" s="77">
        <v>0</v>
      </c>
      <c r="W183" s="77">
        <v>0</v>
      </c>
      <c r="X183" s="77">
        <v>0</v>
      </c>
      <c r="Y183" s="79">
        <v>0</v>
      </c>
      <c r="Z183" s="76">
        <f t="shared" si="15"/>
        <v>0</v>
      </c>
    </row>
    <row r="184" spans="1:26" x14ac:dyDescent="0.25">
      <c r="A184" s="43" t="s">
        <v>50</v>
      </c>
      <c r="B184" s="47">
        <f>U178</f>
        <v>74.63</v>
      </c>
      <c r="M184" s="59" t="s">
        <v>18</v>
      </c>
      <c r="N184" s="75">
        <v>78</v>
      </c>
      <c r="O184" s="75">
        <v>0</v>
      </c>
      <c r="P184" s="76">
        <v>0</v>
      </c>
      <c r="Q184" s="76">
        <v>0</v>
      </c>
      <c r="R184" s="76">
        <v>0</v>
      </c>
      <c r="S184" s="76">
        <v>0</v>
      </c>
      <c r="T184" s="76">
        <v>0</v>
      </c>
      <c r="U184" s="76">
        <v>0</v>
      </c>
      <c r="V184" s="77">
        <v>0</v>
      </c>
      <c r="W184" s="77">
        <v>0</v>
      </c>
      <c r="X184" s="77">
        <v>0</v>
      </c>
      <c r="Y184" s="77">
        <v>0</v>
      </c>
      <c r="Z184" s="76">
        <f t="shared" si="15"/>
        <v>78</v>
      </c>
    </row>
    <row r="185" spans="1:26" x14ac:dyDescent="0.25">
      <c r="A185" s="43" t="s">
        <v>71</v>
      </c>
      <c r="B185" s="47">
        <f>V178</f>
        <v>61.2</v>
      </c>
      <c r="M185" s="12" t="s">
        <v>19</v>
      </c>
      <c r="N185" s="73">
        <v>0</v>
      </c>
      <c r="O185" s="72">
        <v>0</v>
      </c>
      <c r="P185" s="72">
        <v>0</v>
      </c>
      <c r="Q185" s="72">
        <v>446</v>
      </c>
      <c r="R185" s="72">
        <v>2625</v>
      </c>
      <c r="S185" s="72">
        <v>1781.05</v>
      </c>
      <c r="T185" s="72">
        <v>0</v>
      </c>
      <c r="U185" s="73">
        <v>378.13</v>
      </c>
      <c r="V185" s="78">
        <v>2167</v>
      </c>
      <c r="W185" s="78">
        <v>3110.5</v>
      </c>
      <c r="X185" s="78">
        <v>0</v>
      </c>
      <c r="Y185" s="74">
        <v>0</v>
      </c>
      <c r="Z185" s="73">
        <f t="shared" si="15"/>
        <v>10507.68</v>
      </c>
    </row>
    <row r="186" spans="1:26" x14ac:dyDescent="0.25">
      <c r="A186" s="43" t="s">
        <v>72</v>
      </c>
      <c r="B186" s="47">
        <f>W178</f>
        <v>115.1</v>
      </c>
    </row>
    <row r="187" spans="1:26" x14ac:dyDescent="0.25">
      <c r="A187" s="43" t="s">
        <v>73</v>
      </c>
      <c r="B187" s="47">
        <f>X178</f>
        <v>108.11</v>
      </c>
    </row>
    <row r="188" spans="1:26" x14ac:dyDescent="0.25">
      <c r="A188" s="43" t="s">
        <v>74</v>
      </c>
      <c r="B188" s="47">
        <v>0</v>
      </c>
      <c r="M188" s="69" t="s">
        <v>94</v>
      </c>
      <c r="N188" s="71">
        <v>1</v>
      </c>
      <c r="O188" s="71">
        <v>2</v>
      </c>
      <c r="P188" s="71">
        <v>3</v>
      </c>
      <c r="Q188" s="71">
        <v>4</v>
      </c>
      <c r="R188" s="71">
        <v>5</v>
      </c>
      <c r="S188" s="71">
        <v>6</v>
      </c>
      <c r="T188" s="71">
        <v>7</v>
      </c>
      <c r="U188" s="71">
        <v>8</v>
      </c>
      <c r="V188" s="71">
        <v>9</v>
      </c>
      <c r="W188" s="71">
        <v>10</v>
      </c>
      <c r="X188" s="71">
        <v>11</v>
      </c>
      <c r="Y188" s="71">
        <v>12</v>
      </c>
      <c r="Z188" s="71" t="s">
        <v>93</v>
      </c>
    </row>
    <row r="189" spans="1:26" x14ac:dyDescent="0.25">
      <c r="A189" s="36"/>
      <c r="B189" s="37"/>
      <c r="M189" s="12" t="s">
        <v>31</v>
      </c>
      <c r="N189" s="72">
        <v>0</v>
      </c>
      <c r="O189" s="72">
        <v>0</v>
      </c>
      <c r="P189" s="73">
        <v>0</v>
      </c>
      <c r="Q189" s="73">
        <v>0</v>
      </c>
      <c r="R189" s="73">
        <v>0</v>
      </c>
      <c r="S189" s="73">
        <v>24</v>
      </c>
      <c r="T189" s="73">
        <v>0</v>
      </c>
      <c r="U189" s="73">
        <v>24.2</v>
      </c>
      <c r="V189" s="74">
        <v>48.5</v>
      </c>
      <c r="W189" s="74">
        <v>24.2</v>
      </c>
      <c r="X189" s="74">
        <v>24.2</v>
      </c>
      <c r="Y189" s="74">
        <v>0</v>
      </c>
      <c r="Z189" s="73">
        <f t="shared" ref="Z189:Z191" si="16">SUM(N189:Y189)</f>
        <v>145.1</v>
      </c>
    </row>
    <row r="190" spans="1:26" x14ac:dyDescent="0.25">
      <c r="A190" s="41"/>
      <c r="B190" s="42"/>
      <c r="M190" s="12" t="s">
        <v>4</v>
      </c>
      <c r="N190" s="72">
        <v>0</v>
      </c>
      <c r="O190" s="72">
        <v>0</v>
      </c>
      <c r="P190" s="73">
        <v>0</v>
      </c>
      <c r="Q190" s="73">
        <v>0.23</v>
      </c>
      <c r="R190" s="73">
        <v>0</v>
      </c>
      <c r="S190" s="73">
        <v>137</v>
      </c>
      <c r="T190" s="73">
        <v>50.5</v>
      </c>
      <c r="U190" s="73">
        <v>0</v>
      </c>
      <c r="V190" s="74">
        <v>152.69999999999999</v>
      </c>
      <c r="W190" s="74">
        <v>0</v>
      </c>
      <c r="X190" s="74">
        <v>0</v>
      </c>
      <c r="Y190" s="74">
        <v>0</v>
      </c>
      <c r="Z190" s="73">
        <f t="shared" si="16"/>
        <v>340.42999999999995</v>
      </c>
    </row>
    <row r="191" spans="1:26" x14ac:dyDescent="0.25">
      <c r="A191" s="43"/>
      <c r="B191" s="47"/>
      <c r="M191" s="12" t="s">
        <v>5</v>
      </c>
      <c r="N191" s="73">
        <v>0</v>
      </c>
      <c r="O191" s="73">
        <v>0</v>
      </c>
      <c r="P191" s="73">
        <v>0</v>
      </c>
      <c r="Q191" s="73">
        <v>0</v>
      </c>
      <c r="R191" s="73">
        <v>120</v>
      </c>
      <c r="S191" s="73">
        <v>0</v>
      </c>
      <c r="T191" s="73">
        <v>260.7</v>
      </c>
      <c r="U191" s="73">
        <v>191</v>
      </c>
      <c r="V191" s="74">
        <v>460</v>
      </c>
      <c r="W191" s="74">
        <v>490</v>
      </c>
      <c r="X191" s="74">
        <v>191</v>
      </c>
      <c r="Y191" s="74">
        <v>0</v>
      </c>
      <c r="Z191" s="73">
        <f t="shared" si="16"/>
        <v>1712.7</v>
      </c>
    </row>
    <row r="192" spans="1:26" x14ac:dyDescent="0.25">
      <c r="A192" s="43"/>
      <c r="B192" s="47"/>
      <c r="M192" s="12" t="s">
        <v>6</v>
      </c>
      <c r="N192" s="72">
        <v>18.5</v>
      </c>
      <c r="O192" s="73">
        <v>50.52</v>
      </c>
      <c r="P192" s="73">
        <v>0</v>
      </c>
      <c r="Q192" s="73">
        <v>11</v>
      </c>
      <c r="R192" s="73">
        <v>0</v>
      </c>
      <c r="S192" s="73">
        <v>0</v>
      </c>
      <c r="T192" s="73">
        <v>0</v>
      </c>
      <c r="U192" s="73">
        <v>2</v>
      </c>
      <c r="V192" s="74">
        <v>0</v>
      </c>
      <c r="W192" s="74">
        <v>0</v>
      </c>
      <c r="X192" s="74">
        <v>0</v>
      </c>
      <c r="Y192" s="74">
        <v>0</v>
      </c>
      <c r="Z192" s="73">
        <f>SUM(N192:Y192)</f>
        <v>82.02000000000001</v>
      </c>
    </row>
    <row r="193" spans="1:26" x14ac:dyDescent="0.25">
      <c r="A193" s="43"/>
      <c r="B193" s="47"/>
      <c r="M193" s="12" t="s">
        <v>7</v>
      </c>
      <c r="N193" s="72">
        <v>0</v>
      </c>
      <c r="O193" s="72">
        <v>2</v>
      </c>
      <c r="P193" s="73">
        <v>15</v>
      </c>
      <c r="Q193" s="73">
        <v>0</v>
      </c>
      <c r="R193" s="73">
        <v>0</v>
      </c>
      <c r="S193" s="73">
        <v>0</v>
      </c>
      <c r="T193" s="73">
        <v>0</v>
      </c>
      <c r="U193" s="73">
        <v>9.9</v>
      </c>
      <c r="V193" s="74">
        <v>0</v>
      </c>
      <c r="W193" s="74">
        <v>0</v>
      </c>
      <c r="X193" s="74">
        <v>3</v>
      </c>
      <c r="Y193" s="74">
        <v>0</v>
      </c>
      <c r="Z193" s="73">
        <f t="shared" ref="Z193:Z203" si="17">SUM(N193:Y193)</f>
        <v>29.9</v>
      </c>
    </row>
    <row r="194" spans="1:26" x14ac:dyDescent="0.25">
      <c r="A194" s="43"/>
      <c r="B194" s="47"/>
      <c r="M194" s="12" t="s">
        <v>29</v>
      </c>
      <c r="N194" s="72">
        <v>0</v>
      </c>
      <c r="O194" s="72">
        <v>1.9</v>
      </c>
      <c r="P194" s="73">
        <v>35.5</v>
      </c>
      <c r="Q194" s="73">
        <v>5</v>
      </c>
      <c r="R194" s="73">
        <v>1.8</v>
      </c>
      <c r="S194" s="73">
        <v>6</v>
      </c>
      <c r="T194" s="73">
        <v>0</v>
      </c>
      <c r="U194" s="73">
        <v>0</v>
      </c>
      <c r="V194" s="74">
        <v>0</v>
      </c>
      <c r="W194" s="74">
        <v>0</v>
      </c>
      <c r="X194" s="74">
        <v>0</v>
      </c>
      <c r="Y194" s="74">
        <v>0</v>
      </c>
      <c r="Z194" s="73">
        <f t="shared" si="17"/>
        <v>50.199999999999996</v>
      </c>
    </row>
    <row r="195" spans="1:26" x14ac:dyDescent="0.25">
      <c r="A195" s="43"/>
      <c r="B195" s="47"/>
      <c r="M195" s="59" t="s">
        <v>8</v>
      </c>
      <c r="N195" s="75">
        <v>0</v>
      </c>
      <c r="O195" s="75">
        <v>0</v>
      </c>
      <c r="P195" s="76">
        <v>0</v>
      </c>
      <c r="Q195" s="76">
        <v>0</v>
      </c>
      <c r="R195" s="76">
        <v>0</v>
      </c>
      <c r="S195" s="76">
        <v>0</v>
      </c>
      <c r="T195" s="76">
        <v>0</v>
      </c>
      <c r="U195" s="76">
        <v>0</v>
      </c>
      <c r="V195" s="77">
        <v>0</v>
      </c>
      <c r="W195" s="77">
        <v>0</v>
      </c>
      <c r="X195" s="77">
        <v>0</v>
      </c>
      <c r="Y195" s="77">
        <v>0</v>
      </c>
      <c r="Z195" s="76">
        <f t="shared" si="17"/>
        <v>0</v>
      </c>
    </row>
    <row r="196" spans="1:26" x14ac:dyDescent="0.25">
      <c r="A196" s="43"/>
      <c r="B196" s="47"/>
      <c r="M196" s="12" t="s">
        <v>9</v>
      </c>
      <c r="N196" s="72">
        <v>1304</v>
      </c>
      <c r="O196" s="72">
        <v>0</v>
      </c>
      <c r="P196" s="73">
        <v>0</v>
      </c>
      <c r="Q196" s="73">
        <v>0</v>
      </c>
      <c r="R196" s="73">
        <v>0</v>
      </c>
      <c r="S196" s="73">
        <v>0</v>
      </c>
      <c r="T196" s="73">
        <v>0</v>
      </c>
      <c r="U196" s="72">
        <v>0</v>
      </c>
      <c r="V196" s="74">
        <v>0</v>
      </c>
      <c r="W196" s="74">
        <v>0</v>
      </c>
      <c r="X196" s="74">
        <v>0</v>
      </c>
      <c r="Y196" s="78">
        <v>0</v>
      </c>
      <c r="Z196" s="73">
        <f t="shared" si="17"/>
        <v>1304</v>
      </c>
    </row>
    <row r="197" spans="1:26" x14ac:dyDescent="0.25">
      <c r="A197" s="43"/>
      <c r="B197" s="47"/>
      <c r="M197" s="12" t="s">
        <v>10</v>
      </c>
      <c r="N197" s="72">
        <v>380</v>
      </c>
      <c r="O197" s="72">
        <v>2965</v>
      </c>
      <c r="P197" s="72">
        <v>2366</v>
      </c>
      <c r="Q197" s="72">
        <v>1978</v>
      </c>
      <c r="R197" s="72">
        <v>2204</v>
      </c>
      <c r="S197" s="72">
        <v>883</v>
      </c>
      <c r="T197" s="72">
        <v>2711.6</v>
      </c>
      <c r="U197" s="72">
        <v>1406.4</v>
      </c>
      <c r="V197" s="78">
        <v>2673.6</v>
      </c>
      <c r="W197" s="78">
        <v>1406.4</v>
      </c>
      <c r="X197" s="78">
        <v>1406.4</v>
      </c>
      <c r="Y197" s="78">
        <v>0</v>
      </c>
      <c r="Z197" s="73">
        <f t="shared" si="17"/>
        <v>20380.400000000001</v>
      </c>
    </row>
    <row r="198" spans="1:26" x14ac:dyDescent="0.25">
      <c r="A198" s="43"/>
      <c r="B198" s="47"/>
      <c r="M198" s="12" t="s">
        <v>11</v>
      </c>
      <c r="N198" s="72">
        <v>0</v>
      </c>
      <c r="O198" s="72">
        <v>1586</v>
      </c>
      <c r="P198" s="72">
        <v>5673</v>
      </c>
      <c r="Q198" s="72">
        <v>503</v>
      </c>
      <c r="R198" s="72">
        <v>229</v>
      </c>
      <c r="S198" s="72">
        <v>38</v>
      </c>
      <c r="T198" s="72">
        <v>165.2</v>
      </c>
      <c r="U198" s="72">
        <v>63.6</v>
      </c>
      <c r="V198" s="78">
        <v>165.4</v>
      </c>
      <c r="W198" s="78">
        <v>63.6</v>
      </c>
      <c r="X198" s="78">
        <v>63.6</v>
      </c>
      <c r="Y198" s="78">
        <v>0</v>
      </c>
      <c r="Z198" s="73">
        <f t="shared" si="17"/>
        <v>8550.4000000000015</v>
      </c>
    </row>
    <row r="199" spans="1:26" x14ac:dyDescent="0.25">
      <c r="A199" s="43"/>
      <c r="B199" s="47"/>
      <c r="M199" s="12" t="s">
        <v>28</v>
      </c>
      <c r="N199" s="72">
        <v>36.130000000000003</v>
      </c>
      <c r="O199" s="72">
        <v>50</v>
      </c>
      <c r="P199" s="72">
        <v>0</v>
      </c>
      <c r="Q199" s="72">
        <v>0</v>
      </c>
      <c r="R199" s="72">
        <v>20</v>
      </c>
      <c r="S199" s="72">
        <v>48</v>
      </c>
      <c r="T199" s="72">
        <v>415.3</v>
      </c>
      <c r="U199" s="72">
        <v>124</v>
      </c>
      <c r="V199" s="78">
        <v>73.7</v>
      </c>
      <c r="W199" s="78">
        <v>124</v>
      </c>
      <c r="X199" s="78">
        <v>124</v>
      </c>
      <c r="Y199" s="78">
        <v>0</v>
      </c>
      <c r="Z199" s="73">
        <f t="shared" si="17"/>
        <v>1015.1300000000001</v>
      </c>
    </row>
    <row r="200" spans="1:26" x14ac:dyDescent="0.25">
      <c r="A200" s="43"/>
      <c r="B200" s="47"/>
      <c r="M200" s="12" t="s">
        <v>12</v>
      </c>
      <c r="N200" s="72">
        <v>225</v>
      </c>
      <c r="O200" s="72">
        <v>0.03</v>
      </c>
      <c r="P200" s="72">
        <v>52.2</v>
      </c>
      <c r="Q200" s="72">
        <v>55.52</v>
      </c>
      <c r="R200" s="72">
        <v>67.319999999999993</v>
      </c>
      <c r="S200" s="72">
        <v>72.92</v>
      </c>
      <c r="T200" s="72">
        <v>147.64500000000001</v>
      </c>
      <c r="U200" s="72">
        <v>74.63</v>
      </c>
      <c r="V200" s="78">
        <v>61.2</v>
      </c>
      <c r="W200" s="78">
        <v>115.1</v>
      </c>
      <c r="X200" s="78">
        <v>108.11</v>
      </c>
      <c r="Y200" s="78">
        <v>0</v>
      </c>
      <c r="Z200" s="73">
        <f t="shared" si="17"/>
        <v>979.67500000000007</v>
      </c>
    </row>
    <row r="201" spans="1:26" x14ac:dyDescent="0.25">
      <c r="A201" s="43"/>
      <c r="B201" s="47"/>
      <c r="M201" s="12" t="s">
        <v>13</v>
      </c>
      <c r="N201" s="72">
        <v>0</v>
      </c>
      <c r="O201" s="72">
        <v>0</v>
      </c>
      <c r="P201" s="72">
        <v>234.38</v>
      </c>
      <c r="Q201" s="72">
        <v>321.94</v>
      </c>
      <c r="R201" s="72">
        <v>259.38</v>
      </c>
      <c r="S201" s="72">
        <v>315.63</v>
      </c>
      <c r="T201" s="72">
        <v>399.27</v>
      </c>
      <c r="U201" s="72">
        <v>244.75</v>
      </c>
      <c r="V201" s="78">
        <v>212.5</v>
      </c>
      <c r="W201" s="78">
        <v>262.76</v>
      </c>
      <c r="X201" s="78">
        <v>273.75</v>
      </c>
      <c r="Y201" s="78">
        <v>0</v>
      </c>
      <c r="Z201" s="73">
        <f t="shared" si="17"/>
        <v>2524.3599999999997</v>
      </c>
    </row>
    <row r="202" spans="1:26" x14ac:dyDescent="0.25">
      <c r="A202" s="43"/>
      <c r="B202" s="47"/>
      <c r="M202" s="59" t="s">
        <v>14</v>
      </c>
      <c r="N202" s="75">
        <v>0</v>
      </c>
      <c r="O202" s="75">
        <v>0</v>
      </c>
      <c r="P202" s="76">
        <v>0</v>
      </c>
      <c r="Q202" s="76">
        <v>0</v>
      </c>
      <c r="R202" s="76">
        <v>0</v>
      </c>
      <c r="S202" s="76">
        <v>0</v>
      </c>
      <c r="T202" s="76">
        <v>0</v>
      </c>
      <c r="U202" s="76">
        <v>0</v>
      </c>
      <c r="V202" s="77">
        <v>0</v>
      </c>
      <c r="W202" s="77">
        <v>0</v>
      </c>
      <c r="X202" s="77">
        <v>0</v>
      </c>
      <c r="Y202" s="77">
        <v>0</v>
      </c>
      <c r="Z202" s="76">
        <f t="shared" si="17"/>
        <v>0</v>
      </c>
    </row>
    <row r="203" spans="1:26" x14ac:dyDescent="0.25">
      <c r="A203" s="36"/>
      <c r="B203" s="37"/>
      <c r="M203" s="59" t="s">
        <v>24</v>
      </c>
      <c r="N203" s="75">
        <v>0</v>
      </c>
      <c r="O203" s="75">
        <v>0</v>
      </c>
      <c r="P203" s="76">
        <v>0</v>
      </c>
      <c r="Q203" s="76">
        <v>0</v>
      </c>
      <c r="R203" s="76">
        <v>0</v>
      </c>
      <c r="S203" s="76">
        <v>0</v>
      </c>
      <c r="T203" s="76">
        <v>0</v>
      </c>
      <c r="U203" s="76">
        <v>0</v>
      </c>
      <c r="V203" s="77">
        <v>0</v>
      </c>
      <c r="W203" s="77">
        <v>0</v>
      </c>
      <c r="X203" s="77">
        <v>0</v>
      </c>
      <c r="Y203" s="77">
        <v>0</v>
      </c>
      <c r="Z203" s="76">
        <f t="shared" si="17"/>
        <v>0</v>
      </c>
    </row>
    <row r="204" spans="1:26" x14ac:dyDescent="0.25">
      <c r="A204" s="41" t="s">
        <v>69</v>
      </c>
      <c r="B204" s="42" t="s">
        <v>107</v>
      </c>
      <c r="M204" s="59" t="s">
        <v>8</v>
      </c>
      <c r="N204" s="75">
        <v>0</v>
      </c>
      <c r="O204" s="75">
        <v>0</v>
      </c>
      <c r="P204" s="76">
        <v>0</v>
      </c>
      <c r="Q204" s="76">
        <v>0</v>
      </c>
      <c r="R204" s="76">
        <v>0</v>
      </c>
      <c r="S204" s="76">
        <v>0</v>
      </c>
      <c r="T204" s="76">
        <v>0</v>
      </c>
      <c r="U204" s="76">
        <v>0</v>
      </c>
      <c r="V204" s="77">
        <v>0</v>
      </c>
      <c r="W204" s="77">
        <v>0</v>
      </c>
      <c r="X204" s="77">
        <v>0</v>
      </c>
      <c r="Y204" s="77">
        <v>0</v>
      </c>
      <c r="Z204" s="76">
        <f t="shared" ref="Z204:Z216" si="18">SUM(N204:Y204)</f>
        <v>0</v>
      </c>
    </row>
    <row r="205" spans="1:26" x14ac:dyDescent="0.25">
      <c r="A205" s="43" t="s">
        <v>46</v>
      </c>
      <c r="B205" s="47">
        <f>N215</f>
        <v>78</v>
      </c>
      <c r="M205" s="12" t="s">
        <v>9</v>
      </c>
      <c r="N205" s="72">
        <v>1304</v>
      </c>
      <c r="O205" s="72">
        <v>0</v>
      </c>
      <c r="P205" s="73">
        <v>0</v>
      </c>
      <c r="Q205" s="73">
        <v>0</v>
      </c>
      <c r="R205" s="73">
        <v>0</v>
      </c>
      <c r="S205" s="73">
        <v>0</v>
      </c>
      <c r="T205" s="73">
        <v>0</v>
      </c>
      <c r="U205" s="72">
        <v>0</v>
      </c>
      <c r="V205" s="74">
        <v>0</v>
      </c>
      <c r="W205" s="74">
        <v>0</v>
      </c>
      <c r="X205" s="74">
        <v>0</v>
      </c>
      <c r="Y205" s="78">
        <v>0</v>
      </c>
      <c r="Z205" s="73">
        <f t="shared" si="18"/>
        <v>1304</v>
      </c>
    </row>
    <row r="206" spans="1:26" x14ac:dyDescent="0.25">
      <c r="A206" s="43" t="s">
        <v>70</v>
      </c>
      <c r="B206" s="47">
        <f>E236</f>
        <v>0</v>
      </c>
      <c r="M206" s="12" t="s">
        <v>10</v>
      </c>
      <c r="N206" s="72">
        <v>380</v>
      </c>
      <c r="O206" s="72">
        <v>2965</v>
      </c>
      <c r="P206" s="72">
        <v>2366</v>
      </c>
      <c r="Q206" s="72">
        <v>1978</v>
      </c>
      <c r="R206" s="72">
        <v>2204</v>
      </c>
      <c r="S206" s="72">
        <v>883</v>
      </c>
      <c r="T206" s="72">
        <v>2711.6</v>
      </c>
      <c r="U206" s="72">
        <v>1406.4</v>
      </c>
      <c r="V206" s="78">
        <v>2673.6</v>
      </c>
      <c r="W206" s="78">
        <v>1406.4</v>
      </c>
      <c r="X206" s="78">
        <v>1406.4</v>
      </c>
      <c r="Y206" s="78">
        <v>0</v>
      </c>
      <c r="Z206" s="73">
        <f t="shared" si="18"/>
        <v>20380.400000000001</v>
      </c>
    </row>
    <row r="207" spans="1:26" x14ac:dyDescent="0.25">
      <c r="A207" s="43" t="s">
        <v>48</v>
      </c>
      <c r="B207" s="47">
        <f>F236</f>
        <v>0</v>
      </c>
      <c r="M207" s="12" t="s">
        <v>11</v>
      </c>
      <c r="N207" s="72">
        <v>0</v>
      </c>
      <c r="O207" s="72">
        <v>1586</v>
      </c>
      <c r="P207" s="72">
        <v>5673</v>
      </c>
      <c r="Q207" s="72">
        <v>503</v>
      </c>
      <c r="R207" s="72">
        <v>229</v>
      </c>
      <c r="S207" s="72">
        <v>38</v>
      </c>
      <c r="T207" s="72">
        <v>165.2</v>
      </c>
      <c r="U207" s="72">
        <v>63.6</v>
      </c>
      <c r="V207" s="78">
        <v>165.4</v>
      </c>
      <c r="W207" s="78">
        <v>63.6</v>
      </c>
      <c r="X207" s="78">
        <v>63.6</v>
      </c>
      <c r="Y207" s="78">
        <v>0</v>
      </c>
      <c r="Z207" s="73">
        <f t="shared" si="18"/>
        <v>8550.4000000000015</v>
      </c>
    </row>
    <row r="208" spans="1:26" x14ac:dyDescent="0.25">
      <c r="A208" s="43" t="s">
        <v>49</v>
      </c>
      <c r="B208" s="47">
        <f>G236</f>
        <v>0</v>
      </c>
      <c r="M208" s="12" t="s">
        <v>28</v>
      </c>
      <c r="N208" s="72">
        <v>36.130000000000003</v>
      </c>
      <c r="O208" s="72">
        <v>50</v>
      </c>
      <c r="P208" s="72">
        <v>0</v>
      </c>
      <c r="Q208" s="72">
        <v>0</v>
      </c>
      <c r="R208" s="72">
        <v>20</v>
      </c>
      <c r="S208" s="72">
        <v>48</v>
      </c>
      <c r="T208" s="72">
        <v>415.3</v>
      </c>
      <c r="U208" s="72">
        <v>124</v>
      </c>
      <c r="V208" s="78">
        <v>73.7</v>
      </c>
      <c r="W208" s="78">
        <v>124</v>
      </c>
      <c r="X208" s="78">
        <v>124</v>
      </c>
      <c r="Y208" s="78">
        <v>0</v>
      </c>
      <c r="Z208" s="73">
        <f t="shared" si="18"/>
        <v>1015.1300000000001</v>
      </c>
    </row>
    <row r="209" spans="1:26" x14ac:dyDescent="0.25">
      <c r="A209" s="43" t="s">
        <v>21</v>
      </c>
      <c r="B209" s="47">
        <f>H236</f>
        <v>0</v>
      </c>
      <c r="M209" s="12" t="s">
        <v>12</v>
      </c>
      <c r="N209" s="72">
        <v>225</v>
      </c>
      <c r="O209" s="72">
        <v>0.03</v>
      </c>
      <c r="P209" s="72">
        <v>52.2</v>
      </c>
      <c r="Q209" s="72">
        <v>55.52</v>
      </c>
      <c r="R209" s="72">
        <v>67.319999999999993</v>
      </c>
      <c r="S209" s="72">
        <v>72.92</v>
      </c>
      <c r="T209" s="72">
        <v>147.64500000000001</v>
      </c>
      <c r="U209" s="72">
        <v>74.63</v>
      </c>
      <c r="V209" s="78">
        <v>61.2</v>
      </c>
      <c r="W209" s="78">
        <v>115.1</v>
      </c>
      <c r="X209" s="78">
        <v>108.11</v>
      </c>
      <c r="Y209" s="78">
        <v>0</v>
      </c>
      <c r="Z209" s="73">
        <f t="shared" si="18"/>
        <v>979.67500000000007</v>
      </c>
    </row>
    <row r="210" spans="1:26" x14ac:dyDescent="0.25">
      <c r="A210" s="43" t="s">
        <v>22</v>
      </c>
      <c r="B210" s="47">
        <f>I236</f>
        <v>0</v>
      </c>
      <c r="M210" s="12" t="s">
        <v>13</v>
      </c>
      <c r="N210" s="72">
        <v>0</v>
      </c>
      <c r="O210" s="72">
        <v>0</v>
      </c>
      <c r="P210" s="72">
        <v>234.38</v>
      </c>
      <c r="Q210" s="72">
        <v>321.94</v>
      </c>
      <c r="R210" s="72">
        <v>259.38</v>
      </c>
      <c r="S210" s="72">
        <v>315.63</v>
      </c>
      <c r="T210" s="72">
        <v>399.27</v>
      </c>
      <c r="U210" s="72">
        <v>244.75</v>
      </c>
      <c r="V210" s="78">
        <v>212.5</v>
      </c>
      <c r="W210" s="78">
        <v>262.76</v>
      </c>
      <c r="X210" s="78">
        <v>273.75</v>
      </c>
      <c r="Y210" s="78">
        <v>0</v>
      </c>
      <c r="Z210" s="73">
        <f t="shared" si="18"/>
        <v>2524.3599999999997</v>
      </c>
    </row>
    <row r="211" spans="1:26" x14ac:dyDescent="0.25">
      <c r="A211" s="43" t="s">
        <v>23</v>
      </c>
      <c r="B211" s="47">
        <f>J236</f>
        <v>0</v>
      </c>
      <c r="M211" s="59" t="s">
        <v>14</v>
      </c>
      <c r="N211" s="75">
        <v>0</v>
      </c>
      <c r="O211" s="75">
        <v>0</v>
      </c>
      <c r="P211" s="76">
        <v>0</v>
      </c>
      <c r="Q211" s="76">
        <v>0</v>
      </c>
      <c r="R211" s="76">
        <v>0</v>
      </c>
      <c r="S211" s="76">
        <v>0</v>
      </c>
      <c r="T211" s="76">
        <v>0</v>
      </c>
      <c r="U211" s="76">
        <v>0</v>
      </c>
      <c r="V211" s="77">
        <v>0</v>
      </c>
      <c r="W211" s="77">
        <v>0</v>
      </c>
      <c r="X211" s="77">
        <v>0</v>
      </c>
      <c r="Y211" s="77">
        <v>0</v>
      </c>
      <c r="Z211" s="76">
        <f t="shared" si="18"/>
        <v>0</v>
      </c>
    </row>
    <row r="212" spans="1:26" x14ac:dyDescent="0.25">
      <c r="A212" s="43" t="s">
        <v>50</v>
      </c>
      <c r="B212" s="47">
        <f>K236</f>
        <v>0</v>
      </c>
      <c r="M212" s="59" t="s">
        <v>24</v>
      </c>
      <c r="N212" s="75">
        <v>0</v>
      </c>
      <c r="O212" s="75">
        <v>0</v>
      </c>
      <c r="P212" s="76">
        <v>0</v>
      </c>
      <c r="Q212" s="76">
        <v>0</v>
      </c>
      <c r="R212" s="76">
        <v>0</v>
      </c>
      <c r="S212" s="76">
        <v>0</v>
      </c>
      <c r="T212" s="76">
        <v>0</v>
      </c>
      <c r="U212" s="76">
        <v>0</v>
      </c>
      <c r="V212" s="77">
        <v>0</v>
      </c>
      <c r="W212" s="77">
        <v>0</v>
      </c>
      <c r="X212" s="77">
        <v>0</v>
      </c>
      <c r="Y212" s="77">
        <v>0</v>
      </c>
      <c r="Z212" s="76">
        <f t="shared" si="18"/>
        <v>0</v>
      </c>
    </row>
    <row r="213" spans="1:26" x14ac:dyDescent="0.25">
      <c r="A213" s="43" t="s">
        <v>71</v>
      </c>
      <c r="B213" s="47">
        <f>L236</f>
        <v>0</v>
      </c>
      <c r="M213" s="59" t="s">
        <v>16</v>
      </c>
      <c r="N213" s="75">
        <v>0</v>
      </c>
      <c r="O213" s="75">
        <v>0</v>
      </c>
      <c r="P213" s="76">
        <v>0</v>
      </c>
      <c r="Q213" s="76">
        <v>0</v>
      </c>
      <c r="R213" s="76">
        <v>0</v>
      </c>
      <c r="S213" s="76">
        <v>0</v>
      </c>
      <c r="T213" s="76">
        <v>0</v>
      </c>
      <c r="U213" s="75">
        <v>0</v>
      </c>
      <c r="V213" s="77">
        <v>0</v>
      </c>
      <c r="W213" s="77">
        <v>0</v>
      </c>
      <c r="X213" s="77">
        <v>0</v>
      </c>
      <c r="Y213" s="79">
        <v>0</v>
      </c>
      <c r="Z213" s="76">
        <f t="shared" si="18"/>
        <v>0</v>
      </c>
    </row>
    <row r="214" spans="1:26" x14ac:dyDescent="0.25">
      <c r="A214" s="43" t="s">
        <v>72</v>
      </c>
      <c r="B214" s="47">
        <f>M236</f>
        <v>0</v>
      </c>
      <c r="M214" s="59" t="s">
        <v>17</v>
      </c>
      <c r="N214" s="75">
        <v>0</v>
      </c>
      <c r="O214" s="75">
        <v>0</v>
      </c>
      <c r="P214" s="76">
        <v>0</v>
      </c>
      <c r="Q214" s="76">
        <v>0</v>
      </c>
      <c r="R214" s="76">
        <v>0</v>
      </c>
      <c r="S214" s="76">
        <v>0</v>
      </c>
      <c r="T214" s="76">
        <v>0</v>
      </c>
      <c r="U214" s="75">
        <v>0</v>
      </c>
      <c r="V214" s="77">
        <v>0</v>
      </c>
      <c r="W214" s="77">
        <v>0</v>
      </c>
      <c r="X214" s="77">
        <v>0</v>
      </c>
      <c r="Y214" s="79">
        <v>0</v>
      </c>
      <c r="Z214" s="76">
        <f t="shared" si="18"/>
        <v>0</v>
      </c>
    </row>
    <row r="215" spans="1:26" x14ac:dyDescent="0.25">
      <c r="A215" s="43" t="s">
        <v>73</v>
      </c>
      <c r="B215" s="47">
        <v>0</v>
      </c>
      <c r="M215" s="59" t="s">
        <v>18</v>
      </c>
      <c r="N215" s="75">
        <v>78</v>
      </c>
      <c r="O215" s="75">
        <v>0</v>
      </c>
      <c r="P215" s="76">
        <v>0</v>
      </c>
      <c r="Q215" s="76">
        <v>0</v>
      </c>
      <c r="R215" s="76">
        <v>0</v>
      </c>
      <c r="S215" s="76">
        <v>0</v>
      </c>
      <c r="T215" s="76">
        <v>0</v>
      </c>
      <c r="U215" s="76">
        <v>0</v>
      </c>
      <c r="V215" s="77">
        <v>0</v>
      </c>
      <c r="W215" s="77">
        <v>0</v>
      </c>
      <c r="X215" s="77">
        <v>0</v>
      </c>
      <c r="Y215" s="77">
        <v>0</v>
      </c>
      <c r="Z215" s="76">
        <f t="shared" si="18"/>
        <v>78</v>
      </c>
    </row>
    <row r="216" spans="1:26" x14ac:dyDescent="0.25">
      <c r="A216" s="43" t="s">
        <v>74</v>
      </c>
      <c r="B216" s="47">
        <v>0</v>
      </c>
      <c r="M216" s="12" t="s">
        <v>19</v>
      </c>
      <c r="N216" s="73">
        <v>0</v>
      </c>
      <c r="O216" s="72">
        <v>0</v>
      </c>
      <c r="P216" s="72">
        <v>0</v>
      </c>
      <c r="Q216" s="72">
        <v>446</v>
      </c>
      <c r="R216" s="72">
        <v>2625</v>
      </c>
      <c r="S216" s="72">
        <v>1781.05</v>
      </c>
      <c r="T216" s="72">
        <v>0</v>
      </c>
      <c r="U216" s="73">
        <v>378.13</v>
      </c>
      <c r="V216" s="78">
        <v>2167</v>
      </c>
      <c r="W216" s="78">
        <v>3110.5</v>
      </c>
      <c r="X216" s="78">
        <v>0</v>
      </c>
      <c r="Y216" s="74">
        <v>0</v>
      </c>
      <c r="Z216" s="73">
        <f t="shared" si="18"/>
        <v>10507.68</v>
      </c>
    </row>
    <row r="217" spans="1:26" x14ac:dyDescent="0.25">
      <c r="A217" s="36"/>
      <c r="B217" s="37"/>
    </row>
    <row r="218" spans="1:26" ht="15.75" thickBot="1" x14ac:dyDescent="0.3"/>
    <row r="219" spans="1:26" ht="15.75" customHeight="1" thickTop="1" x14ac:dyDescent="0.25">
      <c r="A219" s="194" t="s">
        <v>0</v>
      </c>
      <c r="B219" s="196" t="s">
        <v>1</v>
      </c>
      <c r="C219" s="196" t="s">
        <v>20</v>
      </c>
      <c r="D219" s="198" t="s">
        <v>52</v>
      </c>
      <c r="E219" s="199"/>
      <c r="F219" s="199"/>
      <c r="G219" s="199"/>
      <c r="H219" s="199"/>
      <c r="I219" s="199"/>
      <c r="J219" s="199"/>
      <c r="K219" s="199"/>
      <c r="L219" s="199"/>
      <c r="M219" s="199"/>
      <c r="N219" s="200"/>
      <c r="O219" s="212" t="s">
        <v>2</v>
      </c>
      <c r="P219" s="212" t="s">
        <v>40</v>
      </c>
      <c r="Q219" s="215" t="s">
        <v>41</v>
      </c>
    </row>
    <row r="220" spans="1:26" ht="15.75" customHeight="1" thickBot="1" x14ac:dyDescent="0.3">
      <c r="A220" s="195"/>
      <c r="B220" s="197"/>
      <c r="C220" s="197"/>
      <c r="D220" s="29" t="s">
        <v>46</v>
      </c>
      <c r="E220" s="30" t="s">
        <v>47</v>
      </c>
      <c r="F220" s="30" t="s">
        <v>48</v>
      </c>
      <c r="G220" s="30" t="s">
        <v>49</v>
      </c>
      <c r="H220" s="30" t="s">
        <v>21</v>
      </c>
      <c r="I220" s="30" t="s">
        <v>22</v>
      </c>
      <c r="J220" s="30" t="s">
        <v>23</v>
      </c>
      <c r="K220" s="30" t="s">
        <v>50</v>
      </c>
      <c r="L220" s="30" t="s">
        <v>56</v>
      </c>
      <c r="M220" s="30" t="s">
        <v>57</v>
      </c>
      <c r="N220" s="80" t="s">
        <v>26</v>
      </c>
      <c r="O220" s="213"/>
      <c r="P220" s="213"/>
      <c r="Q220" s="216"/>
    </row>
    <row r="221" spans="1:26" ht="2.25" customHeight="1" thickTop="1" x14ac:dyDescent="0.25">
      <c r="A221" s="25">
        <v>1</v>
      </c>
      <c r="B221" s="13" t="s">
        <v>30</v>
      </c>
      <c r="C221" s="26" t="s">
        <v>3</v>
      </c>
      <c r="D221" s="27">
        <v>0</v>
      </c>
      <c r="E221" s="27">
        <v>0</v>
      </c>
      <c r="F221" s="28">
        <v>0</v>
      </c>
      <c r="G221" s="28">
        <v>0</v>
      </c>
      <c r="H221" s="28">
        <v>0</v>
      </c>
      <c r="I221" s="28">
        <v>0</v>
      </c>
      <c r="J221" s="28">
        <v>0</v>
      </c>
      <c r="K221" s="28">
        <v>0</v>
      </c>
      <c r="L221" s="28">
        <v>0</v>
      </c>
      <c r="M221" s="28">
        <v>0</v>
      </c>
      <c r="N221" s="81">
        <v>0</v>
      </c>
      <c r="O221" s="81">
        <f>SUM(D221:N221)</f>
        <v>0</v>
      </c>
      <c r="P221" s="82"/>
      <c r="Q221" s="83"/>
    </row>
    <row r="222" spans="1:26" ht="15.75" customHeight="1" x14ac:dyDescent="0.25">
      <c r="A222" s="15"/>
      <c r="B222" s="12" t="s">
        <v>31</v>
      </c>
      <c r="C222" s="11" t="s">
        <v>3</v>
      </c>
      <c r="D222" s="10">
        <v>0</v>
      </c>
      <c r="E222" s="10">
        <v>0</v>
      </c>
      <c r="F222" s="9">
        <v>0</v>
      </c>
      <c r="G222" s="9">
        <v>0</v>
      </c>
      <c r="H222" s="9">
        <v>0</v>
      </c>
      <c r="I222" s="9">
        <v>24</v>
      </c>
      <c r="J222" s="9">
        <v>0</v>
      </c>
      <c r="K222" s="9">
        <v>24.2</v>
      </c>
      <c r="L222" s="34">
        <v>48.5</v>
      </c>
      <c r="M222" s="34">
        <v>24.2</v>
      </c>
      <c r="N222" s="74">
        <v>0</v>
      </c>
      <c r="O222" s="73">
        <f t="shared" ref="O222:O244" si="19">SUM(D222:N222)</f>
        <v>120.9</v>
      </c>
      <c r="P222" s="84" t="s">
        <v>37</v>
      </c>
      <c r="Q222" s="85" t="s">
        <v>60</v>
      </c>
    </row>
    <row r="223" spans="1:26" ht="15.75" customHeight="1" x14ac:dyDescent="0.25">
      <c r="A223" s="15">
        <v>2</v>
      </c>
      <c r="B223" s="12" t="s">
        <v>4</v>
      </c>
      <c r="C223" s="11" t="s">
        <v>3</v>
      </c>
      <c r="D223" s="10">
        <v>0</v>
      </c>
      <c r="E223" s="10">
        <v>0</v>
      </c>
      <c r="F223" s="9">
        <v>0</v>
      </c>
      <c r="G223" s="9">
        <v>0.23</v>
      </c>
      <c r="H223" s="9">
        <v>0</v>
      </c>
      <c r="I223" s="9">
        <v>137</v>
      </c>
      <c r="J223" s="9">
        <v>50.5</v>
      </c>
      <c r="K223" s="9">
        <v>0</v>
      </c>
      <c r="L223" s="34">
        <v>152.69999999999999</v>
      </c>
      <c r="M223" s="34">
        <v>0</v>
      </c>
      <c r="N223" s="74">
        <v>0</v>
      </c>
      <c r="O223" s="73">
        <f t="shared" si="19"/>
        <v>340.42999999999995</v>
      </c>
      <c r="P223" s="84" t="s">
        <v>37</v>
      </c>
      <c r="Q223" s="85" t="s">
        <v>60</v>
      </c>
    </row>
    <row r="224" spans="1:26" ht="15.75" customHeight="1" x14ac:dyDescent="0.25">
      <c r="A224" s="15">
        <v>3</v>
      </c>
      <c r="B224" s="12" t="s">
        <v>5</v>
      </c>
      <c r="C224" s="11" t="s">
        <v>3</v>
      </c>
      <c r="D224" s="9">
        <v>0</v>
      </c>
      <c r="E224" s="9">
        <v>0</v>
      </c>
      <c r="F224" s="9">
        <v>0</v>
      </c>
      <c r="G224" s="9">
        <v>0</v>
      </c>
      <c r="H224" s="9">
        <v>120</v>
      </c>
      <c r="I224" s="9">
        <v>0</v>
      </c>
      <c r="J224" s="9">
        <v>260.7</v>
      </c>
      <c r="K224" s="9">
        <v>191</v>
      </c>
      <c r="L224" s="34">
        <v>460</v>
      </c>
      <c r="M224" s="34">
        <v>490</v>
      </c>
      <c r="N224" s="74">
        <v>0</v>
      </c>
      <c r="O224" s="73">
        <f t="shared" si="19"/>
        <v>1521.7</v>
      </c>
      <c r="P224" s="84" t="s">
        <v>37</v>
      </c>
      <c r="Q224" s="85" t="s">
        <v>60</v>
      </c>
    </row>
    <row r="225" spans="1:17" ht="15.75" customHeight="1" x14ac:dyDescent="0.25">
      <c r="A225" s="15">
        <v>4</v>
      </c>
      <c r="B225" s="12" t="s">
        <v>6</v>
      </c>
      <c r="C225" s="11" t="s">
        <v>3</v>
      </c>
      <c r="D225" s="10">
        <v>18.5</v>
      </c>
      <c r="E225" s="9">
        <v>50.52</v>
      </c>
      <c r="F225" s="9">
        <v>0</v>
      </c>
      <c r="G225" s="9">
        <v>11</v>
      </c>
      <c r="H225" s="9">
        <v>0</v>
      </c>
      <c r="I225" s="9">
        <v>0</v>
      </c>
      <c r="J225" s="9">
        <v>0</v>
      </c>
      <c r="K225" s="9">
        <v>2</v>
      </c>
      <c r="L225" s="34">
        <v>0</v>
      </c>
      <c r="M225" s="34">
        <v>0</v>
      </c>
      <c r="N225" s="74">
        <v>0</v>
      </c>
      <c r="O225" s="73">
        <f>SUM(D225:N225)</f>
        <v>82.02000000000001</v>
      </c>
      <c r="P225" s="84" t="s">
        <v>37</v>
      </c>
      <c r="Q225" s="85" t="s">
        <v>58</v>
      </c>
    </row>
    <row r="226" spans="1:17" ht="15.75" customHeight="1" x14ac:dyDescent="0.25">
      <c r="A226" s="15">
        <v>5</v>
      </c>
      <c r="B226" s="12" t="s">
        <v>7</v>
      </c>
      <c r="C226" s="11" t="s">
        <v>3</v>
      </c>
      <c r="D226" s="10">
        <v>0</v>
      </c>
      <c r="E226" s="10">
        <v>2</v>
      </c>
      <c r="F226" s="9">
        <v>15</v>
      </c>
      <c r="G226" s="9">
        <v>0</v>
      </c>
      <c r="H226" s="9">
        <v>0</v>
      </c>
      <c r="I226" s="9">
        <v>0</v>
      </c>
      <c r="J226" s="9">
        <v>0</v>
      </c>
      <c r="K226" s="9">
        <v>9.9</v>
      </c>
      <c r="L226" s="34">
        <v>0</v>
      </c>
      <c r="M226" s="34">
        <v>0</v>
      </c>
      <c r="N226" s="74">
        <v>0</v>
      </c>
      <c r="O226" s="73">
        <f t="shared" si="19"/>
        <v>26.9</v>
      </c>
      <c r="P226" s="84" t="s">
        <v>37</v>
      </c>
      <c r="Q226" s="86" t="s">
        <v>43</v>
      </c>
    </row>
    <row r="227" spans="1:17" ht="13.5" customHeight="1" x14ac:dyDescent="0.25">
      <c r="A227" s="15">
        <v>6</v>
      </c>
      <c r="B227" s="12" t="s">
        <v>29</v>
      </c>
      <c r="C227" s="11" t="s">
        <v>3</v>
      </c>
      <c r="D227" s="10">
        <v>0</v>
      </c>
      <c r="E227" s="10">
        <v>1.9</v>
      </c>
      <c r="F227" s="9">
        <v>35.5</v>
      </c>
      <c r="G227" s="9">
        <v>5</v>
      </c>
      <c r="H227" s="9">
        <v>1.8</v>
      </c>
      <c r="I227" s="9">
        <v>6</v>
      </c>
      <c r="J227" s="9">
        <v>0</v>
      </c>
      <c r="K227" s="9">
        <v>0</v>
      </c>
      <c r="L227" s="34">
        <v>0</v>
      </c>
      <c r="M227" s="34">
        <v>0</v>
      </c>
      <c r="N227" s="74">
        <v>0</v>
      </c>
      <c r="O227" s="73">
        <f t="shared" si="19"/>
        <v>50.199999999999996</v>
      </c>
      <c r="P227" s="87" t="s">
        <v>36</v>
      </c>
      <c r="Q227" s="86" t="s">
        <v>59</v>
      </c>
    </row>
    <row r="228" spans="1:17" ht="15.75" hidden="1" customHeight="1" x14ac:dyDescent="0.25">
      <c r="A228" s="58">
        <v>7</v>
      </c>
      <c r="B228" s="59" t="s">
        <v>8</v>
      </c>
      <c r="C228" s="60" t="s">
        <v>3</v>
      </c>
      <c r="D228" s="61">
        <v>0</v>
      </c>
      <c r="E228" s="61">
        <v>0</v>
      </c>
      <c r="F228" s="62">
        <v>0</v>
      </c>
      <c r="G228" s="62">
        <v>0</v>
      </c>
      <c r="H228" s="62">
        <v>0</v>
      </c>
      <c r="I228" s="62">
        <v>0</v>
      </c>
      <c r="J228" s="62">
        <v>0</v>
      </c>
      <c r="K228" s="62">
        <v>0</v>
      </c>
      <c r="L228" s="63">
        <v>0</v>
      </c>
      <c r="M228" s="63">
        <v>0</v>
      </c>
      <c r="N228" s="77">
        <v>0</v>
      </c>
      <c r="O228" s="76">
        <f t="shared" si="19"/>
        <v>0</v>
      </c>
      <c r="P228" s="88"/>
      <c r="Q228" s="89"/>
    </row>
    <row r="229" spans="1:17" ht="15.75" customHeight="1" x14ac:dyDescent="0.25">
      <c r="A229" s="15">
        <v>8</v>
      </c>
      <c r="B229" s="12" t="s">
        <v>9</v>
      </c>
      <c r="C229" s="11" t="s">
        <v>3</v>
      </c>
      <c r="D229" s="10">
        <v>1304</v>
      </c>
      <c r="E229" s="10">
        <v>0</v>
      </c>
      <c r="F229" s="9">
        <v>0</v>
      </c>
      <c r="G229" s="9">
        <v>0</v>
      </c>
      <c r="H229" s="9">
        <v>0</v>
      </c>
      <c r="I229" s="9">
        <v>0</v>
      </c>
      <c r="J229" s="9">
        <v>0</v>
      </c>
      <c r="K229" s="10">
        <v>0</v>
      </c>
      <c r="L229" s="34">
        <v>0</v>
      </c>
      <c r="M229" s="34">
        <v>0</v>
      </c>
      <c r="N229" s="78">
        <v>0</v>
      </c>
      <c r="O229" s="73">
        <f t="shared" si="19"/>
        <v>1304</v>
      </c>
      <c r="P229" s="87"/>
      <c r="Q229" s="85" t="s">
        <v>60</v>
      </c>
    </row>
    <row r="230" spans="1:17" ht="15.75" customHeight="1" x14ac:dyDescent="0.25">
      <c r="A230" s="15">
        <v>9</v>
      </c>
      <c r="B230" s="12" t="s">
        <v>10</v>
      </c>
      <c r="C230" s="11" t="s">
        <v>3</v>
      </c>
      <c r="D230" s="10">
        <v>380</v>
      </c>
      <c r="E230" s="10">
        <v>2965</v>
      </c>
      <c r="F230" s="10">
        <v>2366</v>
      </c>
      <c r="G230" s="10">
        <v>1978</v>
      </c>
      <c r="H230" s="10">
        <v>2204</v>
      </c>
      <c r="I230" s="10">
        <v>883</v>
      </c>
      <c r="J230" s="10">
        <v>2711.6</v>
      </c>
      <c r="K230" s="10">
        <v>1406.4</v>
      </c>
      <c r="L230" s="35">
        <v>2673.6</v>
      </c>
      <c r="M230" s="35">
        <v>1406.4</v>
      </c>
      <c r="N230" s="78">
        <v>0</v>
      </c>
      <c r="O230" s="73">
        <f t="shared" si="19"/>
        <v>18974</v>
      </c>
      <c r="P230" s="84" t="s">
        <v>37</v>
      </c>
      <c r="Q230" s="85" t="s">
        <v>60</v>
      </c>
    </row>
    <row r="231" spans="1:17" ht="15.75" customHeight="1" x14ac:dyDescent="0.25">
      <c r="A231" s="15">
        <v>10</v>
      </c>
      <c r="B231" s="12" t="s">
        <v>11</v>
      </c>
      <c r="C231" s="11" t="s">
        <v>3</v>
      </c>
      <c r="D231" s="10">
        <v>0</v>
      </c>
      <c r="E231" s="10">
        <v>1586</v>
      </c>
      <c r="F231" s="10">
        <v>5673</v>
      </c>
      <c r="G231" s="10">
        <v>503</v>
      </c>
      <c r="H231" s="10">
        <v>229</v>
      </c>
      <c r="I231" s="10">
        <v>38</v>
      </c>
      <c r="J231" s="10">
        <v>165.2</v>
      </c>
      <c r="K231" s="10">
        <v>63.6</v>
      </c>
      <c r="L231" s="35">
        <v>165.4</v>
      </c>
      <c r="M231" s="35">
        <v>63.6</v>
      </c>
      <c r="N231" s="78">
        <v>0</v>
      </c>
      <c r="O231" s="73">
        <f t="shared" si="19"/>
        <v>8486.8000000000011</v>
      </c>
      <c r="P231" s="84" t="s">
        <v>37</v>
      </c>
      <c r="Q231" s="85" t="s">
        <v>60</v>
      </c>
    </row>
    <row r="232" spans="1:17" ht="15.75" customHeight="1" x14ac:dyDescent="0.25">
      <c r="A232" s="15">
        <v>11</v>
      </c>
      <c r="B232" s="12" t="s">
        <v>28</v>
      </c>
      <c r="C232" s="11"/>
      <c r="D232" s="10">
        <v>36.130000000000003</v>
      </c>
      <c r="E232" s="10">
        <v>50</v>
      </c>
      <c r="F232" s="10">
        <v>0</v>
      </c>
      <c r="G232" s="10">
        <v>0</v>
      </c>
      <c r="H232" s="10">
        <v>20</v>
      </c>
      <c r="I232" s="10">
        <v>48</v>
      </c>
      <c r="J232" s="10">
        <v>415.3</v>
      </c>
      <c r="K232" s="10">
        <v>124</v>
      </c>
      <c r="L232" s="35">
        <v>73.7</v>
      </c>
      <c r="M232" s="35">
        <v>124</v>
      </c>
      <c r="N232" s="78">
        <v>0</v>
      </c>
      <c r="O232" s="73">
        <f t="shared" si="19"/>
        <v>891.13000000000011</v>
      </c>
      <c r="P232" s="84" t="s">
        <v>37</v>
      </c>
      <c r="Q232" s="85" t="s">
        <v>60</v>
      </c>
    </row>
    <row r="233" spans="1:17" ht="15.75" customHeight="1" x14ac:dyDescent="0.25">
      <c r="A233" s="15">
        <v>12</v>
      </c>
      <c r="B233" s="12" t="s">
        <v>12</v>
      </c>
      <c r="C233" s="11" t="s">
        <v>3</v>
      </c>
      <c r="D233" s="10">
        <v>225</v>
      </c>
      <c r="E233" s="10">
        <v>0.03</v>
      </c>
      <c r="F233" s="10">
        <v>52.2</v>
      </c>
      <c r="G233" s="10">
        <v>55.52</v>
      </c>
      <c r="H233" s="10">
        <v>67.319999999999993</v>
      </c>
      <c r="I233" s="10">
        <v>72.92</v>
      </c>
      <c r="J233" s="10">
        <v>147.64500000000001</v>
      </c>
      <c r="K233" s="10">
        <v>74.63</v>
      </c>
      <c r="L233" s="35">
        <v>61.2</v>
      </c>
      <c r="M233" s="35">
        <v>115.1</v>
      </c>
      <c r="N233" s="78">
        <v>0</v>
      </c>
      <c r="O233" s="73">
        <f t="shared" si="19"/>
        <v>871.56500000000005</v>
      </c>
      <c r="P233" s="90" t="s">
        <v>37</v>
      </c>
      <c r="Q233" s="91" t="s">
        <v>61</v>
      </c>
    </row>
    <row r="234" spans="1:17" ht="15.75" customHeight="1" x14ac:dyDescent="0.25">
      <c r="A234" s="15">
        <v>13</v>
      </c>
      <c r="B234" s="12" t="s">
        <v>13</v>
      </c>
      <c r="C234" s="11" t="s">
        <v>3</v>
      </c>
      <c r="D234" s="10">
        <v>0</v>
      </c>
      <c r="E234" s="10">
        <v>0</v>
      </c>
      <c r="F234" s="10">
        <v>234.38</v>
      </c>
      <c r="G234" s="10">
        <v>321.94</v>
      </c>
      <c r="H234" s="10">
        <v>259.38</v>
      </c>
      <c r="I234" s="10">
        <v>315.63</v>
      </c>
      <c r="J234" s="10">
        <v>399.27</v>
      </c>
      <c r="K234" s="10">
        <v>244.75</v>
      </c>
      <c r="L234" s="35">
        <v>212.5</v>
      </c>
      <c r="M234" s="35">
        <v>262.76</v>
      </c>
      <c r="N234" s="78">
        <v>0</v>
      </c>
      <c r="O234" s="73">
        <f t="shared" si="19"/>
        <v>2250.6099999999997</v>
      </c>
      <c r="P234" s="90" t="s">
        <v>37</v>
      </c>
      <c r="Q234" s="91" t="s">
        <v>44</v>
      </c>
    </row>
    <row r="235" spans="1:17" ht="3" customHeight="1" x14ac:dyDescent="0.25">
      <c r="A235" s="58">
        <v>14</v>
      </c>
      <c r="B235" s="59" t="s">
        <v>14</v>
      </c>
      <c r="C235" s="60" t="s">
        <v>15</v>
      </c>
      <c r="D235" s="61">
        <v>0</v>
      </c>
      <c r="E235" s="61">
        <v>0</v>
      </c>
      <c r="F235" s="62">
        <v>0</v>
      </c>
      <c r="G235" s="62">
        <v>0</v>
      </c>
      <c r="H235" s="62">
        <v>0</v>
      </c>
      <c r="I235" s="62">
        <v>0</v>
      </c>
      <c r="J235" s="62">
        <v>0</v>
      </c>
      <c r="K235" s="62">
        <v>0</v>
      </c>
      <c r="L235" s="63">
        <v>0</v>
      </c>
      <c r="M235" s="63">
        <v>0</v>
      </c>
      <c r="N235" s="77">
        <v>0</v>
      </c>
      <c r="O235" s="76">
        <f t="shared" si="19"/>
        <v>0</v>
      </c>
      <c r="P235" s="92"/>
      <c r="Q235" s="89"/>
    </row>
    <row r="236" spans="1:17" ht="15.75" hidden="1" customHeight="1" x14ac:dyDescent="0.25">
      <c r="A236" s="58">
        <v>15</v>
      </c>
      <c r="B236" s="59" t="s">
        <v>24</v>
      </c>
      <c r="C236" s="60" t="s">
        <v>15</v>
      </c>
      <c r="D236" s="61">
        <v>0</v>
      </c>
      <c r="E236" s="61">
        <v>0</v>
      </c>
      <c r="F236" s="62">
        <v>0</v>
      </c>
      <c r="G236" s="62">
        <v>0</v>
      </c>
      <c r="H236" s="62">
        <v>0</v>
      </c>
      <c r="I236" s="62">
        <v>0</v>
      </c>
      <c r="J236" s="62">
        <v>0</v>
      </c>
      <c r="K236" s="62">
        <v>0</v>
      </c>
      <c r="L236" s="63">
        <v>0</v>
      </c>
      <c r="M236" s="63">
        <v>0</v>
      </c>
      <c r="N236" s="77">
        <v>0</v>
      </c>
      <c r="O236" s="76">
        <f t="shared" si="19"/>
        <v>0</v>
      </c>
      <c r="P236" s="92"/>
      <c r="Q236" s="89"/>
    </row>
    <row r="237" spans="1:17" ht="15.75" hidden="1" customHeight="1" x14ac:dyDescent="0.25">
      <c r="A237" s="58">
        <v>16</v>
      </c>
      <c r="B237" s="59" t="s">
        <v>16</v>
      </c>
      <c r="C237" s="60" t="s">
        <v>3</v>
      </c>
      <c r="D237" s="61">
        <v>0</v>
      </c>
      <c r="E237" s="61">
        <v>0</v>
      </c>
      <c r="F237" s="62">
        <v>0</v>
      </c>
      <c r="G237" s="62">
        <v>0</v>
      </c>
      <c r="H237" s="62">
        <v>0</v>
      </c>
      <c r="I237" s="62">
        <v>0</v>
      </c>
      <c r="J237" s="62">
        <v>0</v>
      </c>
      <c r="K237" s="61">
        <v>0</v>
      </c>
      <c r="L237" s="63">
        <v>0</v>
      </c>
      <c r="M237" s="63">
        <v>0</v>
      </c>
      <c r="N237" s="79">
        <v>0</v>
      </c>
      <c r="O237" s="76">
        <f t="shared" si="19"/>
        <v>0</v>
      </c>
      <c r="P237" s="92"/>
      <c r="Q237" s="93"/>
    </row>
    <row r="238" spans="1:17" ht="15.75" hidden="1" customHeight="1" x14ac:dyDescent="0.25">
      <c r="A238" s="58">
        <v>17</v>
      </c>
      <c r="B238" s="59" t="s">
        <v>17</v>
      </c>
      <c r="C238" s="60" t="s">
        <v>3</v>
      </c>
      <c r="D238" s="61">
        <v>0</v>
      </c>
      <c r="E238" s="61">
        <v>0</v>
      </c>
      <c r="F238" s="62">
        <v>0</v>
      </c>
      <c r="G238" s="62">
        <v>0</v>
      </c>
      <c r="H238" s="62">
        <v>0</v>
      </c>
      <c r="I238" s="62">
        <v>0</v>
      </c>
      <c r="J238" s="62">
        <v>0</v>
      </c>
      <c r="K238" s="61">
        <v>0</v>
      </c>
      <c r="L238" s="63">
        <v>0</v>
      </c>
      <c r="M238" s="63">
        <v>0</v>
      </c>
      <c r="N238" s="79">
        <v>0</v>
      </c>
      <c r="O238" s="76">
        <f t="shared" si="19"/>
        <v>0</v>
      </c>
      <c r="P238" s="92"/>
      <c r="Q238" s="94"/>
    </row>
    <row r="239" spans="1:17" ht="15.75" hidden="1" customHeight="1" x14ac:dyDescent="0.25">
      <c r="A239" s="58">
        <v>18</v>
      </c>
      <c r="B239" s="59" t="s">
        <v>18</v>
      </c>
      <c r="C239" s="60" t="s">
        <v>3</v>
      </c>
      <c r="D239" s="61">
        <v>78</v>
      </c>
      <c r="E239" s="61">
        <v>0</v>
      </c>
      <c r="F239" s="62">
        <v>0</v>
      </c>
      <c r="G239" s="62">
        <v>0</v>
      </c>
      <c r="H239" s="62">
        <v>0</v>
      </c>
      <c r="I239" s="62">
        <v>0</v>
      </c>
      <c r="J239" s="62">
        <v>0</v>
      </c>
      <c r="K239" s="62">
        <v>0</v>
      </c>
      <c r="L239" s="63">
        <v>0</v>
      </c>
      <c r="M239" s="63">
        <v>0</v>
      </c>
      <c r="N239" s="77">
        <v>0</v>
      </c>
      <c r="O239" s="76">
        <f t="shared" si="19"/>
        <v>78</v>
      </c>
      <c r="P239" s="95"/>
      <c r="Q239" s="89" t="s">
        <v>42</v>
      </c>
    </row>
    <row r="240" spans="1:17" ht="15.75" customHeight="1" x14ac:dyDescent="0.25">
      <c r="A240" s="15">
        <v>19</v>
      </c>
      <c r="B240" s="12" t="s">
        <v>19</v>
      </c>
      <c r="C240" s="11" t="s">
        <v>3</v>
      </c>
      <c r="D240" s="9">
        <v>0</v>
      </c>
      <c r="E240" s="10">
        <v>0</v>
      </c>
      <c r="F240" s="10">
        <v>0</v>
      </c>
      <c r="G240" s="10">
        <v>446</v>
      </c>
      <c r="H240" s="10">
        <v>2625</v>
      </c>
      <c r="I240" s="10">
        <v>1781.05</v>
      </c>
      <c r="J240" s="10">
        <v>0</v>
      </c>
      <c r="K240" s="9">
        <v>378.13</v>
      </c>
      <c r="L240" s="35">
        <v>2167</v>
      </c>
      <c r="M240" s="35">
        <v>3110.5</v>
      </c>
      <c r="N240" s="74">
        <v>0</v>
      </c>
      <c r="O240" s="73">
        <f t="shared" si="19"/>
        <v>10507.68</v>
      </c>
      <c r="P240" s="90" t="s">
        <v>37</v>
      </c>
      <c r="Q240" s="83" t="s">
        <v>45</v>
      </c>
    </row>
    <row r="241" spans="1:17" ht="0.75" customHeight="1" x14ac:dyDescent="0.25">
      <c r="A241" s="48">
        <v>20</v>
      </c>
      <c r="B241" s="49" t="s">
        <v>32</v>
      </c>
      <c r="C241" s="50" t="s">
        <v>3</v>
      </c>
      <c r="D241" s="51">
        <v>0</v>
      </c>
      <c r="E241" s="52">
        <v>0</v>
      </c>
      <c r="F241" s="52">
        <v>0</v>
      </c>
      <c r="G241" s="52">
        <v>0</v>
      </c>
      <c r="H241" s="52">
        <v>0</v>
      </c>
      <c r="I241" s="52">
        <v>0</v>
      </c>
      <c r="J241" s="52">
        <v>0</v>
      </c>
      <c r="K241" s="51">
        <v>0</v>
      </c>
      <c r="L241" s="52">
        <v>0</v>
      </c>
      <c r="M241" s="52">
        <v>0</v>
      </c>
      <c r="N241" s="96">
        <v>0</v>
      </c>
      <c r="O241" s="96">
        <f t="shared" si="19"/>
        <v>0</v>
      </c>
      <c r="P241" s="97"/>
      <c r="Q241" s="98"/>
    </row>
    <row r="242" spans="1:17" ht="15.75" hidden="1" customHeight="1" x14ac:dyDescent="0.25">
      <c r="A242" s="48">
        <v>21</v>
      </c>
      <c r="B242" s="49" t="s">
        <v>33</v>
      </c>
      <c r="C242" s="50" t="s">
        <v>3</v>
      </c>
      <c r="D242" s="51">
        <v>0</v>
      </c>
      <c r="E242" s="52">
        <v>0</v>
      </c>
      <c r="F242" s="52">
        <v>0</v>
      </c>
      <c r="G242" s="52">
        <v>0</v>
      </c>
      <c r="H242" s="52">
        <v>0</v>
      </c>
      <c r="I242" s="52">
        <v>0</v>
      </c>
      <c r="J242" s="52">
        <v>0</v>
      </c>
      <c r="K242" s="51">
        <v>0</v>
      </c>
      <c r="L242" s="52">
        <v>0</v>
      </c>
      <c r="M242" s="52">
        <v>0</v>
      </c>
      <c r="N242" s="96">
        <v>0</v>
      </c>
      <c r="O242" s="96">
        <f t="shared" si="19"/>
        <v>0</v>
      </c>
      <c r="P242" s="97"/>
      <c r="Q242" s="99"/>
    </row>
    <row r="243" spans="1:17" ht="15.75" hidden="1" customHeight="1" x14ac:dyDescent="0.25">
      <c r="A243" s="48">
        <v>22</v>
      </c>
      <c r="B243" s="49" t="s">
        <v>27</v>
      </c>
      <c r="C243" s="50" t="s">
        <v>3</v>
      </c>
      <c r="D243" s="51">
        <v>0</v>
      </c>
      <c r="E243" s="52">
        <v>0</v>
      </c>
      <c r="F243" s="52">
        <v>0</v>
      </c>
      <c r="G243" s="52">
        <v>0</v>
      </c>
      <c r="H243" s="52">
        <v>0</v>
      </c>
      <c r="I243" s="52">
        <v>0</v>
      </c>
      <c r="J243" s="52">
        <v>0</v>
      </c>
      <c r="K243" s="51">
        <v>0</v>
      </c>
      <c r="L243" s="52">
        <v>0</v>
      </c>
      <c r="M243" s="52">
        <v>0</v>
      </c>
      <c r="N243" s="96">
        <v>0</v>
      </c>
      <c r="O243" s="96">
        <f t="shared" si="19"/>
        <v>0</v>
      </c>
      <c r="P243" s="97"/>
      <c r="Q243" s="98"/>
    </row>
    <row r="244" spans="1:17" ht="15.75" hidden="1" customHeight="1" thickBot="1" x14ac:dyDescent="0.3">
      <c r="A244" s="53">
        <v>23</v>
      </c>
      <c r="B244" s="54" t="s">
        <v>34</v>
      </c>
      <c r="C244" s="55" t="s">
        <v>3</v>
      </c>
      <c r="D244" s="56">
        <v>0</v>
      </c>
      <c r="E244" s="57">
        <v>0</v>
      </c>
      <c r="F244" s="57">
        <v>0</v>
      </c>
      <c r="G244" s="57">
        <v>0</v>
      </c>
      <c r="H244" s="57">
        <v>0</v>
      </c>
      <c r="I244" s="57">
        <v>0</v>
      </c>
      <c r="J244" s="57">
        <v>0</v>
      </c>
      <c r="K244" s="56">
        <v>0</v>
      </c>
      <c r="L244" s="57">
        <v>0</v>
      </c>
      <c r="M244" s="57">
        <v>0</v>
      </c>
      <c r="N244" s="100">
        <v>0</v>
      </c>
      <c r="O244" s="100">
        <f t="shared" si="19"/>
        <v>0</v>
      </c>
      <c r="P244" s="101"/>
      <c r="Q244" s="102"/>
    </row>
    <row r="245" spans="1:17" x14ac:dyDescent="0.25">
      <c r="A245" s="6"/>
      <c r="B245" s="7"/>
      <c r="C245" s="7"/>
      <c r="D245" s="8"/>
      <c r="E245" s="8"/>
      <c r="F245" s="8"/>
      <c r="G245" s="8"/>
      <c r="H245" s="8"/>
      <c r="I245" s="8"/>
      <c r="J245" s="8"/>
      <c r="K245" s="8"/>
      <c r="L245" s="8"/>
      <c r="M245" s="8"/>
      <c r="N245" s="103"/>
      <c r="O245" s="104"/>
      <c r="P245" s="104"/>
      <c r="Q245" s="104"/>
    </row>
    <row r="246" spans="1:17" x14ac:dyDescent="0.25">
      <c r="A246" s="6"/>
      <c r="B246" s="33" t="s">
        <v>38</v>
      </c>
      <c r="C246" s="204" t="s">
        <v>67</v>
      </c>
      <c r="D246" s="204"/>
      <c r="E246" s="204"/>
      <c r="F246" s="204"/>
      <c r="G246" s="204"/>
      <c r="H246" s="204"/>
      <c r="I246" s="31"/>
      <c r="J246" s="31"/>
      <c r="K246" s="31"/>
      <c r="L246" s="31"/>
      <c r="M246" s="31"/>
      <c r="N246" s="217" t="s">
        <v>68</v>
      </c>
      <c r="O246" s="217"/>
      <c r="P246" s="217"/>
      <c r="Q246" s="217"/>
    </row>
    <row r="247" spans="1:17" x14ac:dyDescent="0.25">
      <c r="A247" s="4"/>
      <c r="B247" s="21"/>
      <c r="C247" s="204"/>
      <c r="D247" s="204"/>
      <c r="E247" s="204"/>
      <c r="F247" s="204"/>
      <c r="G247" s="204"/>
      <c r="H247" s="204"/>
      <c r="I247" s="40"/>
      <c r="J247" s="40"/>
      <c r="K247" s="40"/>
      <c r="L247" s="40"/>
      <c r="M247" s="40"/>
      <c r="N247" s="218" t="s">
        <v>35</v>
      </c>
      <c r="O247" s="218"/>
      <c r="P247" s="218"/>
      <c r="Q247" s="218"/>
    </row>
    <row r="248" spans="1:17" x14ac:dyDescent="0.25">
      <c r="A248" s="4"/>
      <c r="B248" s="21"/>
      <c r="C248" s="204"/>
      <c r="D248" s="204"/>
      <c r="E248" s="204"/>
      <c r="F248" s="204"/>
      <c r="G248" s="204"/>
      <c r="H248" s="204"/>
      <c r="I248" s="1"/>
      <c r="J248" s="1"/>
      <c r="K248" s="1"/>
      <c r="L248" s="1"/>
      <c r="M248" s="1"/>
      <c r="N248" s="218"/>
      <c r="O248" s="218"/>
      <c r="P248" s="218"/>
      <c r="Q248" s="218"/>
    </row>
    <row r="249" spans="1:17" x14ac:dyDescent="0.25">
      <c r="A249" s="4"/>
      <c r="B249" s="21"/>
      <c r="C249" s="204"/>
      <c r="D249" s="204"/>
      <c r="E249" s="204"/>
      <c r="F249" s="204"/>
      <c r="G249" s="204"/>
      <c r="H249" s="204"/>
      <c r="I249" s="1"/>
      <c r="J249" s="1"/>
      <c r="K249" s="1"/>
      <c r="L249" s="1"/>
      <c r="M249" s="1"/>
      <c r="N249" s="105"/>
      <c r="O249" s="105"/>
      <c r="P249" s="106"/>
      <c r="Q249" s="106"/>
    </row>
    <row r="250" spans="1:17" x14ac:dyDescent="0.25">
      <c r="A250" s="4"/>
      <c r="B250" s="21"/>
      <c r="C250" s="2"/>
      <c r="D250" s="3"/>
      <c r="E250" s="3"/>
      <c r="F250" s="3"/>
      <c r="G250" s="3"/>
      <c r="H250" s="3"/>
      <c r="I250" s="3"/>
      <c r="J250" s="3"/>
      <c r="K250" s="3"/>
      <c r="L250" s="3"/>
      <c r="M250" s="3"/>
      <c r="N250" s="219" t="s">
        <v>53</v>
      </c>
      <c r="O250" s="219"/>
      <c r="P250" s="219"/>
      <c r="Q250" s="219"/>
    </row>
    <row r="251" spans="1:17" x14ac:dyDescent="0.25">
      <c r="A251" s="4"/>
      <c r="B251" s="21"/>
      <c r="C251" s="2"/>
      <c r="D251" s="2"/>
      <c r="E251" s="32"/>
      <c r="F251" s="32"/>
      <c r="G251" s="32"/>
      <c r="H251" s="32"/>
      <c r="I251" s="32"/>
      <c r="J251" s="32"/>
      <c r="K251" s="32"/>
      <c r="L251" s="32"/>
      <c r="M251" s="32"/>
      <c r="N251" s="214" t="s">
        <v>54</v>
      </c>
      <c r="O251" s="214"/>
      <c r="P251" s="214"/>
      <c r="Q251" s="214"/>
    </row>
    <row r="252" spans="1:17" x14ac:dyDescent="0.25">
      <c r="B252" s="42" t="s">
        <v>108</v>
      </c>
    </row>
    <row r="253" spans="1:17" x14ac:dyDescent="0.25">
      <c r="B253" s="47">
        <f>D240</f>
        <v>0</v>
      </c>
    </row>
    <row r="254" spans="1:17" x14ac:dyDescent="0.25">
      <c r="B254" s="47">
        <f>E240</f>
        <v>0</v>
      </c>
    </row>
    <row r="255" spans="1:17" x14ac:dyDescent="0.25">
      <c r="B255" s="47">
        <f>F240</f>
        <v>0</v>
      </c>
    </row>
    <row r="256" spans="1:17" x14ac:dyDescent="0.25">
      <c r="B256" s="47">
        <f>G240</f>
        <v>446</v>
      </c>
    </row>
    <row r="257" spans="2:2" x14ac:dyDescent="0.25">
      <c r="B257" s="47">
        <f>H240</f>
        <v>2625</v>
      </c>
    </row>
    <row r="258" spans="2:2" x14ac:dyDescent="0.25">
      <c r="B258" s="47">
        <f>I240</f>
        <v>1781.05</v>
      </c>
    </row>
    <row r="259" spans="2:2" x14ac:dyDescent="0.25">
      <c r="B259" s="47">
        <f>J240</f>
        <v>0</v>
      </c>
    </row>
    <row r="260" spans="2:2" x14ac:dyDescent="0.25">
      <c r="B260" s="47">
        <f>K240</f>
        <v>378.13</v>
      </c>
    </row>
    <row r="261" spans="2:2" x14ac:dyDescent="0.25">
      <c r="B261" s="47">
        <f>L240</f>
        <v>2167</v>
      </c>
    </row>
    <row r="262" spans="2:2" x14ac:dyDescent="0.25">
      <c r="B262" s="47">
        <f>M240</f>
        <v>3110.5</v>
      </c>
    </row>
    <row r="263" spans="2:2" x14ac:dyDescent="0.25">
      <c r="B263" s="47">
        <f>N240</f>
        <v>0</v>
      </c>
    </row>
    <row r="264" spans="2:2" x14ac:dyDescent="0.25">
      <c r="B264" s="47">
        <v>0</v>
      </c>
    </row>
    <row r="265" spans="2:2" x14ac:dyDescent="0.25">
      <c r="B265" s="37"/>
    </row>
  </sheetData>
  <mergeCells count="13">
    <mergeCell ref="N251:Q251"/>
    <mergeCell ref="Q219:Q220"/>
    <mergeCell ref="C246:H249"/>
    <mergeCell ref="N246:Q246"/>
    <mergeCell ref="N247:Q247"/>
    <mergeCell ref="N248:Q248"/>
    <mergeCell ref="N250:Q250"/>
    <mergeCell ref="P219:P220"/>
    <mergeCell ref="A219:A220"/>
    <mergeCell ref="B219:B220"/>
    <mergeCell ref="C219:C220"/>
    <mergeCell ref="D219:N219"/>
    <mergeCell ref="O219:O220"/>
  </mergeCells>
  <pageMargins left="0.7" right="0.7" top="0.75" bottom="0.75" header="0.3" footer="0.3"/>
  <pageSetup paperSize="9" orientation="portrait" horizontalDpi="0" verticalDpi="0" r:id="rId1"/>
  <drawing r:id="rId2"/>
  <tableParts count="8">
    <tablePart r:id="rId3"/>
    <tablePart r:id="rId4"/>
    <tablePart r:id="rId5"/>
    <tablePart r:id="rId6"/>
    <tablePart r:id="rId7"/>
    <tablePart r:id="rId8"/>
    <tablePart r:id="rId9"/>
    <tablePart r:id="rId1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5"/>
  <sheetViews>
    <sheetView topLeftCell="A484" workbookViewId="0">
      <selection activeCell="P558" sqref="P558"/>
    </sheetView>
  </sheetViews>
  <sheetFormatPr defaultRowHeight="15" x14ac:dyDescent="0.25"/>
  <cols>
    <col min="1" max="1" width="3.5703125" customWidth="1"/>
    <col min="2" max="2" width="5.140625" customWidth="1"/>
    <col min="3" max="3" width="3.42578125" customWidth="1"/>
    <col min="9" max="9" width="17.140625" customWidth="1"/>
    <col min="10" max="10" width="19.140625" customWidth="1"/>
    <col min="15" max="15" width="10.5703125" customWidth="1"/>
    <col min="17" max="17" width="14.5703125" customWidth="1"/>
  </cols>
  <sheetData>
    <row r="1" spans="1:10" ht="15.75" x14ac:dyDescent="0.25">
      <c r="A1" s="141" t="s">
        <v>308</v>
      </c>
      <c r="B1" s="242" t="s">
        <v>309</v>
      </c>
      <c r="C1" s="242"/>
      <c r="D1" s="242"/>
      <c r="E1" s="242"/>
      <c r="F1" s="242"/>
      <c r="G1" s="242"/>
      <c r="H1" s="242"/>
      <c r="I1" s="242"/>
      <c r="J1" s="242"/>
    </row>
    <row r="2" spans="1:10" ht="15.75" x14ac:dyDescent="0.25">
      <c r="B2" s="242"/>
      <c r="C2" s="242"/>
      <c r="D2" s="242"/>
      <c r="E2" s="242"/>
      <c r="F2" s="242"/>
      <c r="G2" s="242"/>
      <c r="H2" s="242"/>
      <c r="I2" s="242"/>
      <c r="J2" s="242"/>
    </row>
    <row r="3" spans="1:10" ht="15.75" x14ac:dyDescent="0.25">
      <c r="B3" s="142"/>
      <c r="C3" s="142"/>
      <c r="D3" s="142"/>
      <c r="E3" s="142"/>
      <c r="F3" s="142"/>
      <c r="G3" s="142"/>
      <c r="H3" s="142"/>
      <c r="I3" s="142"/>
      <c r="J3" s="142"/>
    </row>
    <row r="4" spans="1:10" x14ac:dyDescent="0.25">
      <c r="B4" s="108" t="s">
        <v>109</v>
      </c>
      <c r="C4" s="109" t="s">
        <v>110</v>
      </c>
      <c r="D4" s="109"/>
    </row>
    <row r="6" spans="1:10" x14ac:dyDescent="0.25">
      <c r="B6" s="107"/>
    </row>
    <row r="7" spans="1:10" x14ac:dyDescent="0.25">
      <c r="B7" s="107"/>
    </row>
    <row r="8" spans="1:10" x14ac:dyDescent="0.25">
      <c r="B8" s="107"/>
    </row>
    <row r="10" spans="1:10" x14ac:dyDescent="0.25">
      <c r="B10" s="107"/>
    </row>
    <row r="11" spans="1:10" x14ac:dyDescent="0.25">
      <c r="B11" s="107"/>
    </row>
    <row r="12" spans="1:10" x14ac:dyDescent="0.25">
      <c r="B12" s="107"/>
    </row>
    <row r="13" spans="1:10" x14ac:dyDescent="0.25">
      <c r="B13" s="107"/>
    </row>
    <row r="14" spans="1:10" x14ac:dyDescent="0.25">
      <c r="B14" s="107"/>
    </row>
    <row r="15" spans="1:10" x14ac:dyDescent="0.25">
      <c r="B15" s="107"/>
      <c r="C15" s="220" t="s">
        <v>304</v>
      </c>
      <c r="D15" s="221"/>
      <c r="E15" s="221"/>
      <c r="F15" s="221"/>
      <c r="G15" s="221"/>
      <c r="H15" s="221"/>
      <c r="I15" s="221"/>
      <c r="J15" s="221"/>
    </row>
    <row r="16" spans="1:10" ht="9" customHeight="1" x14ac:dyDescent="0.25">
      <c r="B16" s="107"/>
      <c r="C16" s="221"/>
      <c r="D16" s="221"/>
      <c r="E16" s="221"/>
      <c r="F16" s="221"/>
      <c r="G16" s="221"/>
      <c r="H16" s="221"/>
      <c r="I16" s="221"/>
      <c r="J16" s="221"/>
    </row>
    <row r="17" spans="2:15" x14ac:dyDescent="0.25">
      <c r="B17" s="107"/>
      <c r="C17" s="221"/>
      <c r="D17" s="221"/>
      <c r="E17" s="221"/>
      <c r="F17" s="221"/>
      <c r="G17" s="221"/>
      <c r="H17" s="221"/>
      <c r="I17" s="221"/>
      <c r="J17" s="221"/>
    </row>
    <row r="18" spans="2:15" x14ac:dyDescent="0.25">
      <c r="B18" s="107"/>
    </row>
    <row r="19" spans="2:15" x14ac:dyDescent="0.25">
      <c r="B19" s="107"/>
    </row>
    <row r="20" spans="2:15" x14ac:dyDescent="0.25">
      <c r="B20" s="107"/>
      <c r="N20" s="133"/>
    </row>
    <row r="21" spans="2:15" x14ac:dyDescent="0.25">
      <c r="B21" s="107"/>
    </row>
    <row r="22" spans="2:15" x14ac:dyDescent="0.25">
      <c r="B22" s="107"/>
    </row>
    <row r="23" spans="2:15" x14ac:dyDescent="0.25">
      <c r="B23" s="107"/>
      <c r="N23" s="133"/>
      <c r="O23" s="5"/>
    </row>
    <row r="24" spans="2:15" x14ac:dyDescent="0.25">
      <c r="B24" s="107"/>
      <c r="O24" s="5"/>
    </row>
    <row r="25" spans="2:15" x14ac:dyDescent="0.25">
      <c r="B25" s="107"/>
    </row>
    <row r="26" spans="2:15" x14ac:dyDescent="0.25">
      <c r="B26" s="107"/>
    </row>
    <row r="27" spans="2:15" x14ac:dyDescent="0.25">
      <c r="B27" s="107"/>
    </row>
    <row r="28" spans="2:15" ht="5.25" customHeight="1" x14ac:dyDescent="0.25">
      <c r="B28" s="107"/>
    </row>
    <row r="29" spans="2:15" x14ac:dyDescent="0.25">
      <c r="B29" s="107"/>
      <c r="C29" s="220" t="s">
        <v>173</v>
      </c>
      <c r="D29" s="221"/>
      <c r="E29" s="221"/>
      <c r="F29" s="221"/>
      <c r="G29" s="221"/>
      <c r="H29" s="221"/>
      <c r="I29" s="221"/>
      <c r="J29" s="221"/>
    </row>
    <row r="30" spans="2:15" x14ac:dyDescent="0.25">
      <c r="B30" s="107"/>
      <c r="C30" s="221"/>
      <c r="D30" s="221"/>
      <c r="E30" s="221"/>
      <c r="F30" s="221"/>
      <c r="G30" s="221"/>
      <c r="H30" s="221"/>
      <c r="I30" s="221"/>
      <c r="J30" s="221"/>
    </row>
    <row r="31" spans="2:15" ht="31.5" customHeight="1" x14ac:dyDescent="0.25">
      <c r="B31" s="107"/>
      <c r="C31" s="221"/>
      <c r="D31" s="221"/>
      <c r="E31" s="221"/>
      <c r="F31" s="221"/>
      <c r="G31" s="221"/>
      <c r="H31" s="221"/>
      <c r="I31" s="221"/>
      <c r="J31" s="221"/>
    </row>
    <row r="32" spans="2:15" x14ac:dyDescent="0.25">
      <c r="B32" s="107"/>
      <c r="O32" s="117"/>
    </row>
    <row r="33" spans="2:15" ht="18.75" customHeight="1" x14ac:dyDescent="0.25">
      <c r="B33" s="107"/>
      <c r="C33" s="229" t="s">
        <v>279</v>
      </c>
      <c r="D33" s="229"/>
      <c r="E33" s="229"/>
      <c r="F33" s="229"/>
      <c r="G33" s="229"/>
      <c r="H33" s="229"/>
      <c r="I33" s="229"/>
      <c r="J33" s="229"/>
      <c r="O33" s="117"/>
    </row>
    <row r="34" spans="2:15" ht="6" customHeight="1" x14ac:dyDescent="0.25">
      <c r="B34" s="107"/>
      <c r="O34" s="117"/>
    </row>
    <row r="35" spans="2:15" ht="44.25" customHeight="1" x14ac:dyDescent="0.25">
      <c r="B35" s="107"/>
      <c r="C35" s="114" t="s">
        <v>0</v>
      </c>
      <c r="D35" s="222" t="s">
        <v>162</v>
      </c>
      <c r="E35" s="223"/>
      <c r="F35" s="223"/>
      <c r="G35" s="223"/>
      <c r="H35" s="223"/>
      <c r="I35" s="224"/>
      <c r="J35" s="113" t="s">
        <v>242</v>
      </c>
    </row>
    <row r="36" spans="2:15" ht="19.5" customHeight="1" x14ac:dyDescent="0.25">
      <c r="B36" s="107"/>
      <c r="C36" s="121" t="s">
        <v>109</v>
      </c>
      <c r="D36" s="122" t="s">
        <v>159</v>
      </c>
      <c r="E36" s="119"/>
      <c r="F36" s="119"/>
      <c r="G36" s="119"/>
      <c r="H36" s="119"/>
      <c r="I36" s="120"/>
      <c r="J36" s="111"/>
    </row>
    <row r="37" spans="2:15" x14ac:dyDescent="0.25">
      <c r="B37" s="107"/>
      <c r="C37" s="115"/>
      <c r="D37" s="36" t="s">
        <v>269</v>
      </c>
      <c r="E37" s="36"/>
      <c r="F37" s="36"/>
      <c r="G37" s="36"/>
      <c r="H37" s="36"/>
      <c r="I37" s="36"/>
      <c r="J37" s="112">
        <v>2232237</v>
      </c>
    </row>
    <row r="38" spans="2:15" x14ac:dyDescent="0.25">
      <c r="B38" s="107"/>
      <c r="C38" s="116"/>
      <c r="D38" s="110" t="s">
        <v>152</v>
      </c>
      <c r="E38" s="110"/>
      <c r="F38" s="110"/>
      <c r="G38" s="110"/>
      <c r="H38" s="110"/>
      <c r="I38" s="110"/>
      <c r="J38" s="112">
        <v>1353869</v>
      </c>
    </row>
    <row r="39" spans="2:15" x14ac:dyDescent="0.25">
      <c r="B39" s="107"/>
      <c r="C39" s="116"/>
      <c r="D39" s="110" t="s">
        <v>151</v>
      </c>
      <c r="E39" s="110"/>
      <c r="F39" s="110"/>
      <c r="G39" s="110"/>
      <c r="H39" s="110"/>
      <c r="I39" s="110"/>
      <c r="J39" s="112">
        <v>461</v>
      </c>
    </row>
    <row r="40" spans="2:15" x14ac:dyDescent="0.25">
      <c r="B40" s="107"/>
      <c r="C40" s="116"/>
      <c r="D40" s="110" t="s">
        <v>155</v>
      </c>
      <c r="E40" s="110"/>
      <c r="F40" s="110"/>
      <c r="G40" s="110"/>
      <c r="H40" s="110"/>
      <c r="I40" s="110"/>
      <c r="J40" s="112">
        <v>145.1</v>
      </c>
    </row>
    <row r="41" spans="2:15" x14ac:dyDescent="0.25">
      <c r="B41" s="107"/>
      <c r="C41" s="116"/>
      <c r="D41" s="110" t="s">
        <v>266</v>
      </c>
      <c r="E41" s="110"/>
      <c r="F41" s="110"/>
      <c r="G41" s="110"/>
      <c r="H41" s="110"/>
      <c r="I41" s="110"/>
      <c r="J41" s="112">
        <v>77797</v>
      </c>
    </row>
    <row r="42" spans="2:15" ht="15.75" x14ac:dyDescent="0.25">
      <c r="B42" s="107"/>
      <c r="C42" s="116"/>
      <c r="D42" s="124" t="s">
        <v>267</v>
      </c>
      <c r="E42" s="124"/>
      <c r="F42" s="124"/>
      <c r="G42" s="124"/>
      <c r="H42" s="124"/>
      <c r="I42" s="124"/>
      <c r="J42" s="118">
        <f>SUM(J38:J41)</f>
        <v>1432272.1</v>
      </c>
    </row>
    <row r="43" spans="2:15" ht="15.75" x14ac:dyDescent="0.25">
      <c r="B43" s="107"/>
      <c r="C43" s="116"/>
      <c r="D43" s="110"/>
      <c r="E43" s="110"/>
      <c r="F43" s="110"/>
      <c r="G43" s="110"/>
      <c r="H43" s="110"/>
      <c r="I43" s="110"/>
      <c r="J43" s="118"/>
    </row>
    <row r="44" spans="2:15" ht="15.75" x14ac:dyDescent="0.25">
      <c r="B44" s="107"/>
      <c r="C44" s="123" t="s">
        <v>112</v>
      </c>
      <c r="D44" s="124" t="s">
        <v>158</v>
      </c>
      <c r="E44" s="110"/>
      <c r="F44" s="110"/>
      <c r="G44" s="110"/>
      <c r="H44" s="110"/>
      <c r="I44" s="110"/>
      <c r="J44" s="118"/>
    </row>
    <row r="45" spans="2:15" x14ac:dyDescent="0.25">
      <c r="B45" s="107"/>
      <c r="C45" s="116"/>
      <c r="D45" s="110" t="s">
        <v>154</v>
      </c>
      <c r="E45" s="110"/>
      <c r="F45" s="110"/>
      <c r="G45" s="110"/>
      <c r="H45" s="110"/>
      <c r="I45" s="110"/>
      <c r="J45" s="112">
        <v>5070385</v>
      </c>
    </row>
    <row r="46" spans="2:15" x14ac:dyDescent="0.25">
      <c r="B46" s="107"/>
      <c r="C46" s="116"/>
      <c r="D46" s="110" t="s">
        <v>268</v>
      </c>
      <c r="E46" s="110"/>
      <c r="F46" s="110"/>
      <c r="G46" s="110"/>
      <c r="H46" s="110"/>
      <c r="I46" s="110"/>
      <c r="J46" s="112">
        <v>499010</v>
      </c>
    </row>
    <row r="47" spans="2:15" x14ac:dyDescent="0.25">
      <c r="B47" s="107"/>
      <c r="C47" s="116"/>
      <c r="D47" s="110" t="s">
        <v>153</v>
      </c>
      <c r="E47" s="110"/>
      <c r="F47" s="110"/>
      <c r="G47" s="110"/>
      <c r="H47" s="110"/>
      <c r="I47" s="110"/>
      <c r="J47" s="112">
        <v>747</v>
      </c>
    </row>
    <row r="48" spans="2:15" x14ac:dyDescent="0.25">
      <c r="B48" s="107"/>
      <c r="C48" s="116"/>
      <c r="D48" s="110" t="s">
        <v>156</v>
      </c>
      <c r="E48" s="110"/>
      <c r="F48" s="110"/>
      <c r="G48" s="110"/>
      <c r="H48" s="110"/>
      <c r="I48" s="110"/>
      <c r="J48" s="112">
        <v>20985</v>
      </c>
    </row>
    <row r="49" spans="2:10" x14ac:dyDescent="0.25">
      <c r="B49" s="107"/>
      <c r="C49" s="116"/>
      <c r="D49" s="110" t="s">
        <v>157</v>
      </c>
      <c r="E49" s="110"/>
      <c r="F49" s="110"/>
      <c r="G49" s="110"/>
      <c r="H49" s="110"/>
      <c r="I49" s="110"/>
      <c r="J49" s="112">
        <v>3110</v>
      </c>
    </row>
    <row r="50" spans="2:10" ht="15.75" x14ac:dyDescent="0.25">
      <c r="B50" s="107"/>
      <c r="C50" s="116"/>
      <c r="D50" s="125" t="s">
        <v>160</v>
      </c>
      <c r="E50" s="125"/>
      <c r="F50" s="125"/>
      <c r="G50" s="125"/>
      <c r="H50" s="125"/>
      <c r="I50" s="125"/>
      <c r="J50" s="118">
        <f>SUM(J46:J49)</f>
        <v>523852</v>
      </c>
    </row>
    <row r="51" spans="2:10" ht="7.5" customHeight="1" x14ac:dyDescent="0.25">
      <c r="B51" s="107"/>
      <c r="C51" s="116"/>
      <c r="D51" s="110"/>
      <c r="E51" s="110"/>
      <c r="F51" s="110"/>
      <c r="G51" s="110"/>
      <c r="H51" s="110"/>
      <c r="I51" s="110"/>
      <c r="J51" s="112"/>
    </row>
    <row r="52" spans="2:10" ht="15.75" x14ac:dyDescent="0.25">
      <c r="B52" s="107"/>
      <c r="C52" s="123" t="s">
        <v>113</v>
      </c>
      <c r="D52" s="125" t="s">
        <v>161</v>
      </c>
      <c r="E52" s="126"/>
      <c r="F52" s="126"/>
      <c r="G52" s="126"/>
      <c r="H52" s="126"/>
      <c r="I52" s="126"/>
      <c r="J52" s="118">
        <f>J42-J50</f>
        <v>908420.10000000009</v>
      </c>
    </row>
    <row r="53" spans="2:10" ht="15.75" customHeight="1" x14ac:dyDescent="0.25">
      <c r="B53" s="107"/>
      <c r="C53" s="232"/>
      <c r="D53" s="234" t="s">
        <v>292</v>
      </c>
      <c r="E53" s="235"/>
      <c r="F53" s="235"/>
      <c r="G53" s="235"/>
      <c r="H53" s="235"/>
      <c r="I53" s="236"/>
      <c r="J53" s="240"/>
    </row>
    <row r="54" spans="2:10" ht="12" customHeight="1" x14ac:dyDescent="0.25">
      <c r="B54" s="107"/>
      <c r="C54" s="233"/>
      <c r="D54" s="237"/>
      <c r="E54" s="238"/>
      <c r="F54" s="238"/>
      <c r="G54" s="238"/>
      <c r="H54" s="238"/>
      <c r="I54" s="239"/>
      <c r="J54" s="241"/>
    </row>
    <row r="55" spans="2:10" x14ac:dyDescent="0.25">
      <c r="B55" s="107"/>
    </row>
    <row r="56" spans="2:10" x14ac:dyDescent="0.25">
      <c r="B56" s="107"/>
    </row>
    <row r="57" spans="2:10" x14ac:dyDescent="0.25">
      <c r="B57" s="107"/>
    </row>
    <row r="58" spans="2:10" x14ac:dyDescent="0.25">
      <c r="B58" s="107"/>
    </row>
    <row r="59" spans="2:10" x14ac:dyDescent="0.25">
      <c r="B59" s="107"/>
    </row>
    <row r="60" spans="2:10" x14ac:dyDescent="0.25">
      <c r="B60" s="107"/>
    </row>
    <row r="61" spans="2:10" x14ac:dyDescent="0.25">
      <c r="B61" s="107"/>
    </row>
    <row r="62" spans="2:10" x14ac:dyDescent="0.25">
      <c r="B62" s="107"/>
    </row>
    <row r="63" spans="2:10" x14ac:dyDescent="0.25">
      <c r="B63" s="107"/>
    </row>
    <row r="64" spans="2:10" x14ac:dyDescent="0.25">
      <c r="B64" s="107"/>
    </row>
    <row r="65" spans="2:10" x14ac:dyDescent="0.25">
      <c r="B65" s="108" t="s">
        <v>112</v>
      </c>
      <c r="C65" s="109" t="s">
        <v>111</v>
      </c>
      <c r="D65" s="109"/>
    </row>
    <row r="66" spans="2:10" x14ac:dyDescent="0.25">
      <c r="B66" s="107"/>
    </row>
    <row r="67" spans="2:10" x14ac:dyDescent="0.25">
      <c r="B67" s="107"/>
    </row>
    <row r="68" spans="2:10" x14ac:dyDescent="0.25">
      <c r="B68" s="107"/>
    </row>
    <row r="69" spans="2:10" x14ac:dyDescent="0.25">
      <c r="B69" s="107"/>
    </row>
    <row r="70" spans="2:10" x14ac:dyDescent="0.25">
      <c r="B70" s="107"/>
    </row>
    <row r="71" spans="2:10" x14ac:dyDescent="0.25">
      <c r="B71" s="107"/>
    </row>
    <row r="72" spans="2:10" x14ac:dyDescent="0.25">
      <c r="B72" s="107"/>
    </row>
    <row r="73" spans="2:10" x14ac:dyDescent="0.25">
      <c r="B73" s="107"/>
    </row>
    <row r="74" spans="2:10" x14ac:dyDescent="0.25">
      <c r="B74" s="107"/>
    </row>
    <row r="75" spans="2:10" x14ac:dyDescent="0.25">
      <c r="B75" s="107"/>
    </row>
    <row r="76" spans="2:10" x14ac:dyDescent="0.25">
      <c r="B76" s="107"/>
    </row>
    <row r="77" spans="2:10" x14ac:dyDescent="0.25">
      <c r="B77" s="107"/>
    </row>
    <row r="78" spans="2:10" x14ac:dyDescent="0.25">
      <c r="B78" s="107"/>
    </row>
    <row r="79" spans="2:10" x14ac:dyDescent="0.25">
      <c r="B79" s="107"/>
      <c r="C79" s="220" t="s">
        <v>174</v>
      </c>
      <c r="D79" s="221"/>
      <c r="E79" s="221"/>
      <c r="F79" s="221"/>
      <c r="G79" s="221"/>
      <c r="H79" s="221"/>
      <c r="I79" s="221"/>
      <c r="J79" s="221"/>
    </row>
    <row r="80" spans="2:10" x14ac:dyDescent="0.25">
      <c r="B80" s="107"/>
      <c r="C80" s="221"/>
      <c r="D80" s="221"/>
      <c r="E80" s="221"/>
      <c r="F80" s="221"/>
      <c r="G80" s="221"/>
      <c r="H80" s="221"/>
      <c r="I80" s="221"/>
      <c r="J80" s="221"/>
    </row>
    <row r="81" spans="2:10" x14ac:dyDescent="0.25">
      <c r="B81" s="107"/>
      <c r="C81" s="221"/>
      <c r="D81" s="221"/>
      <c r="E81" s="221"/>
      <c r="F81" s="221"/>
      <c r="G81" s="221"/>
      <c r="H81" s="221"/>
      <c r="I81" s="221"/>
      <c r="J81" s="221"/>
    </row>
    <row r="82" spans="2:10" x14ac:dyDescent="0.25">
      <c r="B82" s="107"/>
    </row>
    <row r="83" spans="2:10" x14ac:dyDescent="0.25">
      <c r="B83" s="107"/>
    </row>
    <row r="84" spans="2:10" x14ac:dyDescent="0.25">
      <c r="B84" s="107"/>
    </row>
    <row r="85" spans="2:10" x14ac:dyDescent="0.25">
      <c r="B85" s="107"/>
    </row>
    <row r="86" spans="2:10" x14ac:dyDescent="0.25">
      <c r="B86" s="107"/>
    </row>
    <row r="87" spans="2:10" x14ac:dyDescent="0.25">
      <c r="B87" s="107"/>
    </row>
    <row r="88" spans="2:10" x14ac:dyDescent="0.25">
      <c r="B88" s="107"/>
    </row>
    <row r="89" spans="2:10" x14ac:dyDescent="0.25">
      <c r="B89" s="107"/>
    </row>
    <row r="90" spans="2:10" x14ac:dyDescent="0.25">
      <c r="B90" s="107"/>
    </row>
    <row r="91" spans="2:10" x14ac:dyDescent="0.25">
      <c r="B91" s="107"/>
    </row>
    <row r="92" spans="2:10" x14ac:dyDescent="0.25">
      <c r="B92" s="107"/>
    </row>
    <row r="93" spans="2:10" x14ac:dyDescent="0.25">
      <c r="B93" s="107"/>
    </row>
    <row r="94" spans="2:10" x14ac:dyDescent="0.25">
      <c r="B94" s="107"/>
      <c r="C94" s="220" t="s">
        <v>175</v>
      </c>
      <c r="D94" s="221"/>
      <c r="E94" s="221"/>
      <c r="F94" s="221"/>
      <c r="G94" s="221"/>
      <c r="H94" s="221"/>
      <c r="I94" s="221"/>
      <c r="J94" s="221"/>
    </row>
    <row r="95" spans="2:10" x14ac:dyDescent="0.25">
      <c r="B95" s="107"/>
      <c r="C95" s="221"/>
      <c r="D95" s="221"/>
      <c r="E95" s="221"/>
      <c r="F95" s="221"/>
      <c r="G95" s="221"/>
      <c r="H95" s="221"/>
      <c r="I95" s="221"/>
      <c r="J95" s="221"/>
    </row>
    <row r="96" spans="2:10" x14ac:dyDescent="0.25">
      <c r="B96" s="107"/>
      <c r="C96" s="221"/>
      <c r="D96" s="221"/>
      <c r="E96" s="221"/>
      <c r="F96" s="221"/>
      <c r="G96" s="221"/>
      <c r="H96" s="221"/>
      <c r="I96" s="221"/>
      <c r="J96" s="221"/>
    </row>
    <row r="97" spans="2:10" x14ac:dyDescent="0.25">
      <c r="B97" s="107"/>
    </row>
    <row r="98" spans="2:10" ht="27" customHeight="1" x14ac:dyDescent="0.25">
      <c r="C98" s="243" t="s">
        <v>280</v>
      </c>
      <c r="D98" s="243"/>
      <c r="E98" s="243"/>
      <c r="F98" s="243"/>
      <c r="G98" s="243"/>
      <c r="H98" s="243"/>
      <c r="I98" s="243"/>
      <c r="J98" s="243"/>
    </row>
    <row r="99" spans="2:10" ht="6.75" customHeight="1" x14ac:dyDescent="0.25">
      <c r="B99" s="107"/>
    </row>
    <row r="100" spans="2:10" ht="40.5" customHeight="1" x14ac:dyDescent="0.25">
      <c r="B100" s="107"/>
      <c r="C100" s="114" t="s">
        <v>0</v>
      </c>
      <c r="D100" s="222" t="s">
        <v>163</v>
      </c>
      <c r="E100" s="223"/>
      <c r="F100" s="223"/>
      <c r="G100" s="223"/>
      <c r="H100" s="223"/>
      <c r="I100" s="224"/>
      <c r="J100" s="113" t="s">
        <v>242</v>
      </c>
    </row>
    <row r="101" spans="2:10" x14ac:dyDescent="0.25">
      <c r="B101" s="107"/>
      <c r="C101" s="121" t="s">
        <v>109</v>
      </c>
      <c r="D101" s="122" t="s">
        <v>166</v>
      </c>
      <c r="E101" s="119"/>
      <c r="F101" s="119"/>
      <c r="G101" s="119"/>
      <c r="H101" s="119"/>
      <c r="I101" s="120"/>
      <c r="J101" s="111"/>
    </row>
    <row r="102" spans="2:10" x14ac:dyDescent="0.25">
      <c r="B102" s="107"/>
      <c r="C102" s="115"/>
      <c r="D102" s="36" t="s">
        <v>270</v>
      </c>
      <c r="E102" s="36"/>
      <c r="F102" s="36"/>
      <c r="G102" s="36"/>
      <c r="H102" s="36"/>
      <c r="I102" s="36"/>
      <c r="J102" s="112">
        <v>2290285</v>
      </c>
    </row>
    <row r="103" spans="2:10" x14ac:dyDescent="0.25">
      <c r="B103" s="107"/>
      <c r="C103" s="116"/>
      <c r="D103" s="110" t="s">
        <v>164</v>
      </c>
      <c r="E103" s="110"/>
      <c r="F103" s="110"/>
      <c r="G103" s="110"/>
      <c r="H103" s="110"/>
      <c r="I103" s="110"/>
      <c r="J103" s="112">
        <v>1145143</v>
      </c>
    </row>
    <row r="104" spans="2:10" x14ac:dyDescent="0.25">
      <c r="B104" s="107"/>
      <c r="C104" s="116"/>
      <c r="D104" s="110" t="s">
        <v>176</v>
      </c>
      <c r="E104" s="110"/>
      <c r="F104" s="110"/>
      <c r="G104" s="110"/>
      <c r="H104" s="110"/>
      <c r="I104" s="110"/>
      <c r="J104" s="112">
        <v>778697</v>
      </c>
    </row>
    <row r="105" spans="2:10" x14ac:dyDescent="0.25">
      <c r="B105" s="107"/>
      <c r="C105" s="116"/>
      <c r="D105" s="110" t="s">
        <v>165</v>
      </c>
      <c r="E105" s="110"/>
      <c r="F105" s="110"/>
      <c r="G105" s="110"/>
      <c r="H105" s="110"/>
      <c r="I105" s="110"/>
      <c r="J105" s="112">
        <v>340</v>
      </c>
    </row>
    <row r="106" spans="2:10" ht="15.75" x14ac:dyDescent="0.25">
      <c r="B106" s="107"/>
      <c r="C106" s="116"/>
      <c r="D106" s="124" t="s">
        <v>267</v>
      </c>
      <c r="E106" s="124"/>
      <c r="F106" s="124"/>
      <c r="G106" s="124"/>
      <c r="H106" s="124"/>
      <c r="I106" s="124"/>
      <c r="J106" s="118">
        <f>SUM(J104:J105)</f>
        <v>779037</v>
      </c>
    </row>
    <row r="107" spans="2:10" ht="15.75" x14ac:dyDescent="0.25">
      <c r="B107" s="107"/>
      <c r="C107" s="116"/>
      <c r="D107" s="110"/>
      <c r="E107" s="110"/>
      <c r="F107" s="110"/>
      <c r="G107" s="110"/>
      <c r="H107" s="110"/>
      <c r="I107" s="110"/>
      <c r="J107" s="118"/>
    </row>
    <row r="108" spans="2:10" ht="15.75" x14ac:dyDescent="0.25">
      <c r="B108" s="107"/>
      <c r="C108" s="123" t="s">
        <v>112</v>
      </c>
      <c r="D108" s="124" t="s">
        <v>177</v>
      </c>
      <c r="E108" s="110"/>
      <c r="F108" s="110"/>
      <c r="G108" s="110"/>
      <c r="H108" s="110"/>
      <c r="I108" s="110"/>
      <c r="J108" s="118"/>
    </row>
    <row r="109" spans="2:10" x14ac:dyDescent="0.25">
      <c r="B109" s="107"/>
      <c r="C109" s="116"/>
      <c r="D109" s="110" t="s">
        <v>154</v>
      </c>
      <c r="E109" s="110"/>
      <c r="F109" s="110"/>
      <c r="G109" s="110"/>
      <c r="H109" s="110"/>
      <c r="I109" s="110"/>
      <c r="J109" s="112">
        <v>5070385</v>
      </c>
    </row>
    <row r="110" spans="2:10" x14ac:dyDescent="0.25">
      <c r="B110" s="107"/>
      <c r="C110" s="116"/>
      <c r="D110" s="110" t="s">
        <v>178</v>
      </c>
      <c r="E110" s="110"/>
      <c r="F110" s="110"/>
      <c r="G110" s="110"/>
      <c r="H110" s="110"/>
      <c r="I110" s="110"/>
      <c r="J110" s="112">
        <v>5915</v>
      </c>
    </row>
    <row r="111" spans="2:10" x14ac:dyDescent="0.25">
      <c r="B111" s="107"/>
      <c r="C111" s="116"/>
      <c r="D111" s="110" t="s">
        <v>153</v>
      </c>
      <c r="E111" s="110"/>
      <c r="F111" s="110"/>
      <c r="G111" s="110"/>
      <c r="H111" s="110"/>
      <c r="I111" s="110"/>
      <c r="J111" s="112">
        <v>106</v>
      </c>
    </row>
    <row r="112" spans="2:10" x14ac:dyDescent="0.25">
      <c r="B112" s="107"/>
      <c r="C112" s="116"/>
      <c r="D112" s="110" t="s">
        <v>179</v>
      </c>
      <c r="E112" s="110"/>
      <c r="F112" s="110"/>
      <c r="G112" s="110"/>
      <c r="H112" s="110"/>
      <c r="I112" s="110"/>
      <c r="J112" s="112">
        <v>706518</v>
      </c>
    </row>
    <row r="113" spans="2:10" ht="15.75" x14ac:dyDescent="0.25">
      <c r="B113" s="107"/>
      <c r="C113" s="116"/>
      <c r="D113" s="125" t="s">
        <v>180</v>
      </c>
      <c r="E113" s="125"/>
      <c r="F113" s="125"/>
      <c r="G113" s="125"/>
      <c r="H113" s="125"/>
      <c r="I113" s="125"/>
      <c r="J113" s="118">
        <f>SUM(J110:J112)</f>
        <v>712539</v>
      </c>
    </row>
    <row r="114" spans="2:10" x14ac:dyDescent="0.25">
      <c r="B114" s="107"/>
      <c r="C114" s="116"/>
      <c r="D114" s="110"/>
      <c r="E114" s="110"/>
      <c r="F114" s="110"/>
      <c r="G114" s="110"/>
      <c r="H114" s="110"/>
      <c r="I114" s="110"/>
      <c r="J114" s="112"/>
    </row>
    <row r="115" spans="2:10" ht="15.75" x14ac:dyDescent="0.25">
      <c r="B115" s="107"/>
      <c r="C115" s="123" t="s">
        <v>113</v>
      </c>
      <c r="D115" s="125" t="s">
        <v>181</v>
      </c>
      <c r="E115" s="126"/>
      <c r="F115" s="126"/>
      <c r="G115" s="126"/>
      <c r="H115" s="126"/>
      <c r="I115" s="126"/>
      <c r="J115" s="118">
        <f>J106-J113</f>
        <v>66498</v>
      </c>
    </row>
    <row r="116" spans="2:10" x14ac:dyDescent="0.25">
      <c r="B116" s="107"/>
      <c r="C116" s="232"/>
      <c r="D116" s="234" t="s">
        <v>293</v>
      </c>
      <c r="E116" s="235"/>
      <c r="F116" s="235"/>
      <c r="G116" s="235"/>
      <c r="H116" s="235"/>
      <c r="I116" s="236"/>
      <c r="J116" s="240"/>
    </row>
    <row r="117" spans="2:10" x14ac:dyDescent="0.25">
      <c r="B117" s="107"/>
      <c r="C117" s="233"/>
      <c r="D117" s="237"/>
      <c r="E117" s="238"/>
      <c r="F117" s="238"/>
      <c r="G117" s="238"/>
      <c r="H117" s="238"/>
      <c r="I117" s="239"/>
      <c r="J117" s="241"/>
    </row>
    <row r="118" spans="2:10" x14ac:dyDescent="0.25">
      <c r="B118" s="107"/>
    </row>
    <row r="119" spans="2:10" x14ac:dyDescent="0.25">
      <c r="B119" s="107"/>
    </row>
    <row r="120" spans="2:10" x14ac:dyDescent="0.25">
      <c r="B120" s="107"/>
    </row>
    <row r="121" spans="2:10" x14ac:dyDescent="0.25">
      <c r="B121" s="107"/>
    </row>
    <row r="122" spans="2:10" x14ac:dyDescent="0.25">
      <c r="B122" s="107"/>
    </row>
    <row r="123" spans="2:10" x14ac:dyDescent="0.25">
      <c r="B123" s="107"/>
    </row>
    <row r="124" spans="2:10" x14ac:dyDescent="0.25">
      <c r="B124" s="107"/>
    </row>
    <row r="125" spans="2:10" x14ac:dyDescent="0.25">
      <c r="B125" s="107"/>
    </row>
    <row r="126" spans="2:10" x14ac:dyDescent="0.25">
      <c r="B126" s="107"/>
    </row>
    <row r="127" spans="2:10" x14ac:dyDescent="0.25">
      <c r="B127" s="107"/>
    </row>
    <row r="128" spans="2:10" x14ac:dyDescent="0.25">
      <c r="B128" s="108" t="s">
        <v>113</v>
      </c>
      <c r="C128" s="109" t="s">
        <v>115</v>
      </c>
    </row>
    <row r="129" spans="2:10" x14ac:dyDescent="0.25">
      <c r="B129" s="107"/>
    </row>
    <row r="130" spans="2:10" x14ac:dyDescent="0.25">
      <c r="B130" s="107"/>
    </row>
    <row r="132" spans="2:10" x14ac:dyDescent="0.25">
      <c r="B132" s="107"/>
    </row>
    <row r="133" spans="2:10" x14ac:dyDescent="0.25">
      <c r="B133" s="107"/>
    </row>
    <row r="134" spans="2:10" x14ac:dyDescent="0.25">
      <c r="B134" s="107"/>
    </row>
    <row r="135" spans="2:10" x14ac:dyDescent="0.25">
      <c r="B135" s="107"/>
    </row>
    <row r="136" spans="2:10" x14ac:dyDescent="0.25">
      <c r="B136" s="107"/>
    </row>
    <row r="137" spans="2:10" x14ac:dyDescent="0.25">
      <c r="B137" s="107"/>
    </row>
    <row r="138" spans="2:10" x14ac:dyDescent="0.25">
      <c r="B138" s="107"/>
    </row>
    <row r="139" spans="2:10" x14ac:dyDescent="0.25">
      <c r="B139" s="107"/>
    </row>
    <row r="140" spans="2:10" x14ac:dyDescent="0.25">
      <c r="B140" s="107"/>
    </row>
    <row r="141" spans="2:10" x14ac:dyDescent="0.25">
      <c r="B141" s="107"/>
    </row>
    <row r="142" spans="2:10" x14ac:dyDescent="0.25">
      <c r="B142" s="107"/>
    </row>
    <row r="143" spans="2:10" x14ac:dyDescent="0.25">
      <c r="B143" s="107"/>
      <c r="C143" s="220" t="s">
        <v>243</v>
      </c>
      <c r="D143" s="221"/>
      <c r="E143" s="221"/>
      <c r="F143" s="221"/>
      <c r="G143" s="221"/>
      <c r="H143" s="221"/>
      <c r="I143" s="221"/>
      <c r="J143" s="221"/>
    </row>
    <row r="144" spans="2:10" x14ac:dyDescent="0.25">
      <c r="B144" s="107"/>
      <c r="C144" s="221"/>
      <c r="D144" s="221"/>
      <c r="E144" s="221"/>
      <c r="F144" s="221"/>
      <c r="G144" s="221"/>
      <c r="H144" s="221"/>
      <c r="I144" s="221"/>
      <c r="J144" s="221"/>
    </row>
    <row r="145" spans="2:10" x14ac:dyDescent="0.25">
      <c r="B145" s="107"/>
      <c r="C145" s="221"/>
      <c r="D145" s="221"/>
      <c r="E145" s="221"/>
      <c r="F145" s="221"/>
      <c r="G145" s="221"/>
      <c r="H145" s="221"/>
      <c r="I145" s="221"/>
      <c r="J145" s="221"/>
    </row>
    <row r="146" spans="2:10" x14ac:dyDescent="0.25">
      <c r="B146" s="107"/>
    </row>
    <row r="147" spans="2:10" x14ac:dyDescent="0.25">
      <c r="B147" s="107"/>
    </row>
    <row r="148" spans="2:10" x14ac:dyDescent="0.25">
      <c r="B148" s="107"/>
    </row>
    <row r="149" spans="2:10" x14ac:dyDescent="0.25">
      <c r="B149" s="107"/>
    </row>
    <row r="150" spans="2:10" x14ac:dyDescent="0.25">
      <c r="B150" s="107"/>
    </row>
    <row r="151" spans="2:10" x14ac:dyDescent="0.25">
      <c r="B151" s="107"/>
    </row>
    <row r="152" spans="2:10" x14ac:dyDescent="0.25">
      <c r="B152" s="107"/>
    </row>
    <row r="153" spans="2:10" x14ac:dyDescent="0.25">
      <c r="B153" s="107"/>
    </row>
    <row r="154" spans="2:10" x14ac:dyDescent="0.25">
      <c r="B154" s="107"/>
    </row>
    <row r="155" spans="2:10" x14ac:dyDescent="0.25">
      <c r="B155" s="107"/>
    </row>
    <row r="156" spans="2:10" x14ac:dyDescent="0.25">
      <c r="B156" s="107"/>
    </row>
    <row r="157" spans="2:10" x14ac:dyDescent="0.25">
      <c r="B157" s="107"/>
    </row>
    <row r="158" spans="2:10" x14ac:dyDescent="0.25">
      <c r="B158" s="107"/>
    </row>
    <row r="159" spans="2:10" x14ac:dyDescent="0.25">
      <c r="B159" s="107"/>
    </row>
    <row r="160" spans="2:10" x14ac:dyDescent="0.25">
      <c r="B160" s="107"/>
    </row>
    <row r="161" spans="2:10" x14ac:dyDescent="0.25">
      <c r="B161" s="107"/>
      <c r="C161" s="220" t="s">
        <v>244</v>
      </c>
      <c r="D161" s="221"/>
      <c r="E161" s="221"/>
      <c r="F161" s="221"/>
      <c r="G161" s="221"/>
      <c r="H161" s="221"/>
      <c r="I161" s="221"/>
      <c r="J161" s="221"/>
    </row>
    <row r="162" spans="2:10" x14ac:dyDescent="0.25">
      <c r="B162" s="107"/>
      <c r="C162" s="221"/>
      <c r="D162" s="221"/>
      <c r="E162" s="221"/>
      <c r="F162" s="221"/>
      <c r="G162" s="221"/>
      <c r="H162" s="221"/>
      <c r="I162" s="221"/>
      <c r="J162" s="221"/>
    </row>
    <row r="163" spans="2:10" x14ac:dyDescent="0.25">
      <c r="B163" s="107"/>
      <c r="C163" s="221"/>
      <c r="D163" s="221"/>
      <c r="E163" s="221"/>
      <c r="F163" s="221"/>
      <c r="G163" s="221"/>
      <c r="H163" s="221"/>
      <c r="I163" s="221"/>
      <c r="J163" s="221"/>
    </row>
    <row r="164" spans="2:10" x14ac:dyDescent="0.25">
      <c r="B164" s="107"/>
      <c r="C164" s="132"/>
      <c r="D164" s="132"/>
      <c r="E164" s="132"/>
      <c r="F164" s="132"/>
      <c r="G164" s="132"/>
      <c r="H164" s="132"/>
      <c r="I164" s="132"/>
      <c r="J164" s="132"/>
    </row>
    <row r="165" spans="2:10" ht="17.25" customHeight="1" x14ac:dyDescent="0.25">
      <c r="B165" s="107"/>
      <c r="C165" s="229" t="s">
        <v>281</v>
      </c>
      <c r="D165" s="229"/>
      <c r="E165" s="229"/>
      <c r="F165" s="229"/>
      <c r="G165" s="229"/>
      <c r="H165" s="229"/>
      <c r="I165" s="229"/>
      <c r="J165" s="229"/>
    </row>
    <row r="166" spans="2:10" ht="3" customHeight="1" x14ac:dyDescent="0.25">
      <c r="B166" s="107"/>
    </row>
    <row r="167" spans="2:10" ht="30" x14ac:dyDescent="0.25">
      <c r="B167" s="107"/>
      <c r="C167" s="114" t="s">
        <v>0</v>
      </c>
      <c r="D167" s="222" t="s">
        <v>182</v>
      </c>
      <c r="E167" s="223"/>
      <c r="F167" s="223"/>
      <c r="G167" s="223"/>
      <c r="H167" s="223"/>
      <c r="I167" s="224"/>
      <c r="J167" s="113" t="s">
        <v>242</v>
      </c>
    </row>
    <row r="168" spans="2:10" x14ac:dyDescent="0.25">
      <c r="B168" s="107"/>
      <c r="C168" s="121" t="s">
        <v>109</v>
      </c>
      <c r="D168" s="122" t="s">
        <v>183</v>
      </c>
      <c r="E168" s="119"/>
      <c r="F168" s="119"/>
      <c r="G168" s="119"/>
      <c r="H168" s="119"/>
      <c r="I168" s="120"/>
      <c r="J168" s="111"/>
    </row>
    <row r="169" spans="2:10" x14ac:dyDescent="0.25">
      <c r="B169" s="107"/>
      <c r="C169" s="115"/>
      <c r="D169" s="36" t="s">
        <v>282</v>
      </c>
      <c r="E169" s="36"/>
      <c r="F169" s="36"/>
      <c r="G169" s="36"/>
      <c r="H169" s="36"/>
      <c r="I169" s="36"/>
      <c r="J169" s="112">
        <v>40511</v>
      </c>
    </row>
    <row r="170" spans="2:10" x14ac:dyDescent="0.25">
      <c r="B170" s="107"/>
      <c r="C170" s="116"/>
      <c r="D170" s="110" t="s">
        <v>184</v>
      </c>
      <c r="E170" s="110"/>
      <c r="F170" s="110"/>
      <c r="G170" s="110"/>
      <c r="H170" s="110"/>
      <c r="I170" s="110"/>
      <c r="J170" s="112">
        <v>38210</v>
      </c>
    </row>
    <row r="171" spans="2:10" x14ac:dyDescent="0.25">
      <c r="B171" s="107"/>
      <c r="C171" s="116"/>
      <c r="D171" s="110" t="s">
        <v>185</v>
      </c>
      <c r="E171" s="110"/>
      <c r="F171" s="110"/>
      <c r="G171" s="110"/>
      <c r="H171" s="110"/>
      <c r="I171" s="110"/>
      <c r="J171" s="112">
        <v>1712.7</v>
      </c>
    </row>
    <row r="172" spans="2:10" ht="15.75" x14ac:dyDescent="0.25">
      <c r="B172" s="107"/>
      <c r="C172" s="116"/>
      <c r="D172" s="124" t="s">
        <v>267</v>
      </c>
      <c r="E172" s="124"/>
      <c r="F172" s="124"/>
      <c r="G172" s="124"/>
      <c r="H172" s="124"/>
      <c r="I172" s="124"/>
      <c r="J172" s="118">
        <f>SUM(J170:J171)</f>
        <v>39922.699999999997</v>
      </c>
    </row>
    <row r="173" spans="2:10" ht="15.75" x14ac:dyDescent="0.25">
      <c r="B173" s="107"/>
      <c r="C173" s="116"/>
      <c r="D173" s="110"/>
      <c r="E173" s="110"/>
      <c r="F173" s="110"/>
      <c r="G173" s="110"/>
      <c r="H173" s="110"/>
      <c r="I173" s="110"/>
      <c r="J173" s="118"/>
    </row>
    <row r="174" spans="2:10" ht="15.75" x14ac:dyDescent="0.25">
      <c r="B174" s="107"/>
      <c r="C174" s="123" t="s">
        <v>112</v>
      </c>
      <c r="D174" s="124" t="s">
        <v>186</v>
      </c>
      <c r="E174" s="110"/>
      <c r="F174" s="110"/>
      <c r="G174" s="110"/>
      <c r="H174" s="110"/>
      <c r="I174" s="110"/>
      <c r="J174" s="118"/>
    </row>
    <row r="175" spans="2:10" x14ac:dyDescent="0.25">
      <c r="B175" s="107"/>
      <c r="C175" s="116"/>
      <c r="D175" s="110" t="s">
        <v>154</v>
      </c>
      <c r="E175" s="110"/>
      <c r="F175" s="110"/>
      <c r="G175" s="110"/>
      <c r="H175" s="110"/>
      <c r="I175" s="110"/>
      <c r="J175" s="112">
        <v>5070385</v>
      </c>
    </row>
    <row r="176" spans="2:10" x14ac:dyDescent="0.25">
      <c r="B176" s="107"/>
      <c r="C176" s="116"/>
      <c r="D176" s="110" t="s">
        <v>310</v>
      </c>
      <c r="E176" s="110"/>
      <c r="F176" s="110"/>
      <c r="G176" s="110"/>
      <c r="H176" s="110"/>
      <c r="I176" s="110"/>
      <c r="J176" s="112">
        <v>27972</v>
      </c>
    </row>
    <row r="177" spans="2:10" x14ac:dyDescent="0.25">
      <c r="B177" s="107"/>
      <c r="C177" s="116"/>
      <c r="D177" s="110" t="s">
        <v>153</v>
      </c>
      <c r="E177" s="110"/>
      <c r="F177" s="110"/>
      <c r="G177" s="110"/>
      <c r="H177" s="110"/>
      <c r="I177" s="110"/>
      <c r="J177" s="112">
        <v>504</v>
      </c>
    </row>
    <row r="178" spans="2:10" x14ac:dyDescent="0.25">
      <c r="B178" s="107"/>
      <c r="C178" s="116"/>
      <c r="D178" s="110" t="s">
        <v>187</v>
      </c>
      <c r="E178" s="110"/>
      <c r="F178" s="110"/>
      <c r="G178" s="110"/>
      <c r="H178" s="110"/>
      <c r="I178" s="110"/>
      <c r="J178" s="112">
        <v>594.41999999999996</v>
      </c>
    </row>
    <row r="179" spans="2:10" ht="15.75" x14ac:dyDescent="0.25">
      <c r="B179" s="107"/>
      <c r="C179" s="116"/>
      <c r="D179" s="125" t="s">
        <v>294</v>
      </c>
      <c r="E179" s="125"/>
      <c r="F179" s="125"/>
      <c r="G179" s="125"/>
      <c r="H179" s="125"/>
      <c r="I179" s="125"/>
      <c r="J179" s="118">
        <f>SUM(J176:J178)</f>
        <v>29070.42</v>
      </c>
    </row>
    <row r="180" spans="2:10" x14ac:dyDescent="0.25">
      <c r="B180" s="107"/>
      <c r="C180" s="116"/>
      <c r="D180" s="110"/>
      <c r="E180" s="110"/>
      <c r="F180" s="110"/>
      <c r="G180" s="110"/>
      <c r="H180" s="110"/>
      <c r="I180" s="110"/>
      <c r="J180" s="112"/>
    </row>
    <row r="181" spans="2:10" ht="15.75" x14ac:dyDescent="0.25">
      <c r="B181" s="107"/>
      <c r="C181" s="123" t="s">
        <v>113</v>
      </c>
      <c r="D181" s="125" t="s">
        <v>188</v>
      </c>
      <c r="E181" s="126"/>
      <c r="F181" s="126"/>
      <c r="G181" s="126"/>
      <c r="H181" s="126"/>
      <c r="I181" s="126"/>
      <c r="J181" s="118">
        <f>J172-J179</f>
        <v>10852.279999999999</v>
      </c>
    </row>
    <row r="182" spans="2:10" x14ac:dyDescent="0.25">
      <c r="B182" s="107"/>
      <c r="C182" s="232"/>
      <c r="D182" s="234" t="s">
        <v>295</v>
      </c>
      <c r="E182" s="235"/>
      <c r="F182" s="235"/>
      <c r="G182" s="235"/>
      <c r="H182" s="235"/>
      <c r="I182" s="236"/>
      <c r="J182" s="240"/>
    </row>
    <row r="183" spans="2:10" x14ac:dyDescent="0.25">
      <c r="B183" s="107"/>
      <c r="C183" s="233"/>
      <c r="D183" s="237"/>
      <c r="E183" s="238"/>
      <c r="F183" s="238"/>
      <c r="G183" s="238"/>
      <c r="H183" s="238"/>
      <c r="I183" s="239"/>
      <c r="J183" s="241"/>
    </row>
    <row r="184" spans="2:10" x14ac:dyDescent="0.25">
      <c r="B184" s="107"/>
    </row>
    <row r="185" spans="2:10" x14ac:dyDescent="0.25">
      <c r="B185" s="107"/>
    </row>
    <row r="186" spans="2:10" x14ac:dyDescent="0.25">
      <c r="B186" s="107"/>
    </row>
    <row r="187" spans="2:10" x14ac:dyDescent="0.25">
      <c r="B187" s="107"/>
    </row>
    <row r="188" spans="2:10" x14ac:dyDescent="0.25">
      <c r="B188" s="107"/>
    </row>
    <row r="189" spans="2:10" x14ac:dyDescent="0.25">
      <c r="B189" s="107"/>
    </row>
    <row r="190" spans="2:10" x14ac:dyDescent="0.25">
      <c r="B190" s="107"/>
    </row>
    <row r="191" spans="2:10" x14ac:dyDescent="0.25">
      <c r="B191" s="107"/>
    </row>
    <row r="192" spans="2:10" x14ac:dyDescent="0.25">
      <c r="B192" s="107"/>
    </row>
    <row r="193" spans="2:3" x14ac:dyDescent="0.25">
      <c r="B193" s="108" t="s">
        <v>114</v>
      </c>
      <c r="C193" s="109" t="s">
        <v>116</v>
      </c>
    </row>
    <row r="194" spans="2:3" x14ac:dyDescent="0.25">
      <c r="B194" s="107"/>
    </row>
    <row r="195" spans="2:3" x14ac:dyDescent="0.25">
      <c r="B195" s="107"/>
    </row>
    <row r="196" spans="2:3" x14ac:dyDescent="0.25">
      <c r="B196" s="107"/>
    </row>
    <row r="197" spans="2:3" x14ac:dyDescent="0.25">
      <c r="B197" s="107"/>
    </row>
    <row r="199" spans="2:3" x14ac:dyDescent="0.25">
      <c r="B199" s="107"/>
    </row>
    <row r="200" spans="2:3" x14ac:dyDescent="0.25">
      <c r="B200" s="107"/>
    </row>
    <row r="201" spans="2:3" x14ac:dyDescent="0.25">
      <c r="B201" s="107"/>
    </row>
    <row r="202" spans="2:3" x14ac:dyDescent="0.25">
      <c r="B202" s="107"/>
    </row>
    <row r="203" spans="2:3" x14ac:dyDescent="0.25">
      <c r="B203" s="107"/>
    </row>
    <row r="204" spans="2:3" x14ac:dyDescent="0.25">
      <c r="B204" s="107"/>
    </row>
    <row r="205" spans="2:3" x14ac:dyDescent="0.25">
      <c r="B205" s="107"/>
    </row>
    <row r="206" spans="2:3" x14ac:dyDescent="0.25">
      <c r="B206" s="107"/>
    </row>
    <row r="207" spans="2:3" x14ac:dyDescent="0.25">
      <c r="B207" s="107"/>
    </row>
    <row r="208" spans="2:3" x14ac:dyDescent="0.25">
      <c r="B208" s="107"/>
    </row>
    <row r="209" spans="2:10" x14ac:dyDescent="0.25">
      <c r="B209" s="107"/>
      <c r="C209" s="220" t="s">
        <v>245</v>
      </c>
      <c r="D209" s="221"/>
      <c r="E209" s="221"/>
      <c r="F209" s="221"/>
      <c r="G209" s="221"/>
      <c r="H209" s="221"/>
      <c r="I209" s="221"/>
      <c r="J209" s="221"/>
    </row>
    <row r="210" spans="2:10" x14ac:dyDescent="0.25">
      <c r="B210" s="107"/>
      <c r="C210" s="221"/>
      <c r="D210" s="221"/>
      <c r="E210" s="221"/>
      <c r="F210" s="221"/>
      <c r="G210" s="221"/>
      <c r="H210" s="221"/>
      <c r="I210" s="221"/>
      <c r="J210" s="221"/>
    </row>
    <row r="211" spans="2:10" x14ac:dyDescent="0.25">
      <c r="B211" s="107"/>
      <c r="C211" s="221"/>
      <c r="D211" s="221"/>
      <c r="E211" s="221"/>
      <c r="F211" s="221"/>
      <c r="G211" s="221"/>
      <c r="H211" s="221"/>
      <c r="I211" s="221"/>
      <c r="J211" s="221"/>
    </row>
    <row r="212" spans="2:10" x14ac:dyDescent="0.25">
      <c r="B212" s="107"/>
    </row>
    <row r="213" spans="2:10" x14ac:dyDescent="0.25">
      <c r="B213" s="107"/>
    </row>
    <row r="214" spans="2:10" x14ac:dyDescent="0.25">
      <c r="B214" s="107"/>
    </row>
    <row r="215" spans="2:10" x14ac:dyDescent="0.25">
      <c r="B215" s="107"/>
    </row>
    <row r="216" spans="2:10" x14ac:dyDescent="0.25">
      <c r="B216" s="107"/>
    </row>
    <row r="217" spans="2:10" x14ac:dyDescent="0.25">
      <c r="B217" s="107"/>
    </row>
    <row r="218" spans="2:10" x14ac:dyDescent="0.25">
      <c r="B218" s="107"/>
    </row>
    <row r="219" spans="2:10" x14ac:dyDescent="0.25">
      <c r="B219" s="107"/>
    </row>
    <row r="220" spans="2:10" x14ac:dyDescent="0.25">
      <c r="B220" s="107"/>
    </row>
    <row r="221" spans="2:10" x14ac:dyDescent="0.25">
      <c r="B221" s="107"/>
    </row>
    <row r="222" spans="2:10" x14ac:dyDescent="0.25">
      <c r="B222" s="107"/>
    </row>
    <row r="223" spans="2:10" x14ac:dyDescent="0.25">
      <c r="B223" s="107"/>
    </row>
    <row r="224" spans="2:10" x14ac:dyDescent="0.25">
      <c r="B224" s="107"/>
    </row>
    <row r="225" spans="2:10" x14ac:dyDescent="0.25">
      <c r="B225" s="107"/>
      <c r="C225" s="220" t="s">
        <v>246</v>
      </c>
      <c r="D225" s="221"/>
      <c r="E225" s="221"/>
      <c r="F225" s="221"/>
      <c r="G225" s="221"/>
      <c r="H225" s="221"/>
      <c r="I225" s="221"/>
      <c r="J225" s="221"/>
    </row>
    <row r="226" spans="2:10" x14ac:dyDescent="0.25">
      <c r="B226" s="107"/>
      <c r="C226" s="221"/>
      <c r="D226" s="221"/>
      <c r="E226" s="221"/>
      <c r="F226" s="221"/>
      <c r="G226" s="221"/>
      <c r="H226" s="221"/>
      <c r="I226" s="221"/>
      <c r="J226" s="221"/>
    </row>
    <row r="227" spans="2:10" ht="15" customHeight="1" x14ac:dyDescent="0.25">
      <c r="B227" s="107"/>
      <c r="C227" s="221"/>
      <c r="D227" s="221"/>
      <c r="E227" s="221"/>
      <c r="F227" s="221"/>
      <c r="G227" s="221"/>
      <c r="H227" s="221"/>
      <c r="I227" s="221"/>
      <c r="J227" s="221"/>
    </row>
    <row r="228" spans="2:10" ht="15" customHeight="1" x14ac:dyDescent="0.25">
      <c r="B228" s="107"/>
      <c r="C228" s="132"/>
      <c r="D228" s="132"/>
      <c r="E228" s="132"/>
      <c r="F228" s="132"/>
      <c r="G228" s="132"/>
      <c r="H228" s="132"/>
      <c r="I228" s="132"/>
      <c r="J228" s="132"/>
    </row>
    <row r="229" spans="2:10" ht="27.75" customHeight="1" x14ac:dyDescent="0.25">
      <c r="B229" s="107"/>
      <c r="C229" s="229" t="s">
        <v>283</v>
      </c>
      <c r="D229" s="229"/>
      <c r="E229" s="229"/>
      <c r="F229" s="229"/>
      <c r="G229" s="229"/>
      <c r="H229" s="229"/>
      <c r="I229" s="229"/>
      <c r="J229" s="229"/>
    </row>
    <row r="230" spans="2:10" ht="6" customHeight="1" x14ac:dyDescent="0.25">
      <c r="B230" s="107"/>
    </row>
    <row r="231" spans="2:10" ht="30" x14ac:dyDescent="0.25">
      <c r="B231" s="107"/>
      <c r="C231" s="114" t="s">
        <v>0</v>
      </c>
      <c r="D231" s="222" t="s">
        <v>189</v>
      </c>
      <c r="E231" s="223"/>
      <c r="F231" s="223"/>
      <c r="G231" s="223"/>
      <c r="H231" s="223"/>
      <c r="I231" s="224"/>
      <c r="J231" s="113" t="s">
        <v>242</v>
      </c>
    </row>
    <row r="232" spans="2:10" x14ac:dyDescent="0.25">
      <c r="B232" s="107"/>
      <c r="C232" s="121" t="s">
        <v>109</v>
      </c>
      <c r="D232" s="122" t="s">
        <v>190</v>
      </c>
      <c r="E232" s="119"/>
      <c r="F232" s="119"/>
      <c r="G232" s="119"/>
      <c r="H232" s="119"/>
      <c r="I232" s="120"/>
      <c r="J232" s="111"/>
    </row>
    <row r="233" spans="2:10" x14ac:dyDescent="0.25">
      <c r="B233" s="107"/>
      <c r="C233" s="115"/>
      <c r="D233" s="36" t="s">
        <v>271</v>
      </c>
      <c r="E233" s="36"/>
      <c r="F233" s="36"/>
      <c r="G233" s="36"/>
      <c r="H233" s="36"/>
      <c r="I233" s="36"/>
      <c r="J233" s="112">
        <v>151430</v>
      </c>
    </row>
    <row r="234" spans="2:10" x14ac:dyDescent="0.25">
      <c r="B234" s="107"/>
      <c r="C234" s="116"/>
      <c r="D234" s="110" t="s">
        <v>193</v>
      </c>
      <c r="E234" s="110"/>
      <c r="F234" s="110"/>
      <c r="G234" s="110"/>
      <c r="H234" s="110"/>
      <c r="I234" s="110"/>
      <c r="J234" s="112">
        <v>138407</v>
      </c>
    </row>
    <row r="235" spans="2:10" x14ac:dyDescent="0.25">
      <c r="B235" s="107"/>
      <c r="C235" s="116"/>
      <c r="D235" s="110" t="s">
        <v>192</v>
      </c>
      <c r="E235" s="110"/>
      <c r="F235" s="110"/>
      <c r="G235" s="110"/>
      <c r="H235" s="110"/>
      <c r="I235" s="110"/>
      <c r="J235" s="112">
        <v>82</v>
      </c>
    </row>
    <row r="236" spans="2:10" ht="15.75" x14ac:dyDescent="0.25">
      <c r="B236" s="107"/>
      <c r="C236" s="116"/>
      <c r="D236" s="124" t="s">
        <v>267</v>
      </c>
      <c r="E236" s="124"/>
      <c r="F236" s="124"/>
      <c r="G236" s="124"/>
      <c r="H236" s="124"/>
      <c r="I236" s="124"/>
      <c r="J236" s="118">
        <f>SUM(J234:J235)</f>
        <v>138489</v>
      </c>
    </row>
    <row r="237" spans="2:10" ht="15.75" x14ac:dyDescent="0.25">
      <c r="B237" s="107"/>
      <c r="C237" s="116"/>
      <c r="D237" s="110"/>
      <c r="E237" s="110"/>
      <c r="F237" s="110"/>
      <c r="G237" s="110"/>
      <c r="H237" s="110"/>
      <c r="I237" s="110"/>
      <c r="J237" s="118"/>
    </row>
    <row r="238" spans="2:10" ht="15.75" x14ac:dyDescent="0.25">
      <c r="B238" s="107"/>
      <c r="C238" s="123" t="s">
        <v>112</v>
      </c>
      <c r="D238" s="124" t="s">
        <v>194</v>
      </c>
      <c r="E238" s="110"/>
      <c r="F238" s="110"/>
      <c r="G238" s="110"/>
      <c r="H238" s="110"/>
      <c r="I238" s="110"/>
      <c r="J238" s="118"/>
    </row>
    <row r="239" spans="2:10" x14ac:dyDescent="0.25">
      <c r="B239" s="107"/>
      <c r="C239" s="116"/>
      <c r="D239" s="110" t="s">
        <v>154</v>
      </c>
      <c r="E239" s="110"/>
      <c r="F239" s="110"/>
      <c r="G239" s="110"/>
      <c r="H239" s="110"/>
      <c r="I239" s="110"/>
      <c r="J239" s="112">
        <v>5070385</v>
      </c>
    </row>
    <row r="240" spans="2:10" x14ac:dyDescent="0.25">
      <c r="B240" s="107"/>
      <c r="C240" s="116"/>
      <c r="D240" s="110" t="s">
        <v>191</v>
      </c>
      <c r="E240" s="110"/>
      <c r="F240" s="110"/>
      <c r="G240" s="110"/>
      <c r="H240" s="110"/>
      <c r="I240" s="110"/>
      <c r="J240" s="112">
        <v>8831</v>
      </c>
    </row>
    <row r="241" spans="2:10" x14ac:dyDescent="0.25">
      <c r="B241" s="107"/>
      <c r="C241" s="116"/>
      <c r="D241" s="110" t="s">
        <v>153</v>
      </c>
      <c r="E241" s="110"/>
      <c r="F241" s="110"/>
      <c r="G241" s="110"/>
      <c r="H241" s="110"/>
      <c r="I241" s="110"/>
      <c r="J241" s="112">
        <v>13</v>
      </c>
    </row>
    <row r="242" spans="2:10" x14ac:dyDescent="0.25">
      <c r="B242" s="107"/>
      <c r="C242" s="116"/>
      <c r="D242" s="110" t="s">
        <v>195</v>
      </c>
      <c r="E242" s="110"/>
      <c r="F242" s="110"/>
      <c r="G242" s="110"/>
      <c r="H242" s="110"/>
      <c r="I242" s="110"/>
      <c r="J242" s="112">
        <v>31315.47</v>
      </c>
    </row>
    <row r="243" spans="2:10" ht="15.75" x14ac:dyDescent="0.25">
      <c r="B243" s="107"/>
      <c r="C243" s="116"/>
      <c r="D243" s="125" t="s">
        <v>196</v>
      </c>
      <c r="E243" s="125"/>
      <c r="F243" s="125"/>
      <c r="G243" s="125"/>
      <c r="H243" s="125"/>
      <c r="I243" s="125"/>
      <c r="J243" s="118">
        <f>SUM(J240:J242)</f>
        <v>40159.47</v>
      </c>
    </row>
    <row r="244" spans="2:10" x14ac:dyDescent="0.25">
      <c r="B244" s="107"/>
      <c r="C244" s="116"/>
      <c r="D244" s="110"/>
      <c r="E244" s="110"/>
      <c r="F244" s="110"/>
      <c r="G244" s="110"/>
      <c r="H244" s="110"/>
      <c r="I244" s="110"/>
      <c r="J244" s="112"/>
    </row>
    <row r="245" spans="2:10" ht="15.75" x14ac:dyDescent="0.25">
      <c r="B245" s="107"/>
      <c r="C245" s="123" t="s">
        <v>113</v>
      </c>
      <c r="D245" s="125" t="s">
        <v>197</v>
      </c>
      <c r="E245" s="126"/>
      <c r="F245" s="126"/>
      <c r="G245" s="126"/>
      <c r="H245" s="126"/>
      <c r="I245" s="126"/>
      <c r="J245" s="118">
        <f>J236-J243</f>
        <v>98329.53</v>
      </c>
    </row>
    <row r="246" spans="2:10" x14ac:dyDescent="0.25">
      <c r="B246" s="107"/>
      <c r="C246" s="232"/>
      <c r="D246" s="234" t="s">
        <v>296</v>
      </c>
      <c r="E246" s="235"/>
      <c r="F246" s="235"/>
      <c r="G246" s="235"/>
      <c r="H246" s="235"/>
      <c r="I246" s="236"/>
      <c r="J246" s="240"/>
    </row>
    <row r="247" spans="2:10" x14ac:dyDescent="0.25">
      <c r="B247" s="107"/>
      <c r="C247" s="233"/>
      <c r="D247" s="237"/>
      <c r="E247" s="238"/>
      <c r="F247" s="238"/>
      <c r="G247" s="238"/>
      <c r="H247" s="238"/>
      <c r="I247" s="239"/>
      <c r="J247" s="241"/>
    </row>
    <row r="248" spans="2:10" x14ac:dyDescent="0.25">
      <c r="B248" s="107"/>
    </row>
    <row r="249" spans="2:10" x14ac:dyDescent="0.25">
      <c r="B249" s="107"/>
    </row>
    <row r="250" spans="2:10" x14ac:dyDescent="0.25">
      <c r="B250" s="107"/>
    </row>
    <row r="251" spans="2:10" x14ac:dyDescent="0.25">
      <c r="B251" s="107"/>
    </row>
    <row r="252" spans="2:10" x14ac:dyDescent="0.25">
      <c r="B252" s="107"/>
    </row>
    <row r="253" spans="2:10" x14ac:dyDescent="0.25">
      <c r="B253" s="107"/>
    </row>
    <row r="254" spans="2:10" x14ac:dyDescent="0.25">
      <c r="B254" s="107"/>
    </row>
    <row r="255" spans="2:10" x14ac:dyDescent="0.25">
      <c r="B255" s="107"/>
    </row>
    <row r="256" spans="2:10" x14ac:dyDescent="0.25">
      <c r="B256" s="107"/>
    </row>
    <row r="257" spans="2:10" x14ac:dyDescent="0.25">
      <c r="B257" s="108" t="s">
        <v>117</v>
      </c>
      <c r="C257" s="109" t="s">
        <v>118</v>
      </c>
    </row>
    <row r="258" spans="2:10" x14ac:dyDescent="0.25">
      <c r="B258" s="107"/>
    </row>
    <row r="259" spans="2:10" x14ac:dyDescent="0.25">
      <c r="B259" s="107"/>
    </row>
    <row r="260" spans="2:10" x14ac:dyDescent="0.25">
      <c r="B260" s="107"/>
    </row>
    <row r="261" spans="2:10" x14ac:dyDescent="0.25">
      <c r="B261" s="107"/>
    </row>
    <row r="263" spans="2:10" x14ac:dyDescent="0.25">
      <c r="B263" s="107"/>
    </row>
    <row r="264" spans="2:10" x14ac:dyDescent="0.25">
      <c r="B264" s="107"/>
    </row>
    <row r="265" spans="2:10" x14ac:dyDescent="0.25">
      <c r="B265" s="107"/>
    </row>
    <row r="266" spans="2:10" x14ac:dyDescent="0.25">
      <c r="B266" s="107"/>
    </row>
    <row r="267" spans="2:10" x14ac:dyDescent="0.25">
      <c r="B267" s="107"/>
    </row>
    <row r="268" spans="2:10" x14ac:dyDescent="0.25">
      <c r="B268" s="107"/>
    </row>
    <row r="269" spans="2:10" x14ac:dyDescent="0.25">
      <c r="B269" s="107"/>
    </row>
    <row r="270" spans="2:10" x14ac:dyDescent="0.25">
      <c r="B270" s="107"/>
    </row>
    <row r="271" spans="2:10" x14ac:dyDescent="0.25">
      <c r="B271" s="107"/>
      <c r="C271" s="220" t="s">
        <v>247</v>
      </c>
      <c r="D271" s="221"/>
      <c r="E271" s="221"/>
      <c r="F271" s="221"/>
      <c r="G271" s="221"/>
      <c r="H271" s="221"/>
      <c r="I271" s="221"/>
      <c r="J271" s="221"/>
    </row>
    <row r="272" spans="2:10" x14ac:dyDescent="0.25">
      <c r="B272" s="107"/>
      <c r="C272" s="221"/>
      <c r="D272" s="221"/>
      <c r="E272" s="221"/>
      <c r="F272" s="221"/>
      <c r="G272" s="221"/>
      <c r="H272" s="221"/>
      <c r="I272" s="221"/>
      <c r="J272" s="221"/>
    </row>
    <row r="273" spans="2:10" x14ac:dyDescent="0.25">
      <c r="B273" s="107"/>
      <c r="C273" s="221"/>
      <c r="D273" s="221"/>
      <c r="E273" s="221"/>
      <c r="F273" s="221"/>
      <c r="G273" s="221"/>
      <c r="H273" s="221"/>
      <c r="I273" s="221"/>
      <c r="J273" s="221"/>
    </row>
    <row r="274" spans="2:10" x14ac:dyDescent="0.25">
      <c r="B274" s="107"/>
    </row>
    <row r="275" spans="2:10" x14ac:dyDescent="0.25">
      <c r="B275" s="107"/>
    </row>
    <row r="276" spans="2:10" x14ac:dyDescent="0.25">
      <c r="B276" s="107"/>
    </row>
    <row r="277" spans="2:10" x14ac:dyDescent="0.25">
      <c r="B277" s="107"/>
    </row>
    <row r="278" spans="2:10" x14ac:dyDescent="0.25">
      <c r="B278" s="107"/>
    </row>
    <row r="279" spans="2:10" x14ac:dyDescent="0.25">
      <c r="B279" s="107"/>
    </row>
    <row r="280" spans="2:10" x14ac:dyDescent="0.25">
      <c r="B280" s="107"/>
    </row>
    <row r="281" spans="2:10" x14ac:dyDescent="0.25">
      <c r="B281" s="107"/>
    </row>
    <row r="282" spans="2:10" x14ac:dyDescent="0.25">
      <c r="B282" s="107"/>
    </row>
    <row r="283" spans="2:10" x14ac:dyDescent="0.25">
      <c r="B283" s="107"/>
    </row>
    <row r="284" spans="2:10" x14ac:dyDescent="0.25">
      <c r="B284" s="107"/>
    </row>
    <row r="285" spans="2:10" x14ac:dyDescent="0.25">
      <c r="B285" s="107"/>
    </row>
    <row r="286" spans="2:10" x14ac:dyDescent="0.25">
      <c r="B286" s="107"/>
      <c r="C286" s="220" t="s">
        <v>248</v>
      </c>
      <c r="D286" s="221"/>
      <c r="E286" s="221"/>
      <c r="F286" s="221"/>
      <c r="G286" s="221"/>
      <c r="H286" s="221"/>
      <c r="I286" s="221"/>
      <c r="J286" s="221"/>
    </row>
    <row r="287" spans="2:10" x14ac:dyDescent="0.25">
      <c r="B287" s="107"/>
      <c r="C287" s="221"/>
      <c r="D287" s="221"/>
      <c r="E287" s="221"/>
      <c r="F287" s="221"/>
      <c r="G287" s="221"/>
      <c r="H287" s="221"/>
      <c r="I287" s="221"/>
      <c r="J287" s="221"/>
    </row>
    <row r="288" spans="2:10" x14ac:dyDescent="0.25">
      <c r="B288" s="107"/>
      <c r="C288" s="221"/>
      <c r="D288" s="221"/>
      <c r="E288" s="221"/>
      <c r="F288" s="221"/>
      <c r="G288" s="221"/>
      <c r="H288" s="221"/>
      <c r="I288" s="221"/>
      <c r="J288" s="221"/>
    </row>
    <row r="289" spans="2:10" ht="22.5" customHeight="1" x14ac:dyDescent="0.25">
      <c r="B289" s="107"/>
      <c r="C289" s="229" t="s">
        <v>284</v>
      </c>
      <c r="D289" s="229"/>
      <c r="E289" s="229"/>
      <c r="F289" s="229"/>
      <c r="G289" s="229"/>
      <c r="H289" s="229"/>
      <c r="I289" s="229"/>
      <c r="J289" s="229"/>
    </row>
    <row r="290" spans="2:10" ht="6.75" customHeight="1" x14ac:dyDescent="0.25">
      <c r="B290" s="107"/>
    </row>
    <row r="291" spans="2:10" ht="30" x14ac:dyDescent="0.25">
      <c r="B291" s="107"/>
      <c r="C291" s="114" t="s">
        <v>0</v>
      </c>
      <c r="D291" s="222" t="s">
        <v>198</v>
      </c>
      <c r="E291" s="223"/>
      <c r="F291" s="223"/>
      <c r="G291" s="223"/>
      <c r="H291" s="223"/>
      <c r="I291" s="224"/>
      <c r="J291" s="113" t="s">
        <v>242</v>
      </c>
    </row>
    <row r="292" spans="2:10" x14ac:dyDescent="0.25">
      <c r="B292" s="107"/>
      <c r="C292" s="121" t="s">
        <v>109</v>
      </c>
      <c r="D292" s="122" t="s">
        <v>204</v>
      </c>
      <c r="E292" s="119"/>
      <c r="F292" s="119"/>
      <c r="G292" s="119"/>
      <c r="H292" s="119"/>
      <c r="I292" s="120"/>
      <c r="J292" s="111"/>
    </row>
    <row r="293" spans="2:10" x14ac:dyDescent="0.25">
      <c r="B293" s="107"/>
      <c r="C293" s="115"/>
      <c r="D293" s="36" t="s">
        <v>272</v>
      </c>
      <c r="E293" s="36"/>
      <c r="F293" s="36"/>
      <c r="G293" s="36"/>
      <c r="H293" s="36"/>
      <c r="I293" s="36"/>
      <c r="J293" s="112">
        <v>25812</v>
      </c>
    </row>
    <row r="294" spans="2:10" x14ac:dyDescent="0.25">
      <c r="B294" s="107"/>
      <c r="C294" s="116"/>
      <c r="D294" s="110" t="s">
        <v>199</v>
      </c>
      <c r="E294" s="110"/>
      <c r="F294" s="110"/>
      <c r="G294" s="110"/>
      <c r="H294" s="110"/>
      <c r="I294" s="110"/>
      <c r="J294" s="112">
        <v>23592</v>
      </c>
    </row>
    <row r="295" spans="2:10" x14ac:dyDescent="0.25">
      <c r="B295" s="107"/>
      <c r="C295" s="116"/>
      <c r="D295" s="110" t="s">
        <v>200</v>
      </c>
      <c r="E295" s="110"/>
      <c r="F295" s="110"/>
      <c r="G295" s="110"/>
      <c r="H295" s="110"/>
      <c r="I295" s="110"/>
      <c r="J295" s="112">
        <v>29.9</v>
      </c>
    </row>
    <row r="296" spans="2:10" ht="15.75" x14ac:dyDescent="0.25">
      <c r="B296" s="107"/>
      <c r="C296" s="116"/>
      <c r="D296" s="124" t="s">
        <v>267</v>
      </c>
      <c r="E296" s="124"/>
      <c r="F296" s="124"/>
      <c r="G296" s="124"/>
      <c r="H296" s="124"/>
      <c r="I296" s="124"/>
      <c r="J296" s="118">
        <f>SUM(J294:J295)</f>
        <v>23621.9</v>
      </c>
    </row>
    <row r="297" spans="2:10" ht="15.75" x14ac:dyDescent="0.25">
      <c r="B297" s="107"/>
      <c r="C297" s="116"/>
      <c r="D297" s="110"/>
      <c r="E297" s="110"/>
      <c r="F297" s="110"/>
      <c r="G297" s="110"/>
      <c r="H297" s="110"/>
      <c r="I297" s="110"/>
      <c r="J297" s="118"/>
    </row>
    <row r="298" spans="2:10" ht="15.75" x14ac:dyDescent="0.25">
      <c r="B298" s="107"/>
      <c r="C298" s="123" t="s">
        <v>112</v>
      </c>
      <c r="D298" s="124" t="s">
        <v>158</v>
      </c>
      <c r="E298" s="110"/>
      <c r="F298" s="110"/>
      <c r="G298" s="110"/>
      <c r="H298" s="110"/>
      <c r="I298" s="110"/>
      <c r="J298" s="118"/>
    </row>
    <row r="299" spans="2:10" x14ac:dyDescent="0.25">
      <c r="B299" s="107"/>
      <c r="C299" s="116"/>
      <c r="D299" s="110" t="s">
        <v>154</v>
      </c>
      <c r="E299" s="110"/>
      <c r="F299" s="110"/>
      <c r="G299" s="110"/>
      <c r="H299" s="110"/>
      <c r="I299" s="110"/>
      <c r="J299" s="112">
        <v>5070385</v>
      </c>
    </row>
    <row r="300" spans="2:10" x14ac:dyDescent="0.25">
      <c r="B300" s="107"/>
      <c r="C300" s="116"/>
      <c r="D300" s="110" t="s">
        <v>201</v>
      </c>
      <c r="E300" s="110"/>
      <c r="F300" s="110"/>
      <c r="G300" s="110"/>
      <c r="H300" s="110"/>
      <c r="I300" s="110"/>
      <c r="J300" s="112">
        <v>6338</v>
      </c>
    </row>
    <row r="301" spans="2:10" x14ac:dyDescent="0.25">
      <c r="B301" s="107"/>
      <c r="C301" s="116"/>
      <c r="D301" s="110" t="s">
        <v>153</v>
      </c>
      <c r="E301" s="110"/>
      <c r="F301" s="110"/>
      <c r="G301" s="110"/>
      <c r="H301" s="110"/>
      <c r="I301" s="110"/>
      <c r="J301" s="112">
        <v>9</v>
      </c>
    </row>
    <row r="302" spans="2:10" x14ac:dyDescent="0.25">
      <c r="B302" s="107"/>
      <c r="C302" s="116"/>
      <c r="D302" s="110" t="s">
        <v>202</v>
      </c>
      <c r="E302" s="110"/>
      <c r="F302" s="110"/>
      <c r="G302" s="110"/>
      <c r="H302" s="110"/>
      <c r="I302" s="110"/>
      <c r="J302" s="112">
        <v>3767.36</v>
      </c>
    </row>
    <row r="303" spans="2:10" ht="15.75" x14ac:dyDescent="0.25">
      <c r="B303" s="107"/>
      <c r="C303" s="116"/>
      <c r="D303" s="125" t="s">
        <v>203</v>
      </c>
      <c r="E303" s="125"/>
      <c r="F303" s="125"/>
      <c r="G303" s="125"/>
      <c r="H303" s="125"/>
      <c r="I303" s="125"/>
      <c r="J303" s="118">
        <f>SUM(J300:J302)</f>
        <v>10114.36</v>
      </c>
    </row>
    <row r="304" spans="2:10" x14ac:dyDescent="0.25">
      <c r="B304" s="107"/>
      <c r="C304" s="116"/>
      <c r="D304" s="110"/>
      <c r="E304" s="110"/>
      <c r="F304" s="110"/>
      <c r="G304" s="110"/>
      <c r="H304" s="110"/>
      <c r="I304" s="110"/>
      <c r="J304" s="112"/>
    </row>
    <row r="305" spans="2:10" ht="15.75" x14ac:dyDescent="0.25">
      <c r="B305" s="107"/>
      <c r="C305" s="123" t="s">
        <v>113</v>
      </c>
      <c r="D305" s="125" t="s">
        <v>305</v>
      </c>
      <c r="E305" s="126"/>
      <c r="F305" s="126"/>
      <c r="G305" s="126"/>
      <c r="H305" s="126"/>
      <c r="I305" s="126"/>
      <c r="J305" s="118">
        <f>J296-J303</f>
        <v>13507.54</v>
      </c>
    </row>
    <row r="306" spans="2:10" x14ac:dyDescent="0.25">
      <c r="B306" s="107"/>
      <c r="C306" s="232"/>
      <c r="D306" s="234" t="s">
        <v>297</v>
      </c>
      <c r="E306" s="235"/>
      <c r="F306" s="235"/>
      <c r="G306" s="235"/>
      <c r="H306" s="235"/>
      <c r="I306" s="236"/>
      <c r="J306" s="240"/>
    </row>
    <row r="307" spans="2:10" x14ac:dyDescent="0.25">
      <c r="B307" s="107"/>
      <c r="C307" s="233"/>
      <c r="D307" s="237"/>
      <c r="E307" s="238"/>
      <c r="F307" s="238"/>
      <c r="G307" s="238"/>
      <c r="H307" s="238"/>
      <c r="I307" s="239"/>
      <c r="J307" s="241"/>
    </row>
    <row r="308" spans="2:10" x14ac:dyDescent="0.25">
      <c r="B308" s="107"/>
    </row>
    <row r="309" spans="2:10" x14ac:dyDescent="0.25">
      <c r="B309" s="107"/>
    </row>
    <row r="310" spans="2:10" x14ac:dyDescent="0.25">
      <c r="B310" s="107"/>
    </row>
    <row r="311" spans="2:10" x14ac:dyDescent="0.25">
      <c r="B311" s="107"/>
    </row>
    <row r="312" spans="2:10" x14ac:dyDescent="0.25">
      <c r="B312" s="107"/>
    </row>
    <row r="313" spans="2:10" x14ac:dyDescent="0.25">
      <c r="B313" s="107"/>
    </row>
    <row r="314" spans="2:10" x14ac:dyDescent="0.25">
      <c r="B314" s="107"/>
    </row>
    <row r="315" spans="2:10" x14ac:dyDescent="0.25">
      <c r="B315" s="107"/>
    </row>
    <row r="316" spans="2:10" x14ac:dyDescent="0.25">
      <c r="B316" s="107"/>
    </row>
    <row r="317" spans="2:10" x14ac:dyDescent="0.25">
      <c r="B317" s="107"/>
    </row>
    <row r="318" spans="2:10" x14ac:dyDescent="0.25">
      <c r="B318" s="107"/>
    </row>
    <row r="319" spans="2:10" x14ac:dyDescent="0.25">
      <c r="B319" s="107"/>
    </row>
    <row r="320" spans="2:10" x14ac:dyDescent="0.25">
      <c r="B320" s="107"/>
    </row>
    <row r="321" spans="2:10" x14ac:dyDescent="0.25">
      <c r="B321" s="108" t="s">
        <v>119</v>
      </c>
      <c r="C321" s="109" t="s">
        <v>120</v>
      </c>
    </row>
    <row r="322" spans="2:10" x14ac:dyDescent="0.25">
      <c r="B322" s="107"/>
    </row>
    <row r="323" spans="2:10" x14ac:dyDescent="0.25">
      <c r="B323" s="107"/>
    </row>
    <row r="324" spans="2:10" x14ac:dyDescent="0.25">
      <c r="B324" s="107"/>
    </row>
    <row r="326" spans="2:10" x14ac:dyDescent="0.25">
      <c r="B326" s="107"/>
    </row>
    <row r="327" spans="2:10" x14ac:dyDescent="0.25">
      <c r="B327" s="107"/>
    </row>
    <row r="328" spans="2:10" x14ac:dyDescent="0.25">
      <c r="B328" s="107"/>
    </row>
    <row r="329" spans="2:10" x14ac:dyDescent="0.25">
      <c r="B329" s="107"/>
    </row>
    <row r="330" spans="2:10" x14ac:dyDescent="0.25">
      <c r="B330" s="107"/>
    </row>
    <row r="331" spans="2:10" x14ac:dyDescent="0.25">
      <c r="B331" s="107"/>
    </row>
    <row r="332" spans="2:10" x14ac:dyDescent="0.25">
      <c r="B332" s="107"/>
    </row>
    <row r="333" spans="2:10" x14ac:dyDescent="0.25">
      <c r="B333" s="107"/>
    </row>
    <row r="334" spans="2:10" x14ac:dyDescent="0.25">
      <c r="B334" s="107"/>
    </row>
    <row r="335" spans="2:10" x14ac:dyDescent="0.25">
      <c r="B335" s="107"/>
    </row>
    <row r="336" spans="2:10" x14ac:dyDescent="0.25">
      <c r="B336" s="107"/>
      <c r="C336" s="220" t="s">
        <v>249</v>
      </c>
      <c r="D336" s="221"/>
      <c r="E336" s="221"/>
      <c r="F336" s="221"/>
      <c r="G336" s="221"/>
      <c r="H336" s="221"/>
      <c r="I336" s="221"/>
      <c r="J336" s="221"/>
    </row>
    <row r="337" spans="2:10" x14ac:dyDescent="0.25">
      <c r="B337" s="107"/>
      <c r="C337" s="221"/>
      <c r="D337" s="221"/>
      <c r="E337" s="221"/>
      <c r="F337" s="221"/>
      <c r="G337" s="221"/>
      <c r="H337" s="221"/>
      <c r="I337" s="221"/>
      <c r="J337" s="221"/>
    </row>
    <row r="338" spans="2:10" x14ac:dyDescent="0.25">
      <c r="B338" s="107"/>
      <c r="C338" s="221"/>
      <c r="D338" s="221"/>
      <c r="E338" s="221"/>
      <c r="F338" s="221"/>
      <c r="G338" s="221"/>
      <c r="H338" s="221"/>
      <c r="I338" s="221"/>
      <c r="J338" s="221"/>
    </row>
    <row r="339" spans="2:10" x14ac:dyDescent="0.25">
      <c r="B339" s="107"/>
    </row>
    <row r="340" spans="2:10" x14ac:dyDescent="0.25">
      <c r="B340" s="107"/>
    </row>
    <row r="341" spans="2:10" x14ac:dyDescent="0.25">
      <c r="B341" s="107"/>
    </row>
    <row r="342" spans="2:10" x14ac:dyDescent="0.25">
      <c r="B342" s="107"/>
    </row>
    <row r="343" spans="2:10" x14ac:dyDescent="0.25">
      <c r="B343" s="107"/>
    </row>
    <row r="344" spans="2:10" x14ac:dyDescent="0.25">
      <c r="B344" s="107"/>
    </row>
    <row r="345" spans="2:10" x14ac:dyDescent="0.25">
      <c r="B345" s="107"/>
    </row>
    <row r="346" spans="2:10" x14ac:dyDescent="0.25">
      <c r="B346" s="107"/>
    </row>
    <row r="347" spans="2:10" x14ac:dyDescent="0.25">
      <c r="B347" s="107"/>
    </row>
    <row r="348" spans="2:10" x14ac:dyDescent="0.25">
      <c r="B348" s="107"/>
    </row>
    <row r="349" spans="2:10" x14ac:dyDescent="0.25">
      <c r="B349" s="107"/>
    </row>
    <row r="350" spans="2:10" x14ac:dyDescent="0.25">
      <c r="B350" s="107"/>
    </row>
    <row r="351" spans="2:10" x14ac:dyDescent="0.25">
      <c r="B351" s="107"/>
      <c r="C351" s="220" t="s">
        <v>250</v>
      </c>
      <c r="D351" s="221"/>
      <c r="E351" s="221"/>
      <c r="F351" s="221"/>
      <c r="G351" s="221"/>
      <c r="H351" s="221"/>
      <c r="I351" s="221"/>
      <c r="J351" s="221"/>
    </row>
    <row r="352" spans="2:10" x14ac:dyDescent="0.25">
      <c r="B352" s="107"/>
      <c r="C352" s="221"/>
      <c r="D352" s="221"/>
      <c r="E352" s="221"/>
      <c r="F352" s="221"/>
      <c r="G352" s="221"/>
      <c r="H352" s="221"/>
      <c r="I352" s="221"/>
      <c r="J352" s="221"/>
    </row>
    <row r="353" spans="2:10" x14ac:dyDescent="0.25">
      <c r="B353" s="107"/>
      <c r="C353" s="221"/>
      <c r="D353" s="221"/>
      <c r="E353" s="221"/>
      <c r="F353" s="221"/>
      <c r="G353" s="221"/>
      <c r="H353" s="221"/>
      <c r="I353" s="221"/>
      <c r="J353" s="221"/>
    </row>
    <row r="354" spans="2:10" x14ac:dyDescent="0.25">
      <c r="B354" s="107"/>
      <c r="C354" s="132"/>
      <c r="D354" s="132"/>
      <c r="E354" s="132"/>
      <c r="F354" s="132"/>
      <c r="G354" s="132"/>
      <c r="H354" s="132"/>
      <c r="I354" s="132"/>
      <c r="J354" s="132"/>
    </row>
    <row r="355" spans="2:10" ht="15" customHeight="1" x14ac:dyDescent="0.25">
      <c r="B355" s="107"/>
      <c r="C355" s="229" t="s">
        <v>285</v>
      </c>
      <c r="D355" s="229"/>
      <c r="E355" s="229"/>
      <c r="F355" s="229"/>
      <c r="G355" s="229"/>
      <c r="H355" s="229"/>
      <c r="I355" s="229"/>
      <c r="J355" s="229"/>
    </row>
    <row r="356" spans="2:10" x14ac:dyDescent="0.25">
      <c r="B356" s="107"/>
    </row>
    <row r="357" spans="2:10" ht="30" x14ac:dyDescent="0.25">
      <c r="B357" s="107"/>
      <c r="C357" s="114" t="s">
        <v>0</v>
      </c>
      <c r="D357" s="222" t="s">
        <v>205</v>
      </c>
      <c r="E357" s="223"/>
      <c r="F357" s="223"/>
      <c r="G357" s="223"/>
      <c r="H357" s="223"/>
      <c r="I357" s="224"/>
      <c r="J357" s="113" t="s">
        <v>242</v>
      </c>
    </row>
    <row r="358" spans="2:10" x14ac:dyDescent="0.25">
      <c r="B358" s="107"/>
      <c r="C358" s="121" t="s">
        <v>109</v>
      </c>
      <c r="D358" s="122" t="s">
        <v>206</v>
      </c>
      <c r="E358" s="119"/>
      <c r="F358" s="119"/>
      <c r="G358" s="119"/>
      <c r="H358" s="119"/>
      <c r="I358" s="120"/>
      <c r="J358" s="111"/>
    </row>
    <row r="359" spans="2:10" x14ac:dyDescent="0.25">
      <c r="B359" s="107"/>
      <c r="C359" s="115"/>
      <c r="D359" s="36" t="s">
        <v>273</v>
      </c>
      <c r="E359" s="36"/>
      <c r="F359" s="36"/>
      <c r="G359" s="36"/>
      <c r="H359" s="36"/>
      <c r="I359" s="36"/>
      <c r="J359" s="112">
        <v>118801</v>
      </c>
    </row>
    <row r="360" spans="2:10" x14ac:dyDescent="0.25">
      <c r="B360" s="107"/>
      <c r="C360" s="116"/>
      <c r="D360" s="110" t="s">
        <v>207</v>
      </c>
      <c r="E360" s="110"/>
      <c r="F360" s="110"/>
      <c r="G360" s="110"/>
      <c r="H360" s="110"/>
      <c r="I360" s="110"/>
      <c r="J360" s="112">
        <v>112538</v>
      </c>
    </row>
    <row r="361" spans="2:10" x14ac:dyDescent="0.25">
      <c r="B361" s="107"/>
      <c r="C361" s="116"/>
      <c r="D361" s="110" t="s">
        <v>211</v>
      </c>
      <c r="E361" s="110"/>
      <c r="F361" s="110"/>
      <c r="G361" s="110"/>
      <c r="H361" s="110"/>
      <c r="I361" s="110"/>
      <c r="J361" s="129">
        <v>50</v>
      </c>
    </row>
    <row r="362" spans="2:10" ht="15.75" x14ac:dyDescent="0.25">
      <c r="B362" s="107"/>
      <c r="C362" s="116"/>
      <c r="D362" s="124" t="s">
        <v>267</v>
      </c>
      <c r="E362" s="124"/>
      <c r="F362" s="124"/>
      <c r="G362" s="124"/>
      <c r="H362" s="124"/>
      <c r="I362" s="124"/>
      <c r="J362" s="118">
        <f>SUM(J360:J361)</f>
        <v>112588</v>
      </c>
    </row>
    <row r="363" spans="2:10" ht="15.75" x14ac:dyDescent="0.25">
      <c r="B363" s="107"/>
      <c r="C363" s="116"/>
      <c r="D363" s="110"/>
      <c r="E363" s="110"/>
      <c r="F363" s="110"/>
      <c r="G363" s="110"/>
      <c r="H363" s="110"/>
      <c r="I363" s="110"/>
      <c r="J363" s="118"/>
    </row>
    <row r="364" spans="2:10" ht="15.75" x14ac:dyDescent="0.25">
      <c r="B364" s="107"/>
      <c r="C364" s="123" t="s">
        <v>112</v>
      </c>
      <c r="D364" s="124" t="s">
        <v>168</v>
      </c>
      <c r="E364" s="110"/>
      <c r="F364" s="110"/>
      <c r="G364" s="110"/>
      <c r="H364" s="110"/>
      <c r="I364" s="110"/>
      <c r="J364" s="118"/>
    </row>
    <row r="365" spans="2:10" x14ac:dyDescent="0.25">
      <c r="B365" s="107"/>
      <c r="C365" s="116"/>
      <c r="D365" s="110" t="s">
        <v>154</v>
      </c>
      <c r="E365" s="110"/>
      <c r="F365" s="110"/>
      <c r="G365" s="110"/>
      <c r="H365" s="110"/>
      <c r="I365" s="110"/>
      <c r="J365" s="112">
        <v>5070385</v>
      </c>
    </row>
    <row r="366" spans="2:10" x14ac:dyDescent="0.25">
      <c r="B366" s="107"/>
      <c r="C366" s="116"/>
      <c r="D366" s="110" t="s">
        <v>167</v>
      </c>
      <c r="E366" s="110"/>
      <c r="F366" s="110"/>
      <c r="G366" s="110"/>
      <c r="H366" s="110"/>
      <c r="I366" s="110"/>
      <c r="J366" s="112">
        <v>12676</v>
      </c>
    </row>
    <row r="367" spans="2:10" x14ac:dyDescent="0.25">
      <c r="B367" s="107"/>
      <c r="C367" s="116"/>
      <c r="D367" s="110" t="s">
        <v>153</v>
      </c>
      <c r="E367" s="110"/>
      <c r="F367" s="110"/>
      <c r="G367" s="110"/>
      <c r="H367" s="110"/>
      <c r="I367" s="110"/>
      <c r="J367" s="112">
        <v>19</v>
      </c>
    </row>
    <row r="368" spans="2:10" x14ac:dyDescent="0.25">
      <c r="B368" s="107"/>
      <c r="C368" s="116"/>
      <c r="D368" s="110" t="s">
        <v>209</v>
      </c>
      <c r="E368" s="110"/>
      <c r="F368" s="110"/>
      <c r="G368" s="110"/>
      <c r="H368" s="110"/>
      <c r="I368" s="110"/>
      <c r="J368" s="112">
        <v>2198.8000000000002</v>
      </c>
    </row>
    <row r="369" spans="2:10" ht="15.75" x14ac:dyDescent="0.25">
      <c r="B369" s="107"/>
      <c r="C369" s="116"/>
      <c r="D369" s="125" t="s">
        <v>208</v>
      </c>
      <c r="E369" s="125"/>
      <c r="F369" s="125"/>
      <c r="G369" s="125"/>
      <c r="H369" s="125"/>
      <c r="I369" s="125"/>
      <c r="J369" s="118">
        <f>SUM(J366:J368)</f>
        <v>14893.8</v>
      </c>
    </row>
    <row r="370" spans="2:10" x14ac:dyDescent="0.25">
      <c r="B370" s="107"/>
      <c r="C370" s="116"/>
      <c r="D370" s="110"/>
      <c r="E370" s="110"/>
      <c r="F370" s="110"/>
      <c r="G370" s="110"/>
      <c r="H370" s="110"/>
      <c r="I370" s="110"/>
      <c r="J370" s="112"/>
    </row>
    <row r="371" spans="2:10" ht="15.75" x14ac:dyDescent="0.25">
      <c r="B371" s="107"/>
      <c r="C371" s="123" t="s">
        <v>113</v>
      </c>
      <c r="D371" s="125" t="s">
        <v>210</v>
      </c>
      <c r="E371" s="126"/>
      <c r="F371" s="126"/>
      <c r="G371" s="126"/>
      <c r="H371" s="126"/>
      <c r="I371" s="126"/>
      <c r="J371" s="118">
        <f>J362-J369</f>
        <v>97694.2</v>
      </c>
    </row>
    <row r="372" spans="2:10" x14ac:dyDescent="0.25">
      <c r="B372" s="107"/>
      <c r="C372" s="232"/>
      <c r="D372" s="234" t="s">
        <v>298</v>
      </c>
      <c r="E372" s="235"/>
      <c r="F372" s="235"/>
      <c r="G372" s="235"/>
      <c r="H372" s="235"/>
      <c r="I372" s="236"/>
      <c r="J372" s="240"/>
    </row>
    <row r="373" spans="2:10" x14ac:dyDescent="0.25">
      <c r="B373" s="107"/>
      <c r="C373" s="233"/>
      <c r="D373" s="237"/>
      <c r="E373" s="238"/>
      <c r="F373" s="238"/>
      <c r="G373" s="238"/>
      <c r="H373" s="238"/>
      <c r="I373" s="239"/>
      <c r="J373" s="241"/>
    </row>
    <row r="374" spans="2:10" x14ac:dyDescent="0.25">
      <c r="B374" s="107"/>
    </row>
    <row r="375" spans="2:10" x14ac:dyDescent="0.25">
      <c r="B375" s="107"/>
    </row>
    <row r="376" spans="2:10" x14ac:dyDescent="0.25">
      <c r="B376" s="107"/>
    </row>
    <row r="377" spans="2:10" x14ac:dyDescent="0.25">
      <c r="B377" s="107"/>
    </row>
    <row r="378" spans="2:10" x14ac:dyDescent="0.25">
      <c r="B378" s="107"/>
    </row>
    <row r="379" spans="2:10" x14ac:dyDescent="0.25">
      <c r="B379" s="107"/>
    </row>
    <row r="380" spans="2:10" x14ac:dyDescent="0.25">
      <c r="B380" s="107"/>
    </row>
    <row r="381" spans="2:10" x14ac:dyDescent="0.25">
      <c r="B381" s="107"/>
    </row>
    <row r="382" spans="2:10" x14ac:dyDescent="0.25">
      <c r="B382" s="107"/>
    </row>
    <row r="383" spans="2:10" x14ac:dyDescent="0.25">
      <c r="B383" s="107"/>
    </row>
    <row r="384" spans="2:10" x14ac:dyDescent="0.25">
      <c r="B384" s="107"/>
    </row>
    <row r="385" spans="2:3" x14ac:dyDescent="0.25">
      <c r="B385" s="108" t="s">
        <v>121</v>
      </c>
      <c r="C385" s="109" t="s">
        <v>122</v>
      </c>
    </row>
    <row r="386" spans="2:3" x14ac:dyDescent="0.25">
      <c r="B386" s="107"/>
    </row>
    <row r="387" spans="2:3" x14ac:dyDescent="0.25">
      <c r="B387" s="107"/>
    </row>
    <row r="388" spans="2:3" x14ac:dyDescent="0.25">
      <c r="B388" s="107"/>
    </row>
    <row r="389" spans="2:3" x14ac:dyDescent="0.25">
      <c r="B389" s="107"/>
    </row>
    <row r="390" spans="2:3" x14ac:dyDescent="0.25">
      <c r="B390" s="107"/>
    </row>
    <row r="391" spans="2:3" x14ac:dyDescent="0.25">
      <c r="B391" s="107"/>
    </row>
    <row r="392" spans="2:3" x14ac:dyDescent="0.25">
      <c r="B392" s="107"/>
    </row>
    <row r="393" spans="2:3" x14ac:dyDescent="0.25">
      <c r="B393" s="107"/>
    </row>
    <row r="394" spans="2:3" x14ac:dyDescent="0.25">
      <c r="B394" s="107"/>
    </row>
    <row r="395" spans="2:3" x14ac:dyDescent="0.25">
      <c r="B395" s="107"/>
    </row>
    <row r="396" spans="2:3" x14ac:dyDescent="0.25">
      <c r="B396" s="107"/>
    </row>
    <row r="397" spans="2:3" x14ac:dyDescent="0.25">
      <c r="B397" s="107"/>
    </row>
    <row r="398" spans="2:3" x14ac:dyDescent="0.25">
      <c r="B398" s="107"/>
    </row>
    <row r="399" spans="2:3" x14ac:dyDescent="0.25">
      <c r="B399" s="107"/>
    </row>
    <row r="400" spans="2:3" x14ac:dyDescent="0.25">
      <c r="B400" s="107"/>
    </row>
    <row r="401" spans="2:10" x14ac:dyDescent="0.25">
      <c r="B401" s="107"/>
    </row>
    <row r="402" spans="2:10" x14ac:dyDescent="0.25">
      <c r="B402" s="107"/>
    </row>
    <row r="403" spans="2:10" x14ac:dyDescent="0.25">
      <c r="B403" s="107"/>
    </row>
    <row r="404" spans="2:10" x14ac:dyDescent="0.25">
      <c r="B404" s="107"/>
    </row>
    <row r="405" spans="2:10" x14ac:dyDescent="0.25">
      <c r="B405" s="107"/>
    </row>
    <row r="406" spans="2:10" x14ac:dyDescent="0.25">
      <c r="B406" s="107"/>
      <c r="C406" s="220" t="s">
        <v>251</v>
      </c>
      <c r="D406" s="221"/>
      <c r="E406" s="221"/>
      <c r="F406" s="221"/>
      <c r="G406" s="221"/>
      <c r="H406" s="221"/>
      <c r="I406" s="221"/>
      <c r="J406" s="221"/>
    </row>
    <row r="407" spans="2:10" x14ac:dyDescent="0.25">
      <c r="B407" s="107"/>
      <c r="C407" s="221"/>
      <c r="D407" s="221"/>
      <c r="E407" s="221"/>
      <c r="F407" s="221"/>
      <c r="G407" s="221"/>
      <c r="H407" s="221"/>
      <c r="I407" s="221"/>
      <c r="J407" s="221"/>
    </row>
    <row r="408" spans="2:10" ht="30.75" customHeight="1" x14ac:dyDescent="0.25">
      <c r="B408" s="107"/>
      <c r="C408" s="221"/>
      <c r="D408" s="221"/>
      <c r="E408" s="221"/>
      <c r="F408" s="221"/>
      <c r="G408" s="221"/>
      <c r="H408" s="221"/>
      <c r="I408" s="221"/>
      <c r="J408" s="221"/>
    </row>
    <row r="409" spans="2:10" x14ac:dyDescent="0.25">
      <c r="B409" s="107"/>
      <c r="C409" s="132"/>
      <c r="D409" s="132"/>
      <c r="E409" s="132"/>
      <c r="F409" s="132"/>
      <c r="G409" s="132"/>
      <c r="H409" s="132"/>
      <c r="I409" s="132"/>
      <c r="J409" s="132"/>
    </row>
    <row r="410" spans="2:10" ht="17.25" customHeight="1" x14ac:dyDescent="0.25">
      <c r="B410" s="107"/>
      <c r="C410" s="229" t="s">
        <v>286</v>
      </c>
      <c r="D410" s="229"/>
      <c r="E410" s="229"/>
      <c r="F410" s="229"/>
      <c r="G410" s="229"/>
      <c r="H410" s="229"/>
      <c r="I410" s="229"/>
      <c r="J410" s="229"/>
    </row>
    <row r="411" spans="2:10" ht="10.5" customHeight="1" x14ac:dyDescent="0.25">
      <c r="B411" s="107"/>
    </row>
    <row r="412" spans="2:10" ht="30" x14ac:dyDescent="0.25">
      <c r="B412" s="107"/>
      <c r="C412" s="114" t="s">
        <v>0</v>
      </c>
      <c r="D412" s="222" t="s">
        <v>212</v>
      </c>
      <c r="E412" s="223"/>
      <c r="F412" s="223"/>
      <c r="G412" s="223"/>
      <c r="H412" s="223"/>
      <c r="I412" s="224"/>
      <c r="J412" s="113" t="s">
        <v>242</v>
      </c>
    </row>
    <row r="413" spans="2:10" ht="26.25" customHeight="1" x14ac:dyDescent="0.25">
      <c r="B413" s="107"/>
      <c r="C413" s="121" t="s">
        <v>109</v>
      </c>
      <c r="D413" s="122" t="s">
        <v>190</v>
      </c>
      <c r="E413" s="119"/>
      <c r="F413" s="119"/>
      <c r="G413" s="119"/>
      <c r="H413" s="119"/>
      <c r="I413" s="120"/>
      <c r="J413" s="111"/>
    </row>
    <row r="414" spans="2:10" ht="26.25" customHeight="1" x14ac:dyDescent="0.25">
      <c r="B414" s="107"/>
      <c r="C414" s="115"/>
      <c r="D414" s="36" t="s">
        <v>274</v>
      </c>
      <c r="E414" s="36"/>
      <c r="F414" s="36"/>
      <c r="G414" s="36"/>
      <c r="H414" s="36"/>
      <c r="I414" s="36"/>
      <c r="J414" s="112">
        <v>24020</v>
      </c>
    </row>
    <row r="415" spans="2:10" ht="26.25" customHeight="1" x14ac:dyDescent="0.25">
      <c r="B415" s="107"/>
      <c r="C415" s="116"/>
      <c r="D415" s="110" t="s">
        <v>213</v>
      </c>
      <c r="E415" s="110"/>
      <c r="F415" s="110"/>
      <c r="G415" s="110"/>
      <c r="H415" s="110"/>
      <c r="I415" s="110"/>
      <c r="J415" s="112">
        <v>22819</v>
      </c>
    </row>
    <row r="416" spans="2:10" ht="26.25" customHeight="1" x14ac:dyDescent="0.25">
      <c r="B416" s="107"/>
      <c r="C416" s="116"/>
      <c r="D416" s="110" t="s">
        <v>214</v>
      </c>
      <c r="E416" s="110"/>
      <c r="F416" s="110"/>
      <c r="G416" s="110"/>
      <c r="H416" s="110"/>
      <c r="I416" s="110"/>
      <c r="J416" s="129">
        <v>0</v>
      </c>
    </row>
    <row r="417" spans="2:10" ht="26.25" customHeight="1" x14ac:dyDescent="0.25">
      <c r="B417" s="107"/>
      <c r="C417" s="116"/>
      <c r="D417" s="124" t="s">
        <v>267</v>
      </c>
      <c r="E417" s="124"/>
      <c r="F417" s="124"/>
      <c r="G417" s="124"/>
      <c r="H417" s="124"/>
      <c r="I417" s="124"/>
      <c r="J417" s="118">
        <f>SUM(J415:J416)</f>
        <v>22819</v>
      </c>
    </row>
    <row r="418" spans="2:10" ht="26.25" customHeight="1" x14ac:dyDescent="0.25">
      <c r="B418" s="107"/>
      <c r="C418" s="116"/>
      <c r="D418" s="110"/>
      <c r="E418" s="110"/>
      <c r="F418" s="110"/>
      <c r="G418" s="110"/>
      <c r="H418" s="110"/>
      <c r="I418" s="110"/>
      <c r="J418" s="118"/>
    </row>
    <row r="419" spans="2:10" ht="26.25" customHeight="1" x14ac:dyDescent="0.25">
      <c r="B419" s="107"/>
      <c r="C419" s="123" t="s">
        <v>112</v>
      </c>
      <c r="D419" s="122" t="s">
        <v>215</v>
      </c>
      <c r="E419" s="110"/>
      <c r="F419" s="110"/>
      <c r="G419" s="110"/>
      <c r="H419" s="110"/>
      <c r="I419" s="110"/>
      <c r="J419" s="118"/>
    </row>
    <row r="420" spans="2:10" ht="26.25" customHeight="1" x14ac:dyDescent="0.25">
      <c r="B420" s="107"/>
      <c r="C420" s="116"/>
      <c r="D420" s="110" t="s">
        <v>154</v>
      </c>
      <c r="E420" s="110"/>
      <c r="F420" s="110"/>
      <c r="G420" s="110"/>
      <c r="H420" s="110"/>
      <c r="I420" s="110"/>
      <c r="J420" s="112">
        <v>5070385</v>
      </c>
    </row>
    <row r="421" spans="2:10" ht="26.25" customHeight="1" x14ac:dyDescent="0.25">
      <c r="B421" s="107"/>
      <c r="C421" s="116"/>
      <c r="D421" s="110" t="s">
        <v>216</v>
      </c>
      <c r="E421" s="110"/>
      <c r="F421" s="110"/>
      <c r="G421" s="110"/>
      <c r="H421" s="110"/>
      <c r="I421" s="110"/>
      <c r="J421" s="112">
        <v>7183</v>
      </c>
    </row>
    <row r="422" spans="2:10" ht="26.25" customHeight="1" x14ac:dyDescent="0.25">
      <c r="B422" s="107"/>
      <c r="C422" s="116"/>
      <c r="D422" s="110" t="s">
        <v>153</v>
      </c>
      <c r="E422" s="110"/>
      <c r="F422" s="110"/>
      <c r="G422" s="110"/>
      <c r="H422" s="110"/>
      <c r="I422" s="110"/>
      <c r="J422" s="112">
        <v>11</v>
      </c>
    </row>
    <row r="423" spans="2:10" ht="26.25" customHeight="1" x14ac:dyDescent="0.25">
      <c r="B423" s="107"/>
      <c r="C423" s="116"/>
      <c r="D423" s="110" t="s">
        <v>217</v>
      </c>
      <c r="E423" s="110"/>
      <c r="F423" s="110"/>
      <c r="G423" s="110"/>
      <c r="H423" s="110"/>
      <c r="I423" s="110"/>
      <c r="J423" s="112">
        <v>4017</v>
      </c>
    </row>
    <row r="424" spans="2:10" ht="26.25" customHeight="1" x14ac:dyDescent="0.25">
      <c r="B424" s="107"/>
      <c r="C424" s="116"/>
      <c r="D424" s="125" t="s">
        <v>218</v>
      </c>
      <c r="E424" s="125"/>
      <c r="F424" s="125"/>
      <c r="G424" s="125"/>
      <c r="H424" s="125"/>
      <c r="I424" s="125"/>
      <c r="J424" s="118">
        <f>SUM(J421:J423)</f>
        <v>11211</v>
      </c>
    </row>
    <row r="425" spans="2:10" ht="26.25" customHeight="1" x14ac:dyDescent="0.25">
      <c r="B425" s="107"/>
      <c r="C425" s="116"/>
      <c r="D425" s="110"/>
      <c r="E425" s="110"/>
      <c r="F425" s="110"/>
      <c r="G425" s="110"/>
      <c r="H425" s="110"/>
      <c r="I425" s="110"/>
      <c r="J425" s="112"/>
    </row>
    <row r="426" spans="2:10" ht="26.25" customHeight="1" x14ac:dyDescent="0.25">
      <c r="B426" s="107"/>
      <c r="C426" s="123" t="s">
        <v>113</v>
      </c>
      <c r="D426" s="140" t="s">
        <v>219</v>
      </c>
      <c r="E426" s="126"/>
      <c r="F426" s="126"/>
      <c r="G426" s="126"/>
      <c r="H426" s="126"/>
      <c r="I426" s="126"/>
      <c r="J426" s="118">
        <f>J417-J424</f>
        <v>11608</v>
      </c>
    </row>
    <row r="427" spans="2:10" ht="26.25" customHeight="1" x14ac:dyDescent="0.25">
      <c r="C427" s="232"/>
      <c r="D427" s="234" t="s">
        <v>299</v>
      </c>
      <c r="E427" s="235"/>
      <c r="F427" s="235"/>
      <c r="G427" s="235"/>
      <c r="H427" s="235"/>
      <c r="I427" s="236"/>
      <c r="J427" s="240"/>
    </row>
    <row r="428" spans="2:10" x14ac:dyDescent="0.25">
      <c r="B428" s="107"/>
      <c r="C428" s="233"/>
      <c r="D428" s="237"/>
      <c r="E428" s="238"/>
      <c r="F428" s="238"/>
      <c r="G428" s="238"/>
      <c r="H428" s="238"/>
      <c r="I428" s="239"/>
      <c r="J428" s="241"/>
    </row>
    <row r="429" spans="2:10" x14ac:dyDescent="0.25">
      <c r="B429" s="107"/>
    </row>
    <row r="430" spans="2:10" x14ac:dyDescent="0.25">
      <c r="B430" s="107"/>
    </row>
    <row r="431" spans="2:10" x14ac:dyDescent="0.25">
      <c r="B431" s="107"/>
    </row>
    <row r="432" spans="2:10" x14ac:dyDescent="0.25">
      <c r="B432" s="107"/>
    </row>
    <row r="433" spans="2:3" x14ac:dyDescent="0.25">
      <c r="B433" s="107"/>
    </row>
    <row r="434" spans="2:3" x14ac:dyDescent="0.25">
      <c r="B434" s="107"/>
    </row>
    <row r="435" spans="2:3" x14ac:dyDescent="0.25">
      <c r="B435" s="107"/>
    </row>
    <row r="436" spans="2:3" x14ac:dyDescent="0.25">
      <c r="B436" s="107"/>
    </row>
    <row r="437" spans="2:3" x14ac:dyDescent="0.25">
      <c r="B437" s="108" t="s">
        <v>123</v>
      </c>
      <c r="C437" s="109" t="s">
        <v>124</v>
      </c>
    </row>
    <row r="438" spans="2:3" x14ac:dyDescent="0.25">
      <c r="B438" s="107"/>
    </row>
    <row r="439" spans="2:3" x14ac:dyDescent="0.25">
      <c r="B439" s="107"/>
    </row>
    <row r="440" spans="2:3" x14ac:dyDescent="0.25">
      <c r="B440" s="107"/>
    </row>
    <row r="441" spans="2:3" x14ac:dyDescent="0.25">
      <c r="B441" s="107"/>
    </row>
    <row r="442" spans="2:3" x14ac:dyDescent="0.25">
      <c r="B442" s="107"/>
    </row>
    <row r="443" spans="2:3" x14ac:dyDescent="0.25">
      <c r="B443" s="107"/>
    </row>
    <row r="444" spans="2:3" x14ac:dyDescent="0.25">
      <c r="B444" s="107"/>
    </row>
    <row r="445" spans="2:3" x14ac:dyDescent="0.25">
      <c r="B445" s="107"/>
    </row>
    <row r="446" spans="2:3" x14ac:dyDescent="0.25">
      <c r="B446" s="107"/>
    </row>
    <row r="447" spans="2:3" x14ac:dyDescent="0.25">
      <c r="B447" s="107"/>
    </row>
    <row r="448" spans="2:3" x14ac:dyDescent="0.25">
      <c r="B448" s="107"/>
    </row>
    <row r="449" spans="2:10" x14ac:dyDescent="0.25">
      <c r="B449" s="107"/>
    </row>
    <row r="450" spans="2:10" x14ac:dyDescent="0.25">
      <c r="B450" s="107"/>
    </row>
    <row r="451" spans="2:10" x14ac:dyDescent="0.25">
      <c r="B451" s="107"/>
      <c r="C451" s="220" t="s">
        <v>252</v>
      </c>
      <c r="D451" s="221"/>
      <c r="E451" s="221"/>
      <c r="F451" s="221"/>
      <c r="G451" s="221"/>
      <c r="H451" s="221"/>
      <c r="I451" s="221"/>
      <c r="J451" s="221"/>
    </row>
    <row r="452" spans="2:10" x14ac:dyDescent="0.25">
      <c r="B452" s="107"/>
      <c r="C452" s="221"/>
      <c r="D452" s="221"/>
      <c r="E452" s="221"/>
      <c r="F452" s="221"/>
      <c r="G452" s="221"/>
      <c r="H452" s="221"/>
      <c r="I452" s="221"/>
      <c r="J452" s="221"/>
    </row>
    <row r="453" spans="2:10" ht="3" customHeight="1" x14ac:dyDescent="0.25">
      <c r="B453" s="107"/>
      <c r="C453" s="221"/>
      <c r="D453" s="221"/>
      <c r="E453" s="221"/>
      <c r="F453" s="221"/>
      <c r="G453" s="221"/>
      <c r="H453" s="221"/>
      <c r="I453" s="221"/>
      <c r="J453" s="221"/>
    </row>
    <row r="454" spans="2:10" x14ac:dyDescent="0.25">
      <c r="B454" s="107"/>
    </row>
    <row r="455" spans="2:10" x14ac:dyDescent="0.25">
      <c r="B455" s="107"/>
    </row>
    <row r="456" spans="2:10" x14ac:dyDescent="0.25">
      <c r="B456" s="107"/>
    </row>
    <row r="457" spans="2:10" x14ac:dyDescent="0.25">
      <c r="B457" s="107"/>
    </row>
    <row r="458" spans="2:10" x14ac:dyDescent="0.25">
      <c r="B458" s="107"/>
    </row>
    <row r="459" spans="2:10" x14ac:dyDescent="0.25">
      <c r="B459" s="107"/>
    </row>
    <row r="461" spans="2:10" x14ac:dyDescent="0.25">
      <c r="B461" s="107"/>
    </row>
    <row r="462" spans="2:10" x14ac:dyDescent="0.25">
      <c r="B462" s="107"/>
    </row>
    <row r="463" spans="2:10" x14ac:dyDescent="0.25">
      <c r="B463" s="107"/>
    </row>
    <row r="464" spans="2:10" x14ac:dyDescent="0.25">
      <c r="B464" s="107"/>
    </row>
    <row r="465" spans="2:10" x14ac:dyDescent="0.25">
      <c r="B465" s="107"/>
    </row>
    <row r="466" spans="2:10" x14ac:dyDescent="0.25">
      <c r="B466" s="107"/>
    </row>
    <row r="467" spans="2:10" x14ac:dyDescent="0.25">
      <c r="B467" s="107"/>
    </row>
    <row r="468" spans="2:10" x14ac:dyDescent="0.25">
      <c r="B468" s="107"/>
      <c r="C468" s="220" t="s">
        <v>253</v>
      </c>
      <c r="D468" s="221"/>
      <c r="E468" s="221"/>
      <c r="F468" s="221"/>
      <c r="G468" s="221"/>
      <c r="H468" s="221"/>
      <c r="I468" s="221"/>
      <c r="J468" s="221"/>
    </row>
    <row r="469" spans="2:10" x14ac:dyDescent="0.25">
      <c r="B469" s="107"/>
      <c r="C469" s="221"/>
      <c r="D469" s="221"/>
      <c r="E469" s="221"/>
      <c r="F469" s="221"/>
      <c r="G469" s="221"/>
      <c r="H469" s="221"/>
      <c r="I469" s="221"/>
      <c r="J469" s="221"/>
    </row>
    <row r="470" spans="2:10" ht="6" customHeight="1" x14ac:dyDescent="0.25">
      <c r="B470" s="107"/>
      <c r="C470" s="221"/>
      <c r="D470" s="221"/>
      <c r="E470" s="221"/>
      <c r="F470" s="221"/>
      <c r="G470" s="221"/>
      <c r="H470" s="221"/>
      <c r="I470" s="221"/>
      <c r="J470" s="221"/>
    </row>
    <row r="471" spans="2:10" x14ac:dyDescent="0.25">
      <c r="B471" s="107"/>
      <c r="C471" s="132"/>
      <c r="D471" s="132"/>
      <c r="E471" s="132"/>
      <c r="F471" s="132"/>
      <c r="G471" s="132"/>
      <c r="H471" s="132"/>
      <c r="I471" s="132"/>
      <c r="J471" s="132"/>
    </row>
    <row r="472" spans="2:10" ht="20.25" customHeight="1" x14ac:dyDescent="0.25">
      <c r="B472" s="107"/>
      <c r="C472" s="229" t="s">
        <v>287</v>
      </c>
      <c r="D472" s="229"/>
      <c r="E472" s="229"/>
      <c r="F472" s="229"/>
      <c r="G472" s="229"/>
      <c r="H472" s="229"/>
      <c r="I472" s="229"/>
      <c r="J472" s="229"/>
    </row>
    <row r="473" spans="2:10" ht="14.25" customHeight="1" x14ac:dyDescent="0.25">
      <c r="B473" s="107"/>
    </row>
    <row r="474" spans="2:10" ht="30" x14ac:dyDescent="0.25">
      <c r="B474" s="107"/>
      <c r="C474" s="114" t="s">
        <v>0</v>
      </c>
      <c r="D474" s="222" t="s">
        <v>220</v>
      </c>
      <c r="E474" s="223"/>
      <c r="F474" s="223"/>
      <c r="G474" s="223"/>
      <c r="H474" s="223"/>
      <c r="I474" s="224"/>
      <c r="J474" s="113" t="s">
        <v>242</v>
      </c>
    </row>
    <row r="475" spans="2:10" x14ac:dyDescent="0.25">
      <c r="B475" s="107"/>
      <c r="C475" s="121" t="s">
        <v>109</v>
      </c>
      <c r="D475" s="122" t="s">
        <v>190</v>
      </c>
      <c r="E475" s="119"/>
      <c r="F475" s="119"/>
      <c r="G475" s="119"/>
      <c r="H475" s="119"/>
      <c r="I475" s="120"/>
      <c r="J475" s="111"/>
    </row>
    <row r="476" spans="2:10" x14ac:dyDescent="0.25">
      <c r="B476" s="107"/>
      <c r="C476" s="115"/>
      <c r="D476" s="36" t="s">
        <v>275</v>
      </c>
      <c r="E476" s="36"/>
      <c r="F476" s="36"/>
      <c r="G476" s="36"/>
      <c r="H476" s="36"/>
      <c r="I476" s="36"/>
      <c r="J476" s="112">
        <v>7771</v>
      </c>
    </row>
    <row r="477" spans="2:10" x14ac:dyDescent="0.25">
      <c r="B477" s="107"/>
      <c r="C477" s="116"/>
      <c r="D477" s="110" t="s">
        <v>221</v>
      </c>
      <c r="E477" s="110"/>
      <c r="F477" s="110"/>
      <c r="G477" s="110"/>
      <c r="H477" s="110"/>
      <c r="I477" s="110"/>
      <c r="J477" s="112">
        <v>7382</v>
      </c>
    </row>
    <row r="478" spans="2:10" x14ac:dyDescent="0.25">
      <c r="B478" s="107"/>
      <c r="C478" s="116"/>
      <c r="D478" s="110" t="s">
        <v>311</v>
      </c>
      <c r="E478" s="110"/>
      <c r="F478" s="110"/>
      <c r="G478" s="110"/>
      <c r="H478" s="110"/>
      <c r="I478" s="110"/>
      <c r="J478" s="129">
        <v>1304</v>
      </c>
    </row>
    <row r="479" spans="2:10" ht="15.75" x14ac:dyDescent="0.25">
      <c r="B479" s="107"/>
      <c r="C479" s="116"/>
      <c r="D479" s="124" t="s">
        <v>267</v>
      </c>
      <c r="E479" s="124"/>
      <c r="F479" s="124"/>
      <c r="G479" s="124"/>
      <c r="H479" s="124"/>
      <c r="I479" s="124"/>
      <c r="J479" s="118">
        <f>SUM(J477:J478)</f>
        <v>8686</v>
      </c>
    </row>
    <row r="480" spans="2:10" ht="15.75" x14ac:dyDescent="0.25">
      <c r="B480" s="107"/>
      <c r="C480" s="116"/>
      <c r="D480" s="110"/>
      <c r="E480" s="110"/>
      <c r="F480" s="110"/>
      <c r="G480" s="110"/>
      <c r="H480" s="110"/>
      <c r="I480" s="110"/>
      <c r="J480" s="118"/>
    </row>
    <row r="481" spans="2:10" ht="15.75" x14ac:dyDescent="0.25">
      <c r="B481" s="107"/>
      <c r="C481" s="123" t="s">
        <v>112</v>
      </c>
      <c r="D481" s="124" t="s">
        <v>168</v>
      </c>
      <c r="E481" s="110"/>
      <c r="F481" s="110"/>
      <c r="G481" s="110"/>
      <c r="H481" s="110"/>
      <c r="I481" s="110"/>
      <c r="J481" s="118"/>
    </row>
    <row r="482" spans="2:10" x14ac:dyDescent="0.25">
      <c r="B482" s="107"/>
      <c r="C482" s="116"/>
      <c r="D482" s="110" t="s">
        <v>154</v>
      </c>
      <c r="E482" s="110"/>
      <c r="F482" s="110"/>
      <c r="G482" s="110"/>
      <c r="H482" s="110"/>
      <c r="I482" s="110"/>
      <c r="J482" s="112">
        <v>5070385</v>
      </c>
    </row>
    <row r="483" spans="2:10" x14ac:dyDescent="0.25">
      <c r="B483" s="107"/>
      <c r="C483" s="116"/>
      <c r="D483" s="110" t="s">
        <v>222</v>
      </c>
      <c r="E483" s="110"/>
      <c r="F483" s="110"/>
      <c r="G483" s="110"/>
      <c r="H483" s="110"/>
      <c r="I483" s="110"/>
      <c r="J483" s="112">
        <v>1268</v>
      </c>
    </row>
    <row r="484" spans="2:10" x14ac:dyDescent="0.25">
      <c r="B484" s="107"/>
      <c r="C484" s="116"/>
      <c r="D484" s="110" t="s">
        <v>153</v>
      </c>
      <c r="E484" s="110"/>
      <c r="F484" s="110"/>
      <c r="G484" s="110"/>
      <c r="H484" s="110"/>
      <c r="I484" s="110"/>
      <c r="J484" s="112">
        <v>1.91</v>
      </c>
    </row>
    <row r="485" spans="2:10" x14ac:dyDescent="0.25">
      <c r="B485" s="107"/>
      <c r="C485" s="116"/>
      <c r="D485" s="110" t="s">
        <v>223</v>
      </c>
      <c r="E485" s="110"/>
      <c r="F485" s="110"/>
      <c r="G485" s="110"/>
      <c r="H485" s="110"/>
      <c r="I485" s="110"/>
      <c r="J485" s="112">
        <v>2287</v>
      </c>
    </row>
    <row r="486" spans="2:10" ht="15.75" x14ac:dyDescent="0.25">
      <c r="B486" s="107"/>
      <c r="C486" s="116"/>
      <c r="D486" s="125" t="s">
        <v>233</v>
      </c>
      <c r="E486" s="125"/>
      <c r="F486" s="125"/>
      <c r="G486" s="125"/>
      <c r="H486" s="125"/>
      <c r="I486" s="125"/>
      <c r="J486" s="118">
        <f>SUM(J483:J485)</f>
        <v>3556.91</v>
      </c>
    </row>
    <row r="487" spans="2:10" x14ac:dyDescent="0.25">
      <c r="B487" s="107"/>
      <c r="C487" s="116"/>
      <c r="D487" s="110"/>
      <c r="E487" s="110"/>
      <c r="F487" s="110"/>
      <c r="G487" s="110"/>
      <c r="H487" s="110"/>
      <c r="I487" s="110"/>
      <c r="J487" s="112"/>
    </row>
    <row r="488" spans="2:10" ht="15.75" x14ac:dyDescent="0.25">
      <c r="B488" s="107"/>
      <c r="C488" s="123" t="s">
        <v>113</v>
      </c>
      <c r="D488" s="125" t="s">
        <v>224</v>
      </c>
      <c r="E488" s="126"/>
      <c r="F488" s="126"/>
      <c r="G488" s="126"/>
      <c r="H488" s="126"/>
      <c r="I488" s="126"/>
      <c r="J488" s="118">
        <f>J479-J486</f>
        <v>5129.09</v>
      </c>
    </row>
    <row r="489" spans="2:10" x14ac:dyDescent="0.25">
      <c r="B489" s="107"/>
      <c r="C489" s="232"/>
      <c r="D489" s="234" t="s">
        <v>300</v>
      </c>
      <c r="E489" s="235"/>
      <c r="F489" s="235"/>
      <c r="G489" s="235"/>
      <c r="H489" s="235"/>
      <c r="I489" s="236"/>
      <c r="J489" s="240"/>
    </row>
    <row r="490" spans="2:10" x14ac:dyDescent="0.25">
      <c r="B490" s="107"/>
      <c r="C490" s="233"/>
      <c r="D490" s="237"/>
      <c r="E490" s="238"/>
      <c r="F490" s="238"/>
      <c r="G490" s="238"/>
      <c r="H490" s="238"/>
      <c r="I490" s="239"/>
      <c r="J490" s="241"/>
    </row>
    <row r="491" spans="2:10" x14ac:dyDescent="0.25">
      <c r="B491" s="107"/>
    </row>
    <row r="492" spans="2:10" x14ac:dyDescent="0.25">
      <c r="B492" s="107"/>
    </row>
    <row r="493" spans="2:10" x14ac:dyDescent="0.25">
      <c r="B493" s="107"/>
    </row>
    <row r="494" spans="2:10" x14ac:dyDescent="0.25">
      <c r="B494" s="107"/>
    </row>
    <row r="495" spans="2:10" x14ac:dyDescent="0.25">
      <c r="B495" s="107"/>
    </row>
    <row r="496" spans="2:10" x14ac:dyDescent="0.25">
      <c r="B496" s="107"/>
    </row>
    <row r="497" spans="2:3" x14ac:dyDescent="0.25">
      <c r="B497" s="107"/>
    </row>
    <row r="498" spans="2:3" x14ac:dyDescent="0.25">
      <c r="B498" s="107"/>
    </row>
    <row r="499" spans="2:3" x14ac:dyDescent="0.25">
      <c r="B499" s="107"/>
    </row>
    <row r="500" spans="2:3" x14ac:dyDescent="0.25">
      <c r="B500" s="107"/>
    </row>
    <row r="501" spans="2:3" x14ac:dyDescent="0.25">
      <c r="B501" s="107"/>
    </row>
    <row r="502" spans="2:3" x14ac:dyDescent="0.25">
      <c r="B502" s="107"/>
    </row>
    <row r="503" spans="2:3" x14ac:dyDescent="0.25">
      <c r="B503" s="108" t="s">
        <v>125</v>
      </c>
      <c r="C503" s="137" t="s">
        <v>126</v>
      </c>
    </row>
    <row r="504" spans="2:3" x14ac:dyDescent="0.25">
      <c r="B504" s="107"/>
    </row>
    <row r="505" spans="2:3" x14ac:dyDescent="0.25">
      <c r="B505" s="107"/>
    </row>
    <row r="506" spans="2:3" x14ac:dyDescent="0.25">
      <c r="B506" s="107"/>
    </row>
    <row r="507" spans="2:3" x14ac:dyDescent="0.25">
      <c r="B507" s="107"/>
    </row>
    <row r="509" spans="2:3" x14ac:dyDescent="0.25">
      <c r="B509" s="107"/>
    </row>
    <row r="510" spans="2:3" x14ac:dyDescent="0.25">
      <c r="B510" s="107"/>
    </row>
    <row r="511" spans="2:3" x14ac:dyDescent="0.25">
      <c r="B511" s="107"/>
    </row>
    <row r="512" spans="2:3" x14ac:dyDescent="0.25">
      <c r="B512" s="107"/>
    </row>
    <row r="513" spans="2:10" x14ac:dyDescent="0.25">
      <c r="B513" s="107"/>
    </row>
    <row r="514" spans="2:10" x14ac:dyDescent="0.25">
      <c r="B514" s="107"/>
    </row>
    <row r="515" spans="2:10" x14ac:dyDescent="0.25">
      <c r="B515" s="107"/>
    </row>
    <row r="517" spans="2:10" x14ac:dyDescent="0.25">
      <c r="B517" s="107"/>
    </row>
    <row r="518" spans="2:10" ht="33" customHeight="1" x14ac:dyDescent="0.25">
      <c r="B518" s="107"/>
      <c r="C518" s="230"/>
      <c r="D518" s="230"/>
      <c r="E518" s="230"/>
      <c r="F518" s="230"/>
      <c r="G518" s="230"/>
      <c r="H518" s="230"/>
      <c r="I518" s="230"/>
      <c r="J518" s="230"/>
    </row>
    <row r="519" spans="2:10" ht="87.75" customHeight="1" x14ac:dyDescent="0.25">
      <c r="B519" s="107"/>
    </row>
    <row r="520" spans="2:10" x14ac:dyDescent="0.25">
      <c r="B520" s="134"/>
      <c r="C520" s="220" t="s">
        <v>254</v>
      </c>
      <c r="D520" s="221"/>
      <c r="E520" s="221"/>
      <c r="F520" s="221"/>
      <c r="G520" s="221"/>
      <c r="H520" s="221"/>
      <c r="I520" s="221"/>
      <c r="J520" s="221"/>
    </row>
    <row r="521" spans="2:10" x14ac:dyDescent="0.25">
      <c r="B521" s="134"/>
      <c r="C521" s="221"/>
      <c r="D521" s="221"/>
      <c r="E521" s="221"/>
      <c r="F521" s="221"/>
      <c r="G521" s="221"/>
      <c r="H521" s="221"/>
      <c r="I521" s="221"/>
      <c r="J521" s="221"/>
    </row>
    <row r="522" spans="2:10" x14ac:dyDescent="0.25">
      <c r="B522" s="134"/>
      <c r="C522" s="221"/>
      <c r="D522" s="221"/>
      <c r="E522" s="221"/>
      <c r="F522" s="221"/>
      <c r="G522" s="221"/>
      <c r="H522" s="221"/>
      <c r="I522" s="221"/>
      <c r="J522" s="221"/>
    </row>
    <row r="523" spans="2:10" x14ac:dyDescent="0.25">
      <c r="B523" s="134"/>
      <c r="C523" s="132"/>
      <c r="D523" s="132"/>
      <c r="E523" s="132"/>
      <c r="F523" s="132"/>
      <c r="G523" s="132"/>
      <c r="H523" s="132"/>
      <c r="I523" s="132"/>
      <c r="J523" s="132"/>
    </row>
    <row r="524" spans="2:10" x14ac:dyDescent="0.25">
      <c r="B524" s="107"/>
    </row>
    <row r="525" spans="2:10" x14ac:dyDescent="0.25">
      <c r="B525" s="108" t="s">
        <v>127</v>
      </c>
      <c r="C525" s="137" t="s">
        <v>128</v>
      </c>
    </row>
    <row r="526" spans="2:10" x14ac:dyDescent="0.25">
      <c r="B526" s="107"/>
    </row>
    <row r="527" spans="2:10" x14ac:dyDescent="0.25">
      <c r="B527" s="107"/>
    </row>
    <row r="528" spans="2:10" x14ac:dyDescent="0.25">
      <c r="B528" s="107"/>
    </row>
    <row r="529" spans="2:10" x14ac:dyDescent="0.25">
      <c r="B529" s="107"/>
    </row>
    <row r="530" spans="2:10" x14ac:dyDescent="0.25">
      <c r="B530" s="107"/>
    </row>
    <row r="531" spans="2:10" x14ac:dyDescent="0.25">
      <c r="B531" s="107"/>
    </row>
    <row r="532" spans="2:10" x14ac:dyDescent="0.25">
      <c r="B532" s="107"/>
    </row>
    <row r="533" spans="2:10" x14ac:dyDescent="0.25">
      <c r="B533" s="107"/>
    </row>
    <row r="534" spans="2:10" x14ac:dyDescent="0.25">
      <c r="B534" s="107"/>
    </row>
    <row r="535" spans="2:10" x14ac:dyDescent="0.25">
      <c r="B535" s="107"/>
    </row>
    <row r="536" spans="2:10" x14ac:dyDescent="0.25">
      <c r="B536" s="107"/>
    </row>
    <row r="537" spans="2:10" x14ac:dyDescent="0.25">
      <c r="B537" s="107"/>
    </row>
    <row r="538" spans="2:10" ht="126" customHeight="1" x14ac:dyDescent="0.25">
      <c r="B538" s="107"/>
    </row>
    <row r="539" spans="2:10" x14ac:dyDescent="0.25">
      <c r="B539" s="107"/>
      <c r="C539" s="220" t="s">
        <v>255</v>
      </c>
      <c r="D539" s="221"/>
      <c r="E539" s="221"/>
      <c r="F539" s="221"/>
      <c r="G539" s="221"/>
      <c r="H539" s="221"/>
      <c r="I539" s="221"/>
      <c r="J539" s="221"/>
    </row>
    <row r="540" spans="2:10" ht="15" customHeight="1" x14ac:dyDescent="0.25">
      <c r="B540" s="107"/>
      <c r="C540" s="221"/>
      <c r="D540" s="221"/>
      <c r="E540" s="221"/>
      <c r="F540" s="221"/>
      <c r="G540" s="221"/>
      <c r="H540" s="221"/>
      <c r="I540" s="221"/>
      <c r="J540" s="221"/>
    </row>
    <row r="541" spans="2:10" ht="48" customHeight="1" x14ac:dyDescent="0.25">
      <c r="B541" s="107"/>
      <c r="C541" s="221"/>
      <c r="D541" s="221"/>
      <c r="E541" s="221"/>
      <c r="F541" s="221"/>
      <c r="G541" s="221"/>
      <c r="H541" s="221"/>
      <c r="I541" s="221"/>
      <c r="J541" s="221"/>
    </row>
    <row r="542" spans="2:10" ht="19.5" customHeight="1" x14ac:dyDescent="0.25">
      <c r="B542" s="107"/>
      <c r="C542" s="132"/>
      <c r="D542" s="132"/>
      <c r="E542" s="132"/>
      <c r="F542" s="132"/>
      <c r="G542" s="132"/>
      <c r="H542" s="132"/>
      <c r="I542" s="132"/>
      <c r="J542" s="132"/>
    </row>
    <row r="543" spans="2:10" ht="19.5" customHeight="1" x14ac:dyDescent="0.25">
      <c r="B543" s="107"/>
      <c r="C543" s="132"/>
      <c r="D543" s="132"/>
      <c r="E543" s="132"/>
      <c r="F543" s="132"/>
      <c r="G543" s="132"/>
      <c r="H543" s="132"/>
      <c r="I543" s="132"/>
      <c r="J543" s="132"/>
    </row>
    <row r="544" spans="2:10" ht="19.5" customHeight="1" x14ac:dyDescent="0.25">
      <c r="B544" s="107"/>
      <c r="C544" s="132"/>
      <c r="D544" s="132"/>
      <c r="E544" s="132"/>
      <c r="F544" s="132"/>
      <c r="G544" s="132"/>
      <c r="H544" s="132"/>
      <c r="I544" s="132"/>
      <c r="J544" s="132"/>
    </row>
    <row r="545" spans="2:10" ht="19.5" customHeight="1" x14ac:dyDescent="0.25">
      <c r="B545" s="107"/>
      <c r="C545" s="132"/>
      <c r="D545" s="132"/>
      <c r="E545" s="132"/>
      <c r="F545" s="132"/>
      <c r="G545" s="132"/>
      <c r="H545" s="132"/>
      <c r="I545" s="132"/>
      <c r="J545" s="132"/>
    </row>
    <row r="546" spans="2:10" ht="19.5" customHeight="1" x14ac:dyDescent="0.25">
      <c r="B546" s="107"/>
      <c r="C546" s="132"/>
      <c r="D546" s="132"/>
      <c r="E546" s="132"/>
      <c r="F546" s="132"/>
      <c r="G546" s="132"/>
      <c r="H546" s="132"/>
      <c r="I546" s="132"/>
      <c r="J546" s="132"/>
    </row>
    <row r="547" spans="2:10" ht="19.5" customHeight="1" x14ac:dyDescent="0.25">
      <c r="B547" s="107"/>
      <c r="C547" s="132"/>
      <c r="D547" s="132"/>
      <c r="E547" s="132"/>
      <c r="F547" s="132"/>
      <c r="G547" s="132"/>
      <c r="H547" s="132"/>
      <c r="I547" s="132"/>
      <c r="J547" s="132"/>
    </row>
    <row r="548" spans="2:10" ht="27.75" customHeight="1" x14ac:dyDescent="0.25">
      <c r="B548" s="107"/>
      <c r="C548" s="132"/>
      <c r="D548" s="132"/>
      <c r="E548" s="132"/>
      <c r="F548" s="132"/>
      <c r="G548" s="132"/>
      <c r="H548" s="132"/>
      <c r="I548" s="132"/>
      <c r="J548" s="132"/>
    </row>
    <row r="549" spans="2:10" ht="19.5" customHeight="1" x14ac:dyDescent="0.25">
      <c r="B549" s="107"/>
      <c r="C549" s="132"/>
      <c r="D549" s="132"/>
      <c r="E549" s="132"/>
      <c r="F549" s="132"/>
      <c r="G549" s="132"/>
      <c r="H549" s="132"/>
      <c r="I549" s="132"/>
      <c r="J549" s="132"/>
    </row>
    <row r="550" spans="2:10" x14ac:dyDescent="0.25">
      <c r="B550" s="108" t="s">
        <v>129</v>
      </c>
      <c r="C550" s="137" t="s">
        <v>130</v>
      </c>
    </row>
    <row r="551" spans="2:10" x14ac:dyDescent="0.25">
      <c r="B551" s="107"/>
    </row>
    <row r="552" spans="2:10" x14ac:dyDescent="0.25">
      <c r="B552" s="107"/>
    </row>
    <row r="553" spans="2:10" x14ac:dyDescent="0.25">
      <c r="B553" s="107"/>
    </row>
    <row r="555" spans="2:10" x14ac:dyDescent="0.25">
      <c r="B555" s="107"/>
    </row>
    <row r="556" spans="2:10" x14ac:dyDescent="0.25">
      <c r="B556" s="107"/>
    </row>
    <row r="557" spans="2:10" x14ac:dyDescent="0.25">
      <c r="B557" s="107"/>
    </row>
    <row r="558" spans="2:10" x14ac:dyDescent="0.25">
      <c r="B558" s="107"/>
    </row>
    <row r="559" spans="2:10" x14ac:dyDescent="0.25">
      <c r="B559" s="107"/>
    </row>
    <row r="560" spans="2:10" x14ac:dyDescent="0.25">
      <c r="B560" s="107"/>
    </row>
    <row r="561" spans="2:2" x14ac:dyDescent="0.25">
      <c r="B561" s="107"/>
    </row>
    <row r="562" spans="2:2" x14ac:dyDescent="0.25">
      <c r="B562" s="107"/>
    </row>
    <row r="563" spans="2:2" x14ac:dyDescent="0.25">
      <c r="B563" s="107"/>
    </row>
    <row r="564" spans="2:2" x14ac:dyDescent="0.25">
      <c r="B564" s="107"/>
    </row>
    <row r="565" spans="2:2" x14ac:dyDescent="0.25">
      <c r="B565" s="107"/>
    </row>
    <row r="566" spans="2:2" x14ac:dyDescent="0.25">
      <c r="B566" s="107"/>
    </row>
    <row r="567" spans="2:2" x14ac:dyDescent="0.25">
      <c r="B567" s="107"/>
    </row>
    <row r="568" spans="2:2" x14ac:dyDescent="0.25">
      <c r="B568" s="107"/>
    </row>
    <row r="569" spans="2:2" ht="20.25" customHeight="1" x14ac:dyDescent="0.25">
      <c r="B569" s="107"/>
    </row>
    <row r="570" spans="2:2" x14ac:dyDescent="0.25">
      <c r="B570" s="107"/>
    </row>
    <row r="571" spans="2:2" x14ac:dyDescent="0.25">
      <c r="B571" s="107"/>
    </row>
    <row r="572" spans="2:2" x14ac:dyDescent="0.25">
      <c r="B572" s="107"/>
    </row>
    <row r="573" spans="2:2" x14ac:dyDescent="0.25">
      <c r="B573" s="107"/>
    </row>
    <row r="574" spans="2:2" x14ac:dyDescent="0.25">
      <c r="B574" s="107"/>
    </row>
    <row r="575" spans="2:2" x14ac:dyDescent="0.25">
      <c r="B575" s="107"/>
    </row>
    <row r="576" spans="2:2" x14ac:dyDescent="0.25">
      <c r="B576" s="107"/>
    </row>
    <row r="577" spans="2:10" x14ac:dyDescent="0.25">
      <c r="B577" s="107"/>
    </row>
    <row r="578" spans="2:10" x14ac:dyDescent="0.25">
      <c r="B578" s="107"/>
    </row>
    <row r="579" spans="2:10" x14ac:dyDescent="0.25">
      <c r="B579" s="107"/>
    </row>
    <row r="580" spans="2:10" x14ac:dyDescent="0.25">
      <c r="B580" s="107"/>
    </row>
    <row r="581" spans="2:10" x14ac:dyDescent="0.25">
      <c r="B581" s="107"/>
    </row>
    <row r="582" spans="2:10" x14ac:dyDescent="0.25">
      <c r="B582" s="107"/>
    </row>
    <row r="583" spans="2:10" x14ac:dyDescent="0.25">
      <c r="B583" s="107"/>
    </row>
    <row r="584" spans="2:10" x14ac:dyDescent="0.25">
      <c r="B584" s="107"/>
    </row>
    <row r="585" spans="2:10" ht="7.5" customHeight="1" x14ac:dyDescent="0.25">
      <c r="B585" s="107"/>
    </row>
    <row r="586" spans="2:10" ht="7.5" customHeight="1" x14ac:dyDescent="0.25">
      <c r="B586" s="107"/>
    </row>
    <row r="587" spans="2:10" ht="7.5" customHeight="1" x14ac:dyDescent="0.25">
      <c r="B587" s="107"/>
    </row>
    <row r="588" spans="2:10" ht="7.5" customHeight="1" x14ac:dyDescent="0.25">
      <c r="B588" s="107"/>
    </row>
    <row r="589" spans="2:10" ht="16.5" customHeight="1" x14ac:dyDescent="0.25">
      <c r="B589" s="107"/>
    </row>
    <row r="590" spans="2:10" ht="16.5" customHeight="1" x14ac:dyDescent="0.25">
      <c r="B590" s="107"/>
    </row>
    <row r="591" spans="2:10" ht="16.5" customHeight="1" x14ac:dyDescent="0.25">
      <c r="B591" s="107"/>
    </row>
    <row r="592" spans="2:10" ht="64.5" customHeight="1" x14ac:dyDescent="0.25">
      <c r="B592" s="107"/>
      <c r="C592" s="231" t="s">
        <v>257</v>
      </c>
      <c r="D592" s="230"/>
      <c r="E592" s="230"/>
      <c r="F592" s="230"/>
      <c r="G592" s="230"/>
      <c r="H592" s="230"/>
      <c r="I592" s="230"/>
      <c r="J592" s="230"/>
    </row>
    <row r="593" spans="2:10" ht="17.25" customHeight="1" x14ac:dyDescent="0.25">
      <c r="B593" s="107"/>
      <c r="C593" s="138"/>
      <c r="D593" s="127"/>
      <c r="E593" s="127"/>
      <c r="F593" s="127"/>
      <c r="G593" s="127"/>
      <c r="H593" s="127"/>
      <c r="I593" s="127"/>
      <c r="J593" s="127"/>
    </row>
    <row r="594" spans="2:10" ht="17.25" customHeight="1" x14ac:dyDescent="0.25">
      <c r="B594" s="107"/>
      <c r="C594" s="138"/>
      <c r="D594" s="127"/>
      <c r="E594" s="127"/>
      <c r="F594" s="127"/>
      <c r="G594" s="127"/>
      <c r="H594" s="127"/>
      <c r="I594" s="127"/>
      <c r="J594" s="127"/>
    </row>
    <row r="595" spans="2:10" ht="17.25" customHeight="1" x14ac:dyDescent="0.25">
      <c r="B595" s="107"/>
      <c r="C595" s="138"/>
      <c r="D595" s="127"/>
      <c r="E595" s="127"/>
      <c r="F595" s="127"/>
      <c r="G595" s="127"/>
      <c r="H595" s="127"/>
      <c r="I595" s="127"/>
      <c r="J595" s="127"/>
    </row>
    <row r="596" spans="2:10" ht="17.25" customHeight="1" x14ac:dyDescent="0.25">
      <c r="B596" s="107"/>
      <c r="C596" s="138"/>
      <c r="D596" s="127"/>
      <c r="E596" s="127"/>
      <c r="F596" s="127"/>
      <c r="G596" s="127"/>
      <c r="H596" s="127"/>
      <c r="I596" s="127"/>
      <c r="J596" s="127"/>
    </row>
    <row r="597" spans="2:10" ht="17.25" customHeight="1" x14ac:dyDescent="0.25">
      <c r="B597" s="107"/>
      <c r="C597" s="138"/>
      <c r="D597" s="127"/>
      <c r="E597" s="127"/>
      <c r="F597" s="127"/>
      <c r="G597" s="127"/>
      <c r="H597" s="127"/>
      <c r="I597" s="127"/>
      <c r="J597" s="127"/>
    </row>
    <row r="598" spans="2:10" ht="17.25" customHeight="1" x14ac:dyDescent="0.25">
      <c r="B598" s="107"/>
      <c r="C598" s="138"/>
      <c r="D598" s="127"/>
      <c r="E598" s="127"/>
      <c r="F598" s="127"/>
      <c r="G598" s="127"/>
      <c r="H598" s="127"/>
      <c r="I598" s="127"/>
      <c r="J598" s="127"/>
    </row>
    <row r="599" spans="2:10" ht="17.25" customHeight="1" x14ac:dyDescent="0.25">
      <c r="B599" s="107"/>
      <c r="C599" s="138"/>
      <c r="D599" s="127"/>
      <c r="E599" s="127"/>
      <c r="F599" s="127"/>
      <c r="G599" s="127"/>
      <c r="H599" s="127"/>
      <c r="I599" s="127"/>
      <c r="J599" s="127"/>
    </row>
    <row r="600" spans="2:10" ht="17.25" customHeight="1" x14ac:dyDescent="0.25">
      <c r="B600" s="107"/>
      <c r="C600" s="138"/>
      <c r="D600" s="127"/>
      <c r="E600" s="127"/>
      <c r="F600" s="127"/>
      <c r="G600" s="127"/>
      <c r="H600" s="127"/>
      <c r="I600" s="127"/>
      <c r="J600" s="127"/>
    </row>
    <row r="601" spans="2:10" ht="17.25" customHeight="1" x14ac:dyDescent="0.25">
      <c r="B601" s="107"/>
      <c r="C601" s="138"/>
      <c r="D601" s="127"/>
      <c r="E601" s="127"/>
      <c r="F601" s="127"/>
      <c r="G601" s="127"/>
      <c r="H601" s="127"/>
      <c r="I601" s="127"/>
      <c r="J601" s="127"/>
    </row>
    <row r="602" spans="2:10" ht="17.25" customHeight="1" x14ac:dyDescent="0.25">
      <c r="B602" s="107"/>
      <c r="C602" s="138"/>
      <c r="D602" s="127"/>
      <c r="E602" s="127"/>
      <c r="F602" s="127"/>
      <c r="G602" s="127"/>
      <c r="H602" s="127"/>
      <c r="I602" s="127"/>
      <c r="J602" s="127"/>
    </row>
    <row r="603" spans="2:10" ht="17.25" customHeight="1" x14ac:dyDescent="0.25">
      <c r="B603" s="107"/>
      <c r="C603" s="138"/>
      <c r="D603" s="127"/>
      <c r="E603" s="127"/>
      <c r="F603" s="127"/>
      <c r="G603" s="127"/>
      <c r="H603" s="127"/>
      <c r="I603" s="127"/>
      <c r="J603" s="127"/>
    </row>
    <row r="604" spans="2:10" ht="17.25" customHeight="1" x14ac:dyDescent="0.25">
      <c r="B604" s="107"/>
      <c r="C604" s="138"/>
      <c r="D604" s="127"/>
      <c r="E604" s="127"/>
      <c r="F604" s="127"/>
      <c r="G604" s="127"/>
      <c r="H604" s="127"/>
      <c r="I604" s="127"/>
      <c r="J604" s="127"/>
    </row>
    <row r="605" spans="2:10" ht="17.25" customHeight="1" x14ac:dyDescent="0.25">
      <c r="B605" s="107"/>
      <c r="C605" s="138"/>
      <c r="D605" s="127"/>
      <c r="E605" s="127"/>
      <c r="F605" s="127"/>
      <c r="G605" s="127"/>
      <c r="H605" s="127"/>
      <c r="I605" s="127"/>
      <c r="J605" s="127"/>
    </row>
    <row r="606" spans="2:10" ht="17.25" customHeight="1" x14ac:dyDescent="0.25">
      <c r="B606" s="107"/>
      <c r="C606" s="138"/>
      <c r="D606" s="127"/>
      <c r="E606" s="127"/>
      <c r="F606" s="127"/>
      <c r="G606" s="127"/>
      <c r="H606" s="127"/>
      <c r="I606" s="127"/>
      <c r="J606" s="127"/>
    </row>
    <row r="607" spans="2:10" ht="17.25" customHeight="1" x14ac:dyDescent="0.25">
      <c r="B607" s="107"/>
      <c r="C607" s="138"/>
      <c r="D607" s="127"/>
      <c r="E607" s="127"/>
      <c r="F607" s="127"/>
      <c r="G607" s="127"/>
      <c r="H607" s="127"/>
      <c r="I607" s="127"/>
      <c r="J607" s="127"/>
    </row>
    <row r="608" spans="2:10" ht="17.25" customHeight="1" x14ac:dyDescent="0.25">
      <c r="B608" s="107"/>
      <c r="C608" s="138"/>
      <c r="D608" s="127"/>
      <c r="E608" s="127"/>
      <c r="F608" s="127"/>
      <c r="G608" s="127"/>
      <c r="H608" s="127"/>
      <c r="I608" s="127"/>
      <c r="J608" s="127"/>
    </row>
    <row r="609" spans="2:11" ht="17.25" customHeight="1" x14ac:dyDescent="0.25">
      <c r="B609" s="107"/>
      <c r="C609" s="138"/>
      <c r="D609" s="127"/>
      <c r="E609" s="127"/>
      <c r="F609" s="127"/>
      <c r="G609" s="127"/>
      <c r="H609" s="127"/>
      <c r="I609" s="127"/>
      <c r="J609" s="127"/>
    </row>
    <row r="610" spans="2:11" ht="17.25" customHeight="1" x14ac:dyDescent="0.25">
      <c r="B610" s="107"/>
    </row>
    <row r="611" spans="2:11" x14ac:dyDescent="0.25">
      <c r="B611" s="108" t="s">
        <v>131</v>
      </c>
      <c r="C611" s="109" t="s">
        <v>132</v>
      </c>
      <c r="K611" s="36"/>
    </row>
    <row r="612" spans="2:11" ht="5.25" customHeight="1" x14ac:dyDescent="0.25">
      <c r="B612" s="134"/>
      <c r="K612" s="36"/>
    </row>
    <row r="613" spans="2:11" x14ac:dyDescent="0.25">
      <c r="B613" s="134"/>
      <c r="K613" s="36"/>
    </row>
    <row r="614" spans="2:11" x14ac:dyDescent="0.25">
      <c r="B614" s="134"/>
      <c r="K614" s="36"/>
    </row>
    <row r="615" spans="2:11" x14ac:dyDescent="0.25">
      <c r="B615" s="134"/>
      <c r="K615" s="36"/>
    </row>
    <row r="616" spans="2:11" x14ac:dyDescent="0.25">
      <c r="B616" s="134"/>
      <c r="K616" s="36"/>
    </row>
    <row r="617" spans="2:11" x14ac:dyDescent="0.25">
      <c r="B617" s="134"/>
      <c r="K617" s="36"/>
    </row>
    <row r="618" spans="2:11" x14ac:dyDescent="0.25">
      <c r="B618" s="134"/>
      <c r="K618" s="36"/>
    </row>
    <row r="619" spans="2:11" x14ac:dyDescent="0.25">
      <c r="B619" s="134"/>
      <c r="K619" s="36"/>
    </row>
    <row r="620" spans="2:11" x14ac:dyDescent="0.25">
      <c r="B620" s="134"/>
      <c r="K620" s="36"/>
    </row>
    <row r="621" spans="2:11" x14ac:dyDescent="0.25">
      <c r="B621" s="134"/>
      <c r="K621" s="36"/>
    </row>
    <row r="622" spans="2:11" x14ac:dyDescent="0.25">
      <c r="B622" s="134"/>
      <c r="K622" s="36"/>
    </row>
    <row r="623" spans="2:11" x14ac:dyDescent="0.25">
      <c r="B623" s="134"/>
      <c r="K623" s="36"/>
    </row>
    <row r="624" spans="2:11" x14ac:dyDescent="0.25">
      <c r="B624" s="134"/>
      <c r="K624" s="36"/>
    </row>
    <row r="625" spans="2:11" x14ac:dyDescent="0.25">
      <c r="B625" s="134"/>
      <c r="K625" s="36"/>
    </row>
    <row r="626" spans="2:11" x14ac:dyDescent="0.25">
      <c r="B626" s="134"/>
      <c r="K626" s="36"/>
    </row>
    <row r="627" spans="2:11" x14ac:dyDescent="0.25">
      <c r="B627" s="134"/>
      <c r="K627" s="36"/>
    </row>
    <row r="628" spans="2:11" x14ac:dyDescent="0.25">
      <c r="B628" s="134"/>
      <c r="K628" s="36"/>
    </row>
    <row r="629" spans="2:11" x14ac:dyDescent="0.25">
      <c r="B629" s="134"/>
      <c r="K629" s="36"/>
    </row>
    <row r="630" spans="2:11" x14ac:dyDescent="0.25">
      <c r="B630" s="134"/>
      <c r="K630" s="36"/>
    </row>
    <row r="631" spans="2:11" x14ac:dyDescent="0.25">
      <c r="B631" s="134"/>
      <c r="K631" s="36"/>
    </row>
    <row r="632" spans="2:11" x14ac:dyDescent="0.25">
      <c r="B632" s="134"/>
      <c r="K632" s="36"/>
    </row>
    <row r="633" spans="2:11" ht="45.75" customHeight="1" x14ac:dyDescent="0.25">
      <c r="B633" s="134"/>
      <c r="C633" s="231" t="s">
        <v>256</v>
      </c>
      <c r="D633" s="230"/>
      <c r="E633" s="230"/>
      <c r="F633" s="230"/>
      <c r="G633" s="230"/>
      <c r="H633" s="230"/>
      <c r="I633" s="230"/>
      <c r="J633" s="230"/>
      <c r="K633" s="36"/>
    </row>
    <row r="634" spans="2:11" x14ac:dyDescent="0.25">
      <c r="B634" s="134"/>
      <c r="K634" s="36"/>
    </row>
    <row r="635" spans="2:11" ht="15" customHeight="1" x14ac:dyDescent="0.25">
      <c r="B635" s="134"/>
      <c r="C635" s="229" t="s">
        <v>288</v>
      </c>
      <c r="D635" s="229"/>
      <c r="E635" s="229"/>
      <c r="F635" s="229"/>
      <c r="G635" s="229"/>
      <c r="H635" s="229"/>
      <c r="I635" s="229"/>
      <c r="J635" s="229"/>
      <c r="K635" s="36"/>
    </row>
    <row r="636" spans="2:11" ht="4.5" customHeight="1" x14ac:dyDescent="0.25">
      <c r="B636" s="134"/>
      <c r="K636" s="36"/>
    </row>
    <row r="637" spans="2:11" ht="30" x14ac:dyDescent="0.25">
      <c r="B637" s="134"/>
      <c r="C637" s="114" t="s">
        <v>0</v>
      </c>
      <c r="D637" s="222" t="s">
        <v>229</v>
      </c>
      <c r="E637" s="223"/>
      <c r="F637" s="223"/>
      <c r="G637" s="223"/>
      <c r="H637" s="223"/>
      <c r="I637" s="224"/>
      <c r="J637" s="113" t="s">
        <v>242</v>
      </c>
      <c r="K637" s="36"/>
    </row>
    <row r="638" spans="2:11" ht="27" customHeight="1" x14ac:dyDescent="0.25">
      <c r="B638" s="107"/>
      <c r="C638" s="121" t="s">
        <v>109</v>
      </c>
      <c r="D638" s="122" t="s">
        <v>230</v>
      </c>
      <c r="E638" s="119"/>
      <c r="F638" s="119"/>
      <c r="G638" s="119"/>
      <c r="H638" s="119"/>
      <c r="I638" s="120"/>
      <c r="J638" s="111"/>
    </row>
    <row r="639" spans="2:11" ht="27" customHeight="1" x14ac:dyDescent="0.25">
      <c r="B639" s="107"/>
      <c r="C639" s="115"/>
      <c r="D639" s="36" t="s">
        <v>271</v>
      </c>
      <c r="E639" s="36"/>
      <c r="F639" s="36"/>
      <c r="G639" s="36"/>
      <c r="H639" s="36"/>
      <c r="I639" s="36"/>
      <c r="J639" s="112">
        <v>39214</v>
      </c>
    </row>
    <row r="640" spans="2:11" ht="27" customHeight="1" x14ac:dyDescent="0.25">
      <c r="B640" s="107"/>
      <c r="C640" s="116"/>
      <c r="D640" s="110" t="s">
        <v>231</v>
      </c>
      <c r="E640" s="110"/>
      <c r="F640" s="110"/>
      <c r="G640" s="110"/>
      <c r="H640" s="110"/>
      <c r="I640" s="110"/>
      <c r="J640" s="129">
        <v>979.68</v>
      </c>
    </row>
    <row r="641" spans="2:10" ht="27" customHeight="1" x14ac:dyDescent="0.25">
      <c r="B641" s="107"/>
      <c r="C641" s="116"/>
      <c r="D641" s="124" t="s">
        <v>267</v>
      </c>
      <c r="E641" s="124"/>
      <c r="F641" s="124"/>
      <c r="G641" s="124"/>
      <c r="H641" s="124"/>
      <c r="I641" s="124"/>
      <c r="J641" s="118">
        <f>SUM(J639:J640)</f>
        <v>40193.68</v>
      </c>
    </row>
    <row r="642" spans="2:10" ht="27" customHeight="1" x14ac:dyDescent="0.25">
      <c r="B642" s="107"/>
      <c r="C642" s="116"/>
      <c r="D642" s="110"/>
      <c r="E642" s="110"/>
      <c r="F642" s="110"/>
      <c r="G642" s="110"/>
      <c r="H642" s="110"/>
      <c r="I642" s="110"/>
      <c r="J642" s="118"/>
    </row>
    <row r="643" spans="2:10" ht="27" customHeight="1" x14ac:dyDescent="0.25">
      <c r="B643" s="107"/>
      <c r="C643" s="123" t="s">
        <v>112</v>
      </c>
      <c r="D643" s="122" t="s">
        <v>168</v>
      </c>
      <c r="E643" s="110"/>
      <c r="F643" s="110"/>
      <c r="G643" s="110"/>
      <c r="H643" s="110"/>
      <c r="I643" s="110"/>
      <c r="J643" s="118"/>
    </row>
    <row r="644" spans="2:10" ht="27" customHeight="1" x14ac:dyDescent="0.25">
      <c r="B644" s="107"/>
      <c r="C644" s="116"/>
      <c r="D644" s="110" t="s">
        <v>154</v>
      </c>
      <c r="E644" s="110"/>
      <c r="F644" s="110"/>
      <c r="G644" s="110"/>
      <c r="H644" s="110"/>
      <c r="I644" s="110"/>
      <c r="J644" s="112">
        <v>5070385</v>
      </c>
    </row>
    <row r="645" spans="2:10" ht="27" customHeight="1" x14ac:dyDescent="0.25">
      <c r="B645" s="107"/>
      <c r="C645" s="116"/>
      <c r="D645" s="110" t="s">
        <v>169</v>
      </c>
      <c r="E645" s="110"/>
      <c r="F645" s="110"/>
      <c r="G645" s="110"/>
      <c r="H645" s="110"/>
      <c r="I645" s="110"/>
      <c r="J645" s="112">
        <v>20197</v>
      </c>
    </row>
    <row r="646" spans="2:10" ht="27" customHeight="1" x14ac:dyDescent="0.25">
      <c r="B646" s="107"/>
      <c r="C646" s="116"/>
      <c r="D646" s="110" t="s">
        <v>153</v>
      </c>
      <c r="E646" s="110"/>
      <c r="F646" s="110"/>
      <c r="G646" s="110"/>
      <c r="H646" s="110"/>
      <c r="I646" s="110"/>
      <c r="J646" s="112">
        <v>367</v>
      </c>
    </row>
    <row r="647" spans="2:10" ht="27" customHeight="1" x14ac:dyDescent="0.25">
      <c r="B647" s="107"/>
      <c r="C647" s="116"/>
      <c r="D647" s="110" t="s">
        <v>232</v>
      </c>
      <c r="E647" s="110"/>
      <c r="F647" s="110"/>
      <c r="G647" s="110"/>
      <c r="H647" s="110"/>
      <c r="I647" s="110"/>
      <c r="J647" s="112">
        <v>0</v>
      </c>
    </row>
    <row r="648" spans="2:10" ht="27" customHeight="1" x14ac:dyDescent="0.25">
      <c r="B648" s="107"/>
      <c r="C648" s="116"/>
      <c r="D648" s="125" t="s">
        <v>233</v>
      </c>
      <c r="E648" s="125"/>
      <c r="F648" s="125"/>
      <c r="G648" s="125"/>
      <c r="H648" s="125"/>
      <c r="I648" s="125"/>
      <c r="J648" s="118">
        <f>SUM(J645:J647)</f>
        <v>20564</v>
      </c>
    </row>
    <row r="649" spans="2:10" ht="27" customHeight="1" x14ac:dyDescent="0.25">
      <c r="B649" s="107"/>
      <c r="C649" s="116"/>
      <c r="D649" s="110"/>
      <c r="E649" s="110"/>
      <c r="F649" s="110"/>
      <c r="G649" s="110"/>
      <c r="H649" s="110"/>
      <c r="I649" s="110"/>
      <c r="J649" s="112"/>
    </row>
    <row r="650" spans="2:10" ht="27" customHeight="1" x14ac:dyDescent="0.25">
      <c r="B650" s="107"/>
      <c r="C650" s="123" t="s">
        <v>113</v>
      </c>
      <c r="D650" s="140" t="s">
        <v>234</v>
      </c>
      <c r="E650" s="126"/>
      <c r="F650" s="126"/>
      <c r="G650" s="126"/>
      <c r="H650" s="126"/>
      <c r="I650" s="126"/>
      <c r="J650" s="118">
        <f>J641-J648</f>
        <v>19629.68</v>
      </c>
    </row>
    <row r="651" spans="2:10" ht="27" customHeight="1" x14ac:dyDescent="0.25">
      <c r="B651" s="107"/>
      <c r="C651" s="232"/>
      <c r="D651" s="234" t="s">
        <v>301</v>
      </c>
      <c r="E651" s="235"/>
      <c r="F651" s="235"/>
      <c r="G651" s="235"/>
      <c r="H651" s="235"/>
      <c r="I651" s="236"/>
      <c r="J651" s="240"/>
    </row>
    <row r="652" spans="2:10" x14ac:dyDescent="0.25">
      <c r="B652" s="107"/>
      <c r="C652" s="233"/>
      <c r="D652" s="237"/>
      <c r="E652" s="238"/>
      <c r="F652" s="238"/>
      <c r="G652" s="238"/>
      <c r="H652" s="238"/>
      <c r="I652" s="239"/>
      <c r="J652" s="241"/>
    </row>
    <row r="653" spans="2:10" x14ac:dyDescent="0.25">
      <c r="B653" s="107"/>
      <c r="C653" s="135"/>
      <c r="D653" s="36"/>
      <c r="E653" s="36"/>
      <c r="F653" s="36"/>
      <c r="G653" s="36"/>
      <c r="H653" s="36"/>
      <c r="I653" s="36"/>
      <c r="J653" s="136"/>
    </row>
    <row r="654" spans="2:10" x14ac:dyDescent="0.25">
      <c r="B654" s="107"/>
      <c r="C654" s="135"/>
      <c r="D654" s="36"/>
      <c r="E654" s="36"/>
      <c r="F654" s="36"/>
      <c r="G654" s="36"/>
      <c r="H654" s="36"/>
      <c r="I654" s="36"/>
      <c r="J654" s="136"/>
    </row>
    <row r="655" spans="2:10" x14ac:dyDescent="0.25">
      <c r="B655" s="107"/>
      <c r="C655" s="135"/>
      <c r="D655" s="36"/>
      <c r="E655" s="36"/>
      <c r="F655" s="36"/>
      <c r="G655" s="36"/>
      <c r="H655" s="36"/>
      <c r="I655" s="36"/>
      <c r="J655" s="136"/>
    </row>
    <row r="656" spans="2:10" x14ac:dyDescent="0.25">
      <c r="B656" s="107"/>
      <c r="C656" s="135"/>
      <c r="D656" s="36"/>
      <c r="E656" s="36"/>
      <c r="F656" s="36"/>
      <c r="G656" s="36"/>
      <c r="H656" s="36"/>
      <c r="I656" s="36"/>
      <c r="J656" s="136"/>
    </row>
    <row r="657" spans="2:10" x14ac:dyDescent="0.25">
      <c r="B657" s="107"/>
      <c r="C657" s="135"/>
      <c r="D657" s="36"/>
      <c r="E657" s="36"/>
      <c r="F657" s="36"/>
      <c r="G657" s="36"/>
      <c r="H657" s="36"/>
      <c r="I657" s="36"/>
      <c r="J657" s="136"/>
    </row>
    <row r="658" spans="2:10" x14ac:dyDescent="0.25">
      <c r="B658" s="107"/>
      <c r="C658" s="135"/>
      <c r="D658" s="36"/>
      <c r="E658" s="36"/>
      <c r="F658" s="36"/>
      <c r="G658" s="36"/>
      <c r="H658" s="36"/>
      <c r="I658" s="36"/>
      <c r="J658" s="136"/>
    </row>
    <row r="659" spans="2:10" x14ac:dyDescent="0.25">
      <c r="B659" s="107"/>
      <c r="C659" s="135"/>
      <c r="D659" s="36"/>
      <c r="E659" s="36"/>
      <c r="F659" s="36"/>
      <c r="G659" s="36"/>
      <c r="H659" s="36"/>
      <c r="I659" s="36"/>
      <c r="J659" s="136"/>
    </row>
    <row r="660" spans="2:10" x14ac:dyDescent="0.25">
      <c r="B660" s="107"/>
      <c r="C660" s="135"/>
      <c r="D660" s="36"/>
      <c r="E660" s="36"/>
      <c r="F660" s="36"/>
      <c r="G660" s="36"/>
      <c r="H660" s="36"/>
      <c r="I660" s="36"/>
      <c r="J660" s="136"/>
    </row>
    <row r="661" spans="2:10" x14ac:dyDescent="0.25">
      <c r="B661" s="107"/>
    </row>
    <row r="662" spans="2:10" x14ac:dyDescent="0.25">
      <c r="B662" s="107"/>
    </row>
    <row r="663" spans="2:10" x14ac:dyDescent="0.25">
      <c r="B663" s="107"/>
    </row>
    <row r="664" spans="2:10" x14ac:dyDescent="0.25">
      <c r="B664" s="108" t="s">
        <v>134</v>
      </c>
      <c r="C664" s="109" t="s">
        <v>133</v>
      </c>
    </row>
    <row r="665" spans="2:10" x14ac:dyDescent="0.25">
      <c r="B665" s="107"/>
    </row>
    <row r="666" spans="2:10" x14ac:dyDescent="0.25">
      <c r="B666" s="107"/>
    </row>
    <row r="667" spans="2:10" x14ac:dyDescent="0.25">
      <c r="B667" s="107"/>
    </row>
    <row r="669" spans="2:10" x14ac:dyDescent="0.25">
      <c r="B669" s="107"/>
    </row>
    <row r="670" spans="2:10" x14ac:dyDescent="0.25">
      <c r="B670" s="107"/>
    </row>
    <row r="671" spans="2:10" x14ac:dyDescent="0.25">
      <c r="B671" s="107"/>
    </row>
    <row r="672" spans="2:10" x14ac:dyDescent="0.25">
      <c r="B672" s="107"/>
    </row>
    <row r="673" spans="2:2" x14ac:dyDescent="0.25">
      <c r="B673" s="107"/>
    </row>
    <row r="674" spans="2:2" x14ac:dyDescent="0.25">
      <c r="B674" s="107"/>
    </row>
    <row r="675" spans="2:2" x14ac:dyDescent="0.25">
      <c r="B675" s="107"/>
    </row>
    <row r="676" spans="2:2" x14ac:dyDescent="0.25">
      <c r="B676" s="107"/>
    </row>
    <row r="677" spans="2:2" x14ac:dyDescent="0.25">
      <c r="B677" s="107"/>
    </row>
    <row r="678" spans="2:2" x14ac:dyDescent="0.25">
      <c r="B678" s="107"/>
    </row>
    <row r="679" spans="2:2" x14ac:dyDescent="0.25">
      <c r="B679" s="107"/>
    </row>
    <row r="680" spans="2:2" x14ac:dyDescent="0.25">
      <c r="B680" s="107"/>
    </row>
    <row r="681" spans="2:2" x14ac:dyDescent="0.25">
      <c r="B681" s="107"/>
    </row>
    <row r="682" spans="2:2" x14ac:dyDescent="0.25">
      <c r="B682" s="107"/>
    </row>
    <row r="683" spans="2:2" x14ac:dyDescent="0.25">
      <c r="B683" s="107"/>
    </row>
    <row r="684" spans="2:2" x14ac:dyDescent="0.25">
      <c r="B684" s="107"/>
    </row>
    <row r="685" spans="2:2" x14ac:dyDescent="0.25">
      <c r="B685" s="107"/>
    </row>
    <row r="686" spans="2:2" x14ac:dyDescent="0.25">
      <c r="B686" s="107"/>
    </row>
    <row r="687" spans="2:2" x14ac:dyDescent="0.25">
      <c r="B687" s="107"/>
    </row>
    <row r="688" spans="2:2" x14ac:dyDescent="0.25">
      <c r="B688" s="107"/>
    </row>
    <row r="689" spans="2:10" x14ac:dyDescent="0.25">
      <c r="B689" s="107"/>
    </row>
    <row r="690" spans="2:10" x14ac:dyDescent="0.25">
      <c r="B690" s="107"/>
    </row>
    <row r="691" spans="2:10" x14ac:dyDescent="0.25">
      <c r="B691" s="107"/>
    </row>
    <row r="692" spans="2:10" ht="63.75" customHeight="1" x14ac:dyDescent="0.25">
      <c r="B692" s="107"/>
      <c r="C692" s="231" t="s">
        <v>258</v>
      </c>
      <c r="D692" s="230"/>
      <c r="E692" s="230"/>
      <c r="F692" s="230"/>
      <c r="G692" s="230"/>
      <c r="H692" s="230"/>
      <c r="I692" s="230"/>
      <c r="J692" s="230"/>
    </row>
    <row r="693" spans="2:10" x14ac:dyDescent="0.25">
      <c r="B693" s="107"/>
    </row>
    <row r="694" spans="2:10" ht="15" customHeight="1" x14ac:dyDescent="0.25">
      <c r="B694" s="107"/>
      <c r="C694" s="229" t="s">
        <v>289</v>
      </c>
      <c r="D694" s="229"/>
      <c r="E694" s="229"/>
      <c r="F694" s="229"/>
      <c r="G694" s="229"/>
      <c r="H694" s="229"/>
      <c r="I694" s="229"/>
      <c r="J694" s="229"/>
    </row>
    <row r="695" spans="2:10" x14ac:dyDescent="0.25">
      <c r="B695" s="107"/>
    </row>
    <row r="696" spans="2:10" ht="30" x14ac:dyDescent="0.25">
      <c r="B696" s="107"/>
      <c r="C696" s="114" t="s">
        <v>0</v>
      </c>
      <c r="D696" s="222" t="s">
        <v>225</v>
      </c>
      <c r="E696" s="223"/>
      <c r="F696" s="223"/>
      <c r="G696" s="223"/>
      <c r="H696" s="223"/>
      <c r="I696" s="224"/>
      <c r="J696" s="113" t="s">
        <v>242</v>
      </c>
    </row>
    <row r="697" spans="2:10" ht="21" customHeight="1" x14ac:dyDescent="0.25">
      <c r="B697" s="107"/>
      <c r="C697" s="121" t="s">
        <v>109</v>
      </c>
      <c r="D697" s="122" t="s">
        <v>166</v>
      </c>
      <c r="E697" s="119"/>
      <c r="F697" s="119"/>
      <c r="G697" s="119"/>
      <c r="H697" s="119"/>
      <c r="I697" s="120"/>
      <c r="J697" s="111"/>
    </row>
    <row r="698" spans="2:10" ht="21" customHeight="1" x14ac:dyDescent="0.25">
      <c r="B698" s="107"/>
      <c r="C698" s="115"/>
      <c r="D698" s="36" t="s">
        <v>276</v>
      </c>
      <c r="E698" s="36"/>
      <c r="F698" s="36"/>
      <c r="G698" s="36"/>
      <c r="H698" s="36"/>
      <c r="I698" s="36"/>
      <c r="J698" s="112">
        <v>25213</v>
      </c>
    </row>
    <row r="699" spans="2:10" ht="21" customHeight="1" x14ac:dyDescent="0.25">
      <c r="B699" s="107"/>
      <c r="C699" s="116"/>
      <c r="D699" s="110" t="s">
        <v>226</v>
      </c>
      <c r="E699" s="110"/>
      <c r="F699" s="110"/>
      <c r="G699" s="110"/>
      <c r="H699" s="110"/>
      <c r="I699" s="110"/>
      <c r="J699" s="129">
        <v>2524</v>
      </c>
    </row>
    <row r="700" spans="2:10" ht="21" customHeight="1" x14ac:dyDescent="0.25">
      <c r="B700" s="107"/>
      <c r="C700" s="116"/>
      <c r="D700" s="124" t="s">
        <v>267</v>
      </c>
      <c r="E700" s="124"/>
      <c r="F700" s="124"/>
      <c r="G700" s="124"/>
      <c r="H700" s="124"/>
      <c r="I700" s="124"/>
      <c r="J700" s="118">
        <f>SUM(J698:J699)</f>
        <v>27737</v>
      </c>
    </row>
    <row r="701" spans="2:10" ht="21" customHeight="1" x14ac:dyDescent="0.25">
      <c r="B701" s="107"/>
      <c r="C701" s="116"/>
      <c r="D701" s="110"/>
      <c r="E701" s="110"/>
      <c r="F701" s="110"/>
      <c r="G701" s="110"/>
      <c r="H701" s="110"/>
      <c r="I701" s="110"/>
      <c r="J701" s="118"/>
    </row>
    <row r="702" spans="2:10" ht="21" customHeight="1" x14ac:dyDescent="0.25">
      <c r="B702" s="107"/>
      <c r="C702" s="123" t="s">
        <v>112</v>
      </c>
      <c r="D702" s="122" t="s">
        <v>168</v>
      </c>
      <c r="E702" s="110"/>
      <c r="F702" s="110"/>
      <c r="G702" s="110"/>
      <c r="H702" s="110"/>
      <c r="I702" s="110"/>
      <c r="J702" s="118"/>
    </row>
    <row r="703" spans="2:10" ht="21" customHeight="1" x14ac:dyDescent="0.25">
      <c r="B703" s="107"/>
      <c r="C703" s="116"/>
      <c r="D703" s="110" t="s">
        <v>154</v>
      </c>
      <c r="E703" s="110"/>
      <c r="F703" s="110"/>
      <c r="G703" s="110"/>
      <c r="H703" s="110"/>
      <c r="I703" s="110"/>
      <c r="J703" s="112">
        <v>5070385</v>
      </c>
    </row>
    <row r="704" spans="2:10" ht="21" customHeight="1" x14ac:dyDescent="0.25">
      <c r="B704" s="107"/>
      <c r="C704" s="116"/>
      <c r="D704" s="110" t="s">
        <v>227</v>
      </c>
      <c r="E704" s="110"/>
      <c r="F704" s="110"/>
      <c r="G704" s="110"/>
      <c r="H704" s="110"/>
      <c r="I704" s="110"/>
      <c r="J704" s="112">
        <v>24084</v>
      </c>
    </row>
    <row r="705" spans="2:10" ht="21" customHeight="1" x14ac:dyDescent="0.25">
      <c r="B705" s="107"/>
      <c r="C705" s="116"/>
      <c r="D705" s="110" t="s">
        <v>153</v>
      </c>
      <c r="E705" s="110"/>
      <c r="F705" s="110"/>
      <c r="G705" s="110"/>
      <c r="H705" s="110"/>
      <c r="I705" s="110"/>
      <c r="J705" s="112">
        <v>37</v>
      </c>
    </row>
    <row r="706" spans="2:10" ht="21" customHeight="1" x14ac:dyDescent="0.25">
      <c r="B706" s="107"/>
      <c r="C706" s="116"/>
      <c r="D706" s="110" t="s">
        <v>228</v>
      </c>
      <c r="E706" s="110"/>
      <c r="F706" s="110"/>
      <c r="G706" s="110"/>
      <c r="H706" s="110"/>
      <c r="I706" s="110"/>
      <c r="J706" s="128">
        <v>18.3</v>
      </c>
    </row>
    <row r="707" spans="2:10" ht="21" customHeight="1" x14ac:dyDescent="0.25">
      <c r="B707" s="107"/>
      <c r="C707" s="116"/>
      <c r="D707" s="125" t="s">
        <v>306</v>
      </c>
      <c r="E707" s="125"/>
      <c r="F707" s="125"/>
      <c r="G707" s="125"/>
      <c r="H707" s="125"/>
      <c r="I707" s="125"/>
      <c r="J707" s="130">
        <f>SUM(J704:J706)</f>
        <v>24139.3</v>
      </c>
    </row>
    <row r="708" spans="2:10" ht="21" customHeight="1" x14ac:dyDescent="0.25">
      <c r="B708" s="107"/>
      <c r="C708" s="116"/>
      <c r="D708" s="110"/>
      <c r="E708" s="110"/>
      <c r="F708" s="110"/>
      <c r="G708" s="110"/>
      <c r="H708" s="110"/>
      <c r="I708" s="110"/>
      <c r="J708" s="112"/>
    </row>
    <row r="709" spans="2:10" ht="21" customHeight="1" x14ac:dyDescent="0.25">
      <c r="B709" s="107"/>
      <c r="C709" s="123" t="s">
        <v>113</v>
      </c>
      <c r="D709" s="140" t="s">
        <v>307</v>
      </c>
      <c r="E709" s="126"/>
      <c r="F709" s="126"/>
      <c r="G709" s="126"/>
      <c r="H709" s="126"/>
      <c r="I709" s="126"/>
      <c r="J709" s="130">
        <f>J700-J707</f>
        <v>3597.7000000000007</v>
      </c>
    </row>
    <row r="710" spans="2:10" ht="21" customHeight="1" x14ac:dyDescent="0.25">
      <c r="B710" s="107"/>
      <c r="C710" s="232"/>
      <c r="D710" s="234" t="s">
        <v>302</v>
      </c>
      <c r="E710" s="235"/>
      <c r="F710" s="235"/>
      <c r="G710" s="235"/>
      <c r="H710" s="235"/>
      <c r="I710" s="236"/>
      <c r="J710" s="240"/>
    </row>
    <row r="711" spans="2:10" x14ac:dyDescent="0.25">
      <c r="B711" s="107"/>
      <c r="C711" s="233"/>
      <c r="D711" s="237"/>
      <c r="E711" s="238"/>
      <c r="F711" s="238"/>
      <c r="G711" s="238"/>
      <c r="H711" s="238"/>
      <c r="I711" s="239"/>
      <c r="J711" s="241"/>
    </row>
    <row r="712" spans="2:10" x14ac:dyDescent="0.25">
      <c r="B712" s="107"/>
    </row>
    <row r="713" spans="2:10" x14ac:dyDescent="0.25">
      <c r="B713" s="107"/>
    </row>
    <row r="714" spans="2:10" x14ac:dyDescent="0.25">
      <c r="B714" s="107"/>
    </row>
    <row r="715" spans="2:10" x14ac:dyDescent="0.25">
      <c r="B715" s="107"/>
    </row>
    <row r="716" spans="2:10" x14ac:dyDescent="0.25">
      <c r="B716" s="107"/>
    </row>
    <row r="717" spans="2:10" x14ac:dyDescent="0.25">
      <c r="B717" s="107"/>
    </row>
    <row r="718" spans="2:10" x14ac:dyDescent="0.25">
      <c r="B718" s="107"/>
    </row>
    <row r="719" spans="2:10" x14ac:dyDescent="0.25">
      <c r="B719" s="107"/>
    </row>
    <row r="720" spans="2:10" x14ac:dyDescent="0.25">
      <c r="B720" s="108" t="s">
        <v>136</v>
      </c>
      <c r="C720" s="109" t="s">
        <v>135</v>
      </c>
    </row>
    <row r="721" spans="2:17" x14ac:dyDescent="0.25">
      <c r="B721" s="107"/>
    </row>
    <row r="722" spans="2:17" x14ac:dyDescent="0.25">
      <c r="B722" s="107"/>
    </row>
    <row r="724" spans="2:17" x14ac:dyDescent="0.25">
      <c r="B724" s="107"/>
      <c r="Q724" s="139"/>
    </row>
    <row r="725" spans="2:17" x14ac:dyDescent="0.25">
      <c r="B725" s="107"/>
    </row>
    <row r="726" spans="2:17" x14ac:dyDescent="0.25">
      <c r="B726" s="107"/>
    </row>
    <row r="727" spans="2:17" x14ac:dyDescent="0.25">
      <c r="B727" s="107"/>
    </row>
    <row r="728" spans="2:17" x14ac:dyDescent="0.25">
      <c r="B728" s="107"/>
    </row>
    <row r="729" spans="2:17" x14ac:dyDescent="0.25">
      <c r="B729" s="107"/>
    </row>
    <row r="730" spans="2:17" x14ac:dyDescent="0.25">
      <c r="B730" s="107"/>
    </row>
    <row r="732" spans="2:17" x14ac:dyDescent="0.25">
      <c r="B732" s="107"/>
    </row>
    <row r="733" spans="2:17" ht="26.25" customHeight="1" x14ac:dyDescent="0.25">
      <c r="B733" s="107"/>
    </row>
    <row r="734" spans="2:17" ht="58.5" customHeight="1" x14ac:dyDescent="0.25">
      <c r="B734" s="107"/>
      <c r="C734" s="231" t="s">
        <v>260</v>
      </c>
      <c r="D734" s="230"/>
      <c r="E734" s="230"/>
      <c r="F734" s="230"/>
      <c r="G734" s="230"/>
      <c r="H734" s="230"/>
      <c r="I734" s="230"/>
      <c r="J734" s="230"/>
    </row>
    <row r="735" spans="2:17" x14ac:dyDescent="0.25">
      <c r="B735" s="107"/>
    </row>
    <row r="736" spans="2:17" x14ac:dyDescent="0.25">
      <c r="B736" s="108" t="s">
        <v>138</v>
      </c>
      <c r="C736" s="109" t="s">
        <v>137</v>
      </c>
    </row>
    <row r="737" spans="2:10" x14ac:dyDescent="0.25">
      <c r="B737" s="107"/>
    </row>
    <row r="738" spans="2:10" x14ac:dyDescent="0.25">
      <c r="B738" s="107"/>
    </row>
    <row r="739" spans="2:10" x14ac:dyDescent="0.25">
      <c r="B739" s="107"/>
    </row>
    <row r="740" spans="2:10" x14ac:dyDescent="0.25">
      <c r="B740" s="107"/>
    </row>
    <row r="741" spans="2:10" x14ac:dyDescent="0.25">
      <c r="B741" s="107"/>
    </row>
    <row r="742" spans="2:10" x14ac:dyDescent="0.25">
      <c r="B742" s="107"/>
    </row>
    <row r="743" spans="2:10" x14ac:dyDescent="0.25">
      <c r="B743" s="107"/>
    </row>
    <row r="744" spans="2:10" x14ac:dyDescent="0.25">
      <c r="B744" s="107"/>
    </row>
    <row r="745" spans="2:10" x14ac:dyDescent="0.25">
      <c r="B745" s="107"/>
    </row>
    <row r="746" spans="2:10" x14ac:dyDescent="0.25">
      <c r="B746" s="107"/>
    </row>
    <row r="747" spans="2:10" x14ac:dyDescent="0.25">
      <c r="B747" s="107"/>
    </row>
    <row r="748" spans="2:10" x14ac:dyDescent="0.25">
      <c r="B748" s="107"/>
    </row>
    <row r="749" spans="2:10" x14ac:dyDescent="0.25">
      <c r="B749" s="107"/>
    </row>
    <row r="750" spans="2:10" ht="69" customHeight="1" x14ac:dyDescent="0.25">
      <c r="B750" s="107"/>
      <c r="C750" s="231" t="s">
        <v>259</v>
      </c>
      <c r="D750" s="230"/>
      <c r="E750" s="230"/>
      <c r="F750" s="230"/>
      <c r="G750" s="230"/>
      <c r="H750" s="230"/>
      <c r="I750" s="230"/>
      <c r="J750" s="230"/>
    </row>
    <row r="751" spans="2:10" ht="29.25" customHeight="1" x14ac:dyDescent="0.25">
      <c r="B751" s="107"/>
      <c r="C751" s="229" t="s">
        <v>290</v>
      </c>
      <c r="D751" s="229"/>
      <c r="E751" s="229"/>
      <c r="F751" s="229"/>
      <c r="G751" s="229"/>
      <c r="H751" s="229"/>
      <c r="I751" s="229"/>
      <c r="J751" s="229"/>
    </row>
    <row r="752" spans="2:10" ht="5.25" customHeight="1" x14ac:dyDescent="0.25">
      <c r="B752" s="107"/>
    </row>
    <row r="753" spans="2:10" ht="30" x14ac:dyDescent="0.25">
      <c r="B753" s="107"/>
      <c r="C753" s="114" t="s">
        <v>0</v>
      </c>
      <c r="D753" s="222" t="s">
        <v>235</v>
      </c>
      <c r="E753" s="223"/>
      <c r="F753" s="223"/>
      <c r="G753" s="223"/>
      <c r="H753" s="223"/>
      <c r="I753" s="224"/>
      <c r="J753" s="113" t="s">
        <v>242</v>
      </c>
    </row>
    <row r="754" spans="2:10" ht="17.25" customHeight="1" x14ac:dyDescent="0.25">
      <c r="B754" s="107"/>
      <c r="C754" s="121" t="s">
        <v>109</v>
      </c>
      <c r="D754" s="122" t="s">
        <v>236</v>
      </c>
      <c r="E754" s="119"/>
      <c r="F754" s="119"/>
      <c r="G754" s="119"/>
      <c r="H754" s="119"/>
      <c r="I754" s="120"/>
      <c r="J754" s="111"/>
    </row>
    <row r="755" spans="2:10" ht="17.25" customHeight="1" x14ac:dyDescent="0.25">
      <c r="B755" s="107"/>
      <c r="C755" s="115"/>
      <c r="D755" s="36" t="s">
        <v>277</v>
      </c>
      <c r="E755" s="36"/>
      <c r="F755" s="36"/>
      <c r="G755" s="36"/>
      <c r="H755" s="36"/>
      <c r="I755" s="36"/>
      <c r="J755" s="112">
        <v>23160</v>
      </c>
    </row>
    <row r="756" spans="2:10" ht="17.25" customHeight="1" x14ac:dyDescent="0.25">
      <c r="B756" s="107"/>
      <c r="C756" s="116"/>
      <c r="D756" s="124" t="s">
        <v>267</v>
      </c>
      <c r="E756" s="124"/>
      <c r="F756" s="124"/>
      <c r="G756" s="124"/>
      <c r="H756" s="124"/>
      <c r="I756" s="124"/>
      <c r="J756" s="118">
        <f>SUM(J755:J755)</f>
        <v>23160</v>
      </c>
    </row>
    <row r="757" spans="2:10" ht="17.25" customHeight="1" x14ac:dyDescent="0.25">
      <c r="B757" s="107"/>
      <c r="C757" s="116"/>
      <c r="D757" s="110"/>
      <c r="E757" s="110"/>
      <c r="F757" s="110"/>
      <c r="G757" s="110"/>
      <c r="H757" s="110"/>
      <c r="I757" s="110"/>
      <c r="J757" s="118"/>
    </row>
    <row r="758" spans="2:10" ht="17.25" customHeight="1" x14ac:dyDescent="0.25">
      <c r="B758" s="107"/>
      <c r="C758" s="123" t="s">
        <v>112</v>
      </c>
      <c r="D758" s="124" t="s">
        <v>168</v>
      </c>
      <c r="E758" s="110"/>
      <c r="F758" s="110"/>
      <c r="G758" s="110"/>
      <c r="H758" s="110"/>
      <c r="I758" s="110"/>
      <c r="J758" s="118"/>
    </row>
    <row r="759" spans="2:10" ht="17.25" customHeight="1" x14ac:dyDescent="0.25">
      <c r="B759" s="107"/>
      <c r="C759" s="116"/>
      <c r="D759" s="110" t="s">
        <v>154</v>
      </c>
      <c r="E759" s="110"/>
      <c r="F759" s="110"/>
      <c r="G759" s="110"/>
      <c r="H759" s="110"/>
      <c r="I759" s="110"/>
      <c r="J759" s="112">
        <v>5070385</v>
      </c>
    </row>
    <row r="760" spans="2:10" ht="17.25" customHeight="1" x14ac:dyDescent="0.25">
      <c r="B760" s="107"/>
      <c r="C760" s="116"/>
      <c r="D760" s="110" t="s">
        <v>169</v>
      </c>
      <c r="E760" s="110"/>
      <c r="F760" s="110"/>
      <c r="G760" s="110"/>
      <c r="H760" s="110"/>
      <c r="I760" s="110"/>
      <c r="J760" s="112">
        <v>16267</v>
      </c>
    </row>
    <row r="761" spans="2:10" ht="17.25" customHeight="1" x14ac:dyDescent="0.25">
      <c r="B761" s="107"/>
      <c r="C761" s="116"/>
      <c r="D761" s="110" t="s">
        <v>153</v>
      </c>
      <c r="E761" s="110"/>
      <c r="F761" s="110"/>
      <c r="G761" s="110"/>
      <c r="H761" s="110"/>
      <c r="I761" s="110"/>
      <c r="J761" s="112">
        <v>23</v>
      </c>
    </row>
    <row r="762" spans="2:10" ht="17.25" customHeight="1" x14ac:dyDescent="0.25">
      <c r="B762" s="107"/>
      <c r="C762" s="116"/>
      <c r="D762" s="110" t="s">
        <v>237</v>
      </c>
      <c r="E762" s="110"/>
      <c r="F762" s="110"/>
      <c r="G762" s="110"/>
      <c r="H762" s="110"/>
      <c r="I762" s="110"/>
      <c r="J762" s="112">
        <v>1413.68</v>
      </c>
    </row>
    <row r="763" spans="2:10" ht="17.25" customHeight="1" x14ac:dyDescent="0.25">
      <c r="B763" s="107"/>
      <c r="C763" s="116"/>
      <c r="D763" s="125" t="s">
        <v>238</v>
      </c>
      <c r="E763" s="125"/>
      <c r="F763" s="125"/>
      <c r="G763" s="125"/>
      <c r="H763" s="125"/>
      <c r="I763" s="125"/>
      <c r="J763" s="118">
        <f>SUM(J760:J762)</f>
        <v>17703.68</v>
      </c>
    </row>
    <row r="764" spans="2:10" ht="17.25" customHeight="1" x14ac:dyDescent="0.25">
      <c r="B764" s="107"/>
      <c r="C764" s="116"/>
      <c r="D764" s="110"/>
      <c r="E764" s="110"/>
      <c r="F764" s="110"/>
      <c r="G764" s="110"/>
      <c r="H764" s="110"/>
      <c r="I764" s="110"/>
      <c r="J764" s="112"/>
    </row>
    <row r="765" spans="2:10" ht="17.25" customHeight="1" x14ac:dyDescent="0.25">
      <c r="B765" s="107"/>
      <c r="C765" s="123" t="s">
        <v>113</v>
      </c>
      <c r="D765" s="125" t="s">
        <v>239</v>
      </c>
      <c r="E765" s="126"/>
      <c r="F765" s="126"/>
      <c r="G765" s="126"/>
      <c r="H765" s="126"/>
      <c r="I765" s="126"/>
      <c r="J765" s="118">
        <f>J756-J763</f>
        <v>5456.32</v>
      </c>
    </row>
    <row r="766" spans="2:10" ht="17.25" customHeight="1" x14ac:dyDescent="0.25">
      <c r="B766" s="107"/>
      <c r="C766" s="232"/>
      <c r="D766" s="234" t="s">
        <v>303</v>
      </c>
      <c r="E766" s="235"/>
      <c r="F766" s="235"/>
      <c r="G766" s="235"/>
      <c r="H766" s="235"/>
      <c r="I766" s="236"/>
      <c r="J766" s="240"/>
    </row>
    <row r="767" spans="2:10" x14ac:dyDescent="0.25">
      <c r="B767" s="107"/>
      <c r="C767" s="233"/>
      <c r="D767" s="237"/>
      <c r="E767" s="238"/>
      <c r="F767" s="238"/>
      <c r="G767" s="238"/>
      <c r="H767" s="238"/>
      <c r="I767" s="239"/>
      <c r="J767" s="241"/>
    </row>
    <row r="768" spans="2:10" x14ac:dyDescent="0.25">
      <c r="B768" s="107"/>
    </row>
    <row r="769" spans="2:3" x14ac:dyDescent="0.25">
      <c r="B769" s="107"/>
    </row>
    <row r="770" spans="2:3" x14ac:dyDescent="0.25">
      <c r="B770" s="107"/>
    </row>
    <row r="771" spans="2:3" x14ac:dyDescent="0.25">
      <c r="B771" s="107"/>
    </row>
    <row r="772" spans="2:3" x14ac:dyDescent="0.25">
      <c r="B772" s="107"/>
    </row>
    <row r="773" spans="2:3" x14ac:dyDescent="0.25">
      <c r="B773" s="107"/>
    </row>
    <row r="774" spans="2:3" x14ac:dyDescent="0.25">
      <c r="B774" s="107"/>
    </row>
    <row r="775" spans="2:3" x14ac:dyDescent="0.25">
      <c r="B775" s="108" t="s">
        <v>139</v>
      </c>
      <c r="C775" s="109" t="s">
        <v>140</v>
      </c>
    </row>
    <row r="776" spans="2:3" x14ac:dyDescent="0.25">
      <c r="B776" s="108"/>
      <c r="C776" s="109"/>
    </row>
    <row r="777" spans="2:3" x14ac:dyDescent="0.25">
      <c r="B777" s="108"/>
      <c r="C777" s="109"/>
    </row>
    <row r="778" spans="2:3" x14ac:dyDescent="0.25">
      <c r="B778" s="108"/>
      <c r="C778" s="109"/>
    </row>
    <row r="779" spans="2:3" x14ac:dyDescent="0.25">
      <c r="B779" s="108"/>
      <c r="C779" s="109"/>
    </row>
    <row r="780" spans="2:3" x14ac:dyDescent="0.25">
      <c r="B780" s="108"/>
      <c r="C780" s="109"/>
    </row>
    <row r="781" spans="2:3" x14ac:dyDescent="0.25">
      <c r="B781" s="108"/>
      <c r="C781" s="109"/>
    </row>
    <row r="782" spans="2:3" x14ac:dyDescent="0.25">
      <c r="B782" s="108"/>
      <c r="C782" s="109"/>
    </row>
    <row r="783" spans="2:3" x14ac:dyDescent="0.25">
      <c r="B783" s="108"/>
      <c r="C783" s="109"/>
    </row>
    <row r="784" spans="2:3" x14ac:dyDescent="0.25">
      <c r="B784" s="108"/>
      <c r="C784" s="109"/>
    </row>
    <row r="785" spans="2:10" x14ac:dyDescent="0.25">
      <c r="B785" s="108"/>
      <c r="C785" s="109"/>
    </row>
    <row r="786" spans="2:10" x14ac:dyDescent="0.25">
      <c r="B786" s="108"/>
      <c r="C786" s="109"/>
    </row>
    <row r="787" spans="2:10" x14ac:dyDescent="0.25">
      <c r="B787" s="108"/>
      <c r="C787" s="109"/>
    </row>
    <row r="788" spans="2:10" x14ac:dyDescent="0.25">
      <c r="B788" s="108"/>
      <c r="C788" s="109"/>
    </row>
    <row r="789" spans="2:10" ht="44.25" customHeight="1" x14ac:dyDescent="0.25">
      <c r="B789" s="108"/>
      <c r="C789" s="109"/>
    </row>
    <row r="790" spans="2:10" ht="44.25" customHeight="1" x14ac:dyDescent="0.25">
      <c r="B790" s="108"/>
      <c r="C790" s="109"/>
    </row>
    <row r="791" spans="2:10" ht="75" customHeight="1" x14ac:dyDescent="0.25">
      <c r="B791" s="108"/>
      <c r="C791" s="231" t="s">
        <v>261</v>
      </c>
      <c r="D791" s="230"/>
      <c r="E791" s="230"/>
      <c r="F791" s="230"/>
      <c r="G791" s="230"/>
      <c r="H791" s="230"/>
      <c r="I791" s="230"/>
      <c r="J791" s="230"/>
    </row>
    <row r="792" spans="2:10" x14ac:dyDescent="0.25">
      <c r="B792" s="108"/>
      <c r="C792" s="109"/>
    </row>
    <row r="793" spans="2:10" x14ac:dyDescent="0.25">
      <c r="B793" s="108"/>
      <c r="C793" s="109"/>
    </row>
    <row r="794" spans="2:10" x14ac:dyDescent="0.25">
      <c r="B794" s="108" t="s">
        <v>141</v>
      </c>
      <c r="C794" s="109" t="s">
        <v>142</v>
      </c>
    </row>
    <row r="795" spans="2:10" x14ac:dyDescent="0.25">
      <c r="B795" s="107"/>
    </row>
    <row r="796" spans="2:10" x14ac:dyDescent="0.25">
      <c r="B796" s="107"/>
    </row>
    <row r="797" spans="2:10" x14ac:dyDescent="0.25">
      <c r="B797" s="107"/>
    </row>
    <row r="798" spans="2:10" x14ac:dyDescent="0.25">
      <c r="B798" s="107"/>
    </row>
    <row r="799" spans="2:10" x14ac:dyDescent="0.25">
      <c r="B799" s="107"/>
    </row>
    <row r="800" spans="2:10" x14ac:dyDescent="0.25">
      <c r="B800" s="107"/>
    </row>
    <row r="801" spans="2:2" x14ac:dyDescent="0.25">
      <c r="B801" s="107"/>
    </row>
    <row r="802" spans="2:2" x14ac:dyDescent="0.25">
      <c r="B802" s="107"/>
    </row>
    <row r="803" spans="2:2" x14ac:dyDescent="0.25">
      <c r="B803" s="107"/>
    </row>
    <row r="804" spans="2:2" x14ac:dyDescent="0.25">
      <c r="B804" s="107"/>
    </row>
    <row r="805" spans="2:2" x14ac:dyDescent="0.25">
      <c r="B805" s="107"/>
    </row>
    <row r="806" spans="2:2" x14ac:dyDescent="0.25">
      <c r="B806" s="107"/>
    </row>
    <row r="807" spans="2:2" x14ac:dyDescent="0.25">
      <c r="B807" s="107"/>
    </row>
    <row r="808" spans="2:2" x14ac:dyDescent="0.25">
      <c r="B808" s="107"/>
    </row>
    <row r="809" spans="2:2" x14ac:dyDescent="0.25">
      <c r="B809" s="107"/>
    </row>
    <row r="810" spans="2:2" x14ac:dyDescent="0.25">
      <c r="B810" s="107"/>
    </row>
    <row r="811" spans="2:2" x14ac:dyDescent="0.25">
      <c r="B811" s="107"/>
    </row>
    <row r="812" spans="2:2" x14ac:dyDescent="0.25">
      <c r="B812" s="107"/>
    </row>
    <row r="813" spans="2:2" x14ac:dyDescent="0.25">
      <c r="B813" s="107"/>
    </row>
    <row r="814" spans="2:2" x14ac:dyDescent="0.25">
      <c r="B814" s="107"/>
    </row>
    <row r="815" spans="2:2" x14ac:dyDescent="0.25">
      <c r="B815" s="107"/>
    </row>
    <row r="816" spans="2:2" x14ac:dyDescent="0.25">
      <c r="B816" s="107"/>
    </row>
    <row r="817" spans="2:10" x14ac:dyDescent="0.25">
      <c r="B817" s="107"/>
    </row>
    <row r="818" spans="2:10" ht="57.75" customHeight="1" x14ac:dyDescent="0.25">
      <c r="B818" s="107"/>
      <c r="C818" s="231" t="s">
        <v>262</v>
      </c>
      <c r="D818" s="230"/>
      <c r="E818" s="230"/>
      <c r="F818" s="230"/>
      <c r="G818" s="230"/>
      <c r="H818" s="230"/>
      <c r="I818" s="230"/>
      <c r="J818" s="230"/>
    </row>
    <row r="819" spans="2:10" x14ac:dyDescent="0.25">
      <c r="B819" s="107"/>
    </row>
    <row r="820" spans="2:10" x14ac:dyDescent="0.25">
      <c r="B820" s="107"/>
    </row>
    <row r="821" spans="2:10" x14ac:dyDescent="0.25">
      <c r="B821" s="107"/>
    </row>
    <row r="822" spans="2:10" x14ac:dyDescent="0.25">
      <c r="B822" s="107"/>
    </row>
    <row r="823" spans="2:10" x14ac:dyDescent="0.25">
      <c r="B823" s="107"/>
    </row>
    <row r="824" spans="2:10" x14ac:dyDescent="0.25">
      <c r="B824" s="107"/>
    </row>
    <row r="825" spans="2:10" x14ac:dyDescent="0.25">
      <c r="B825" s="107"/>
    </row>
    <row r="826" spans="2:10" x14ac:dyDescent="0.25">
      <c r="B826" s="107"/>
    </row>
    <row r="827" spans="2:10" x14ac:dyDescent="0.25">
      <c r="B827" s="107"/>
    </row>
    <row r="828" spans="2:10" x14ac:dyDescent="0.25">
      <c r="B828" s="107"/>
    </row>
    <row r="829" spans="2:10" x14ac:dyDescent="0.25">
      <c r="B829" s="107"/>
    </row>
    <row r="830" spans="2:10" x14ac:dyDescent="0.25">
      <c r="B830" s="108" t="s">
        <v>143</v>
      </c>
      <c r="C830" s="109" t="s">
        <v>144</v>
      </c>
    </row>
    <row r="831" spans="2:10" x14ac:dyDescent="0.25">
      <c r="B831" s="107"/>
    </row>
    <row r="832" spans="2:10" x14ac:dyDescent="0.25">
      <c r="B832" s="107"/>
    </row>
    <row r="833" spans="2:3" x14ac:dyDescent="0.25">
      <c r="B833" s="107"/>
    </row>
    <row r="834" spans="2:3" x14ac:dyDescent="0.25">
      <c r="B834" s="107"/>
    </row>
    <row r="835" spans="2:3" x14ac:dyDescent="0.25">
      <c r="B835" s="107"/>
    </row>
    <row r="836" spans="2:3" x14ac:dyDescent="0.25">
      <c r="B836" s="107"/>
    </row>
    <row r="837" spans="2:3" x14ac:dyDescent="0.25">
      <c r="B837" s="107"/>
    </row>
    <row r="838" spans="2:3" x14ac:dyDescent="0.25">
      <c r="B838" s="107"/>
    </row>
    <row r="839" spans="2:3" x14ac:dyDescent="0.25">
      <c r="B839" s="107"/>
    </row>
    <row r="840" spans="2:3" x14ac:dyDescent="0.25">
      <c r="B840" s="107"/>
    </row>
    <row r="841" spans="2:3" x14ac:dyDescent="0.25">
      <c r="B841" s="107"/>
    </row>
    <row r="842" spans="2:3" x14ac:dyDescent="0.25">
      <c r="B842" s="107"/>
    </row>
    <row r="843" spans="2:3" x14ac:dyDescent="0.25">
      <c r="B843" s="107"/>
    </row>
    <row r="844" spans="2:3" x14ac:dyDescent="0.25">
      <c r="B844" s="107"/>
    </row>
    <row r="845" spans="2:3" x14ac:dyDescent="0.25">
      <c r="B845" s="107"/>
    </row>
    <row r="846" spans="2:3" x14ac:dyDescent="0.25">
      <c r="B846" s="107"/>
    </row>
    <row r="847" spans="2:3" x14ac:dyDescent="0.25">
      <c r="B847" s="108"/>
      <c r="C847" s="109"/>
    </row>
    <row r="848" spans="2:3" x14ac:dyDescent="0.25">
      <c r="B848" s="107"/>
    </row>
    <row r="849" spans="2:10" x14ac:dyDescent="0.25">
      <c r="B849" s="107"/>
    </row>
    <row r="850" spans="2:10" x14ac:dyDescent="0.25">
      <c r="B850" s="107"/>
    </row>
    <row r="852" spans="2:10" x14ac:dyDescent="0.25">
      <c r="B852" s="107"/>
    </row>
    <row r="853" spans="2:10" x14ac:dyDescent="0.25">
      <c r="B853" s="107"/>
    </row>
    <row r="854" spans="2:10" x14ac:dyDescent="0.25">
      <c r="B854" s="107"/>
    </row>
    <row r="855" spans="2:10" x14ac:dyDescent="0.25">
      <c r="B855" s="107"/>
    </row>
    <row r="856" spans="2:10" x14ac:dyDescent="0.25">
      <c r="B856" s="107"/>
    </row>
    <row r="857" spans="2:10" x14ac:dyDescent="0.25">
      <c r="B857" s="107"/>
      <c r="C857" s="228" t="s">
        <v>263</v>
      </c>
      <c r="D857" s="228"/>
      <c r="E857" s="228"/>
      <c r="F857" s="228"/>
      <c r="G857" s="228"/>
      <c r="H857" s="228"/>
      <c r="I857" s="228"/>
      <c r="J857" s="228"/>
    </row>
    <row r="858" spans="2:10" x14ac:dyDescent="0.25">
      <c r="B858" s="107"/>
      <c r="C858" s="228"/>
      <c r="D858" s="228"/>
      <c r="E858" s="228"/>
      <c r="F858" s="228"/>
      <c r="G858" s="228"/>
      <c r="H858" s="228"/>
      <c r="I858" s="228"/>
      <c r="J858" s="228"/>
    </row>
    <row r="859" spans="2:10" x14ac:dyDescent="0.25">
      <c r="B859" s="107"/>
      <c r="C859" s="228"/>
      <c r="D859" s="228"/>
      <c r="E859" s="228"/>
      <c r="F859" s="228"/>
      <c r="G859" s="228"/>
      <c r="H859" s="228"/>
      <c r="I859" s="228"/>
      <c r="J859" s="228"/>
    </row>
    <row r="860" spans="2:10" ht="27.75" customHeight="1" x14ac:dyDescent="0.25">
      <c r="B860" s="107"/>
      <c r="C860" s="228"/>
      <c r="D860" s="228"/>
      <c r="E860" s="228"/>
      <c r="F860" s="228"/>
      <c r="G860" s="228"/>
      <c r="H860" s="228"/>
      <c r="I860" s="228"/>
      <c r="J860" s="228"/>
    </row>
    <row r="862" spans="2:10" x14ac:dyDescent="0.25">
      <c r="B862" s="108" t="s">
        <v>145</v>
      </c>
      <c r="C862" s="109" t="s">
        <v>146</v>
      </c>
    </row>
    <row r="863" spans="2:10" x14ac:dyDescent="0.25">
      <c r="B863" s="107"/>
    </row>
    <row r="864" spans="2:10" x14ac:dyDescent="0.25">
      <c r="B864" s="107"/>
    </row>
    <row r="865" spans="2:2" x14ac:dyDescent="0.25">
      <c r="B865" s="107"/>
    </row>
    <row r="866" spans="2:2" x14ac:dyDescent="0.25">
      <c r="B866" s="107"/>
    </row>
    <row r="867" spans="2:2" x14ac:dyDescent="0.25">
      <c r="B867" s="107"/>
    </row>
    <row r="868" spans="2:2" x14ac:dyDescent="0.25">
      <c r="B868" s="107"/>
    </row>
    <row r="869" spans="2:2" x14ac:dyDescent="0.25">
      <c r="B869" s="107"/>
    </row>
    <row r="870" spans="2:2" x14ac:dyDescent="0.25">
      <c r="B870" s="107"/>
    </row>
    <row r="871" spans="2:2" x14ac:dyDescent="0.25">
      <c r="B871" s="107"/>
    </row>
    <row r="872" spans="2:2" x14ac:dyDescent="0.25">
      <c r="B872" s="107"/>
    </row>
    <row r="873" spans="2:2" x14ac:dyDescent="0.25">
      <c r="B873" s="107"/>
    </row>
    <row r="874" spans="2:2" x14ac:dyDescent="0.25">
      <c r="B874" s="107"/>
    </row>
    <row r="875" spans="2:2" x14ac:dyDescent="0.25">
      <c r="B875" s="107"/>
    </row>
    <row r="876" spans="2:2" x14ac:dyDescent="0.25">
      <c r="B876" s="107"/>
    </row>
    <row r="877" spans="2:2" x14ac:dyDescent="0.25">
      <c r="B877" s="107"/>
    </row>
    <row r="878" spans="2:2" x14ac:dyDescent="0.25">
      <c r="B878" s="107"/>
    </row>
    <row r="879" spans="2:2" x14ac:dyDescent="0.25">
      <c r="B879" s="107"/>
    </row>
    <row r="880" spans="2:2" x14ac:dyDescent="0.25">
      <c r="B880" s="107"/>
    </row>
    <row r="881" spans="2:10" x14ac:dyDescent="0.25">
      <c r="B881" s="107"/>
      <c r="C881" s="228" t="s">
        <v>172</v>
      </c>
      <c r="D881" s="228"/>
      <c r="E881" s="228"/>
      <c r="F881" s="228"/>
      <c r="G881" s="228"/>
      <c r="H881" s="228"/>
      <c r="I881" s="228"/>
      <c r="J881" s="228"/>
    </row>
    <row r="882" spans="2:10" x14ac:dyDescent="0.25">
      <c r="B882" s="107"/>
      <c r="C882" s="228"/>
      <c r="D882" s="228"/>
      <c r="E882" s="228"/>
      <c r="F882" s="228"/>
      <c r="G882" s="228"/>
      <c r="H882" s="228"/>
      <c r="I882" s="228"/>
      <c r="J882" s="228"/>
    </row>
    <row r="883" spans="2:10" x14ac:dyDescent="0.25">
      <c r="B883" s="107"/>
      <c r="C883" s="228"/>
      <c r="D883" s="228"/>
      <c r="E883" s="228"/>
      <c r="F883" s="228"/>
      <c r="G883" s="228"/>
      <c r="H883" s="228"/>
      <c r="I883" s="228"/>
      <c r="J883" s="228"/>
    </row>
    <row r="884" spans="2:10" ht="57.75" customHeight="1" x14ac:dyDescent="0.25">
      <c r="B884" s="107"/>
      <c r="C884" s="228"/>
      <c r="D884" s="228"/>
      <c r="E884" s="228"/>
      <c r="F884" s="228"/>
      <c r="G884" s="228"/>
      <c r="H884" s="228"/>
      <c r="I884" s="228"/>
      <c r="J884" s="228"/>
    </row>
    <row r="885" spans="2:10" x14ac:dyDescent="0.25">
      <c r="B885" s="107"/>
    </row>
    <row r="886" spans="2:10" x14ac:dyDescent="0.25">
      <c r="B886" s="107"/>
    </row>
    <row r="887" spans="2:10" x14ac:dyDescent="0.25">
      <c r="B887" s="107"/>
    </row>
    <row r="888" spans="2:10" x14ac:dyDescent="0.25">
      <c r="B888" s="107"/>
    </row>
    <row r="889" spans="2:10" x14ac:dyDescent="0.25">
      <c r="B889" s="107"/>
    </row>
    <row r="890" spans="2:10" x14ac:dyDescent="0.25">
      <c r="B890" s="107"/>
    </row>
    <row r="891" spans="2:10" x14ac:dyDescent="0.25">
      <c r="B891" s="107"/>
    </row>
    <row r="892" spans="2:10" x14ac:dyDescent="0.25">
      <c r="B892" s="108" t="s">
        <v>147</v>
      </c>
      <c r="C892" s="109" t="s">
        <v>148</v>
      </c>
    </row>
    <row r="893" spans="2:10" x14ac:dyDescent="0.25">
      <c r="B893" s="107"/>
    </row>
    <row r="895" spans="2:10" x14ac:dyDescent="0.25">
      <c r="B895" s="107"/>
    </row>
    <row r="896" spans="2:10" x14ac:dyDescent="0.25">
      <c r="B896" s="107"/>
    </row>
    <row r="897" spans="2:10" x14ac:dyDescent="0.25">
      <c r="B897" s="107"/>
    </row>
    <row r="898" spans="2:10" x14ac:dyDescent="0.25">
      <c r="B898" s="107"/>
    </row>
    <row r="899" spans="2:10" x14ac:dyDescent="0.25">
      <c r="B899" s="107"/>
    </row>
    <row r="900" spans="2:10" x14ac:dyDescent="0.25">
      <c r="B900" s="107"/>
    </row>
    <row r="901" spans="2:10" x14ac:dyDescent="0.25">
      <c r="B901" s="107"/>
    </row>
    <row r="902" spans="2:10" x14ac:dyDescent="0.25">
      <c r="B902" s="107"/>
    </row>
    <row r="904" spans="2:10" x14ac:dyDescent="0.25">
      <c r="B904" s="107"/>
    </row>
    <row r="905" spans="2:10" x14ac:dyDescent="0.25">
      <c r="B905" s="107"/>
    </row>
    <row r="906" spans="2:10" x14ac:dyDescent="0.25">
      <c r="B906" s="107"/>
      <c r="C906" s="228" t="s">
        <v>264</v>
      </c>
      <c r="D906" s="228"/>
      <c r="E906" s="228"/>
      <c r="F906" s="228"/>
      <c r="G906" s="228"/>
      <c r="H906" s="228"/>
      <c r="I906" s="228"/>
      <c r="J906" s="228"/>
    </row>
    <row r="907" spans="2:10" ht="30.75" customHeight="1" x14ac:dyDescent="0.25">
      <c r="B907" s="107"/>
      <c r="C907" s="228"/>
      <c r="D907" s="228"/>
      <c r="E907" s="228"/>
      <c r="F907" s="228"/>
      <c r="G907" s="228"/>
      <c r="H907" s="228"/>
      <c r="I907" s="228"/>
      <c r="J907" s="228"/>
    </row>
    <row r="908" spans="2:10" x14ac:dyDescent="0.25">
      <c r="B908" s="107"/>
      <c r="C908" s="228"/>
      <c r="D908" s="228"/>
      <c r="E908" s="228"/>
      <c r="F908" s="228"/>
      <c r="G908" s="228"/>
      <c r="H908" s="228"/>
      <c r="I908" s="228"/>
      <c r="J908" s="228"/>
    </row>
    <row r="909" spans="2:10" ht="13.5" customHeight="1" x14ac:dyDescent="0.25">
      <c r="B909" s="107"/>
      <c r="C909" s="228"/>
      <c r="D909" s="228"/>
      <c r="E909" s="228"/>
      <c r="F909" s="228"/>
      <c r="G909" s="228"/>
      <c r="H909" s="228"/>
      <c r="I909" s="228"/>
      <c r="J909" s="228"/>
    </row>
    <row r="910" spans="2:10" ht="13.5" customHeight="1" x14ac:dyDescent="0.25">
      <c r="B910" s="107"/>
      <c r="C910" s="131"/>
      <c r="D910" s="131"/>
      <c r="E910" s="131"/>
      <c r="F910" s="131"/>
      <c r="G910" s="131"/>
      <c r="H910" s="131"/>
      <c r="I910" s="131"/>
      <c r="J910" s="131"/>
    </row>
    <row r="911" spans="2:10" ht="30.75" customHeight="1" x14ac:dyDescent="0.25">
      <c r="B911" s="107"/>
      <c r="C911" s="229" t="s">
        <v>291</v>
      </c>
      <c r="D911" s="229"/>
      <c r="E911" s="229"/>
      <c r="F911" s="229"/>
      <c r="G911" s="229"/>
      <c r="H911" s="229"/>
      <c r="I911" s="229"/>
      <c r="J911" s="229"/>
    </row>
    <row r="912" spans="2:10" ht="13.5" customHeight="1" x14ac:dyDescent="0.25">
      <c r="B912" s="107"/>
      <c r="C912" s="131"/>
      <c r="D912" s="131"/>
      <c r="E912" s="131"/>
      <c r="F912" s="131"/>
      <c r="G912" s="131"/>
      <c r="H912" s="131"/>
      <c r="I912" s="131"/>
      <c r="J912" s="131"/>
    </row>
    <row r="913" spans="2:10" ht="30" x14ac:dyDescent="0.25">
      <c r="B913" s="107"/>
      <c r="C913" s="121" t="s">
        <v>109</v>
      </c>
      <c r="D913" s="122" t="s">
        <v>190</v>
      </c>
      <c r="E913" s="119"/>
      <c r="F913" s="119"/>
      <c r="G913" s="119"/>
      <c r="H913" s="119"/>
      <c r="I913" s="120"/>
      <c r="J913" s="113" t="s">
        <v>242</v>
      </c>
    </row>
    <row r="914" spans="2:10" x14ac:dyDescent="0.25">
      <c r="B914" s="107"/>
      <c r="C914" s="115"/>
      <c r="D914" s="36" t="s">
        <v>278</v>
      </c>
      <c r="E914" s="36"/>
      <c r="F914" s="36"/>
      <c r="G914" s="36"/>
      <c r="H914" s="36"/>
      <c r="I914" s="36"/>
      <c r="J914" s="112">
        <v>170971</v>
      </c>
    </row>
    <row r="915" spans="2:10" ht="15.75" x14ac:dyDescent="0.25">
      <c r="B915" s="107"/>
      <c r="C915" s="116"/>
      <c r="D915" s="124" t="s">
        <v>267</v>
      </c>
      <c r="E915" s="124"/>
      <c r="F915" s="124"/>
      <c r="G915" s="124"/>
      <c r="H915" s="124"/>
      <c r="I915" s="124"/>
      <c r="J915" s="118">
        <f>SUM(J914:J914)</f>
        <v>170971</v>
      </c>
    </row>
    <row r="916" spans="2:10" ht="15.75" x14ac:dyDescent="0.25">
      <c r="B916" s="107"/>
      <c r="C916" s="116"/>
      <c r="D916" s="110"/>
      <c r="E916" s="110"/>
      <c r="F916" s="110"/>
      <c r="G916" s="110"/>
      <c r="H916" s="110"/>
      <c r="I916" s="110"/>
      <c r="J916" s="118"/>
    </row>
    <row r="917" spans="2:10" ht="15.75" x14ac:dyDescent="0.25">
      <c r="B917" s="107"/>
      <c r="C917" s="123" t="s">
        <v>112</v>
      </c>
      <c r="D917" s="124" t="s">
        <v>168</v>
      </c>
      <c r="E917" s="110"/>
      <c r="F917" s="110"/>
      <c r="G917" s="110"/>
      <c r="H917" s="110"/>
      <c r="I917" s="110"/>
      <c r="J917" s="118"/>
    </row>
    <row r="918" spans="2:10" x14ac:dyDescent="0.25">
      <c r="B918" s="107"/>
      <c r="C918" s="116"/>
      <c r="D918" s="110" t="s">
        <v>154</v>
      </c>
      <c r="E918" s="110"/>
      <c r="F918" s="110"/>
      <c r="G918" s="110"/>
      <c r="H918" s="110"/>
      <c r="I918" s="110"/>
      <c r="J918" s="112">
        <v>5070385</v>
      </c>
    </row>
    <row r="919" spans="2:10" x14ac:dyDescent="0.25">
      <c r="B919" s="107"/>
      <c r="C919" s="116"/>
      <c r="D919" s="110" t="s">
        <v>169</v>
      </c>
      <c r="E919" s="110"/>
      <c r="F919" s="110"/>
      <c r="G919" s="110"/>
      <c r="H919" s="110"/>
      <c r="I919" s="110"/>
      <c r="J919" s="112">
        <v>151647</v>
      </c>
    </row>
    <row r="920" spans="2:10" x14ac:dyDescent="0.25">
      <c r="B920" s="107"/>
      <c r="C920" s="116"/>
      <c r="D920" s="110" t="s">
        <v>153</v>
      </c>
      <c r="E920" s="110"/>
      <c r="F920" s="110"/>
      <c r="G920" s="110"/>
      <c r="H920" s="110"/>
      <c r="I920" s="110"/>
      <c r="J920" s="112">
        <v>229</v>
      </c>
    </row>
    <row r="921" spans="2:10" x14ac:dyDescent="0.25">
      <c r="B921" s="107"/>
      <c r="C921" s="116"/>
      <c r="D921" s="110" t="s">
        <v>240</v>
      </c>
      <c r="E921" s="110"/>
      <c r="F921" s="110"/>
      <c r="G921" s="110"/>
      <c r="H921" s="110"/>
      <c r="I921" s="110"/>
      <c r="J921" s="112">
        <v>699</v>
      </c>
    </row>
    <row r="922" spans="2:10" ht="15.75" x14ac:dyDescent="0.25">
      <c r="B922" s="107"/>
      <c r="C922" s="116"/>
      <c r="D922" s="125" t="s">
        <v>170</v>
      </c>
      <c r="E922" s="125"/>
      <c r="F922" s="125"/>
      <c r="G922" s="125"/>
      <c r="H922" s="125"/>
      <c r="I922" s="125"/>
      <c r="J922" s="118">
        <f>SUM(J919:J921)</f>
        <v>152575</v>
      </c>
    </row>
    <row r="923" spans="2:10" x14ac:dyDescent="0.25">
      <c r="B923" s="107"/>
      <c r="C923" s="116"/>
      <c r="D923" s="110"/>
      <c r="E923" s="110"/>
      <c r="F923" s="110"/>
      <c r="G923" s="110"/>
      <c r="H923" s="110"/>
      <c r="I923" s="110"/>
      <c r="J923" s="112"/>
    </row>
    <row r="924" spans="2:10" ht="15.75" x14ac:dyDescent="0.25">
      <c r="B924" s="107"/>
      <c r="C924" s="123" t="s">
        <v>113</v>
      </c>
      <c r="D924" s="125" t="s">
        <v>171</v>
      </c>
      <c r="E924" s="126"/>
      <c r="F924" s="126"/>
      <c r="G924" s="126"/>
      <c r="H924" s="126"/>
      <c r="I924" s="126"/>
      <c r="J924" s="118">
        <f>J915-J922</f>
        <v>18396</v>
      </c>
    </row>
    <row r="925" spans="2:10" ht="30" customHeight="1" x14ac:dyDescent="0.25">
      <c r="B925" s="107"/>
      <c r="C925" s="116"/>
      <c r="D925" s="225" t="s">
        <v>241</v>
      </c>
      <c r="E925" s="226"/>
      <c r="F925" s="226"/>
      <c r="G925" s="226"/>
      <c r="H925" s="226"/>
      <c r="I925" s="227"/>
      <c r="J925" s="112"/>
    </row>
    <row r="926" spans="2:10" x14ac:dyDescent="0.25">
      <c r="B926" s="107"/>
    </row>
    <row r="928" spans="2:10" x14ac:dyDescent="0.25">
      <c r="B928" s="108" t="s">
        <v>149</v>
      </c>
      <c r="C928" s="109" t="s">
        <v>150</v>
      </c>
    </row>
    <row r="942" spans="3:10" x14ac:dyDescent="0.25">
      <c r="C942" s="228" t="s">
        <v>265</v>
      </c>
      <c r="D942" s="228"/>
      <c r="E942" s="228"/>
      <c r="F942" s="228"/>
      <c r="G942" s="228"/>
      <c r="H942" s="228"/>
      <c r="I942" s="228"/>
      <c r="J942" s="228"/>
    </row>
    <row r="943" spans="3:10" x14ac:dyDescent="0.25">
      <c r="C943" s="228"/>
      <c r="D943" s="228"/>
      <c r="E943" s="228"/>
      <c r="F943" s="228"/>
      <c r="G943" s="228"/>
      <c r="H943" s="228"/>
      <c r="I943" s="228"/>
      <c r="J943" s="228"/>
    </row>
    <row r="944" spans="3:10" x14ac:dyDescent="0.25">
      <c r="C944" s="228"/>
      <c r="D944" s="228"/>
      <c r="E944" s="228"/>
      <c r="F944" s="228"/>
      <c r="G944" s="228"/>
      <c r="H944" s="228"/>
      <c r="I944" s="228"/>
      <c r="J944" s="228"/>
    </row>
    <row r="945" spans="3:10" x14ac:dyDescent="0.25">
      <c r="C945" s="228"/>
      <c r="D945" s="228"/>
      <c r="E945" s="228"/>
      <c r="F945" s="228"/>
      <c r="G945" s="228"/>
      <c r="H945" s="228"/>
      <c r="I945" s="228"/>
      <c r="J945" s="228"/>
    </row>
  </sheetData>
  <mergeCells count="88">
    <mergeCell ref="C942:J945"/>
    <mergeCell ref="D53:I54"/>
    <mergeCell ref="C53:C54"/>
    <mergeCell ref="J53:J54"/>
    <mergeCell ref="C116:C117"/>
    <mergeCell ref="D116:I117"/>
    <mergeCell ref="J116:J117"/>
    <mergeCell ref="C182:C183"/>
    <mergeCell ref="D182:I183"/>
    <mergeCell ref="J182:J183"/>
    <mergeCell ref="C246:C247"/>
    <mergeCell ref="D246:I247"/>
    <mergeCell ref="J246:J247"/>
    <mergeCell ref="C306:C307"/>
    <mergeCell ref="D306:I307"/>
    <mergeCell ref="J306:J307"/>
    <mergeCell ref="C750:J750"/>
    <mergeCell ref="C791:J791"/>
    <mergeCell ref="C818:J818"/>
    <mergeCell ref="C906:J909"/>
    <mergeCell ref="C911:J911"/>
    <mergeCell ref="C766:C767"/>
    <mergeCell ref="D766:I767"/>
    <mergeCell ref="J766:J767"/>
    <mergeCell ref="C635:J635"/>
    <mergeCell ref="D637:I637"/>
    <mergeCell ref="C633:J633"/>
    <mergeCell ref="C692:J692"/>
    <mergeCell ref="C734:J734"/>
    <mergeCell ref="C651:C652"/>
    <mergeCell ref="D651:I652"/>
    <mergeCell ref="J651:J652"/>
    <mergeCell ref="C710:C711"/>
    <mergeCell ref="D710:I711"/>
    <mergeCell ref="J710:J711"/>
    <mergeCell ref="C336:J338"/>
    <mergeCell ref="C351:J353"/>
    <mergeCell ref="C406:J408"/>
    <mergeCell ref="C451:J453"/>
    <mergeCell ref="C468:J470"/>
    <mergeCell ref="C372:C373"/>
    <mergeCell ref="D372:I373"/>
    <mergeCell ref="J372:J373"/>
    <mergeCell ref="C427:C428"/>
    <mergeCell ref="D427:I428"/>
    <mergeCell ref="J427:J428"/>
    <mergeCell ref="B1:J1"/>
    <mergeCell ref="B2:J2"/>
    <mergeCell ref="D35:I35"/>
    <mergeCell ref="C33:J33"/>
    <mergeCell ref="C98:J98"/>
    <mergeCell ref="C15:J17"/>
    <mergeCell ref="C29:J31"/>
    <mergeCell ref="C79:J81"/>
    <mergeCell ref="C94:J96"/>
    <mergeCell ref="C165:J165"/>
    <mergeCell ref="D167:I167"/>
    <mergeCell ref="C229:J229"/>
    <mergeCell ref="D231:I231"/>
    <mergeCell ref="D291:I291"/>
    <mergeCell ref="C289:J289"/>
    <mergeCell ref="C209:J211"/>
    <mergeCell ref="C225:J227"/>
    <mergeCell ref="C271:J273"/>
    <mergeCell ref="C286:J288"/>
    <mergeCell ref="C472:J472"/>
    <mergeCell ref="D474:I474"/>
    <mergeCell ref="C520:J522"/>
    <mergeCell ref="C539:J541"/>
    <mergeCell ref="C489:C490"/>
    <mergeCell ref="D489:I490"/>
    <mergeCell ref="J489:J490"/>
    <mergeCell ref="C143:J145"/>
    <mergeCell ref="D100:I100"/>
    <mergeCell ref="C161:J163"/>
    <mergeCell ref="D925:I925"/>
    <mergeCell ref="C857:J860"/>
    <mergeCell ref="C881:J884"/>
    <mergeCell ref="C694:J694"/>
    <mergeCell ref="D696:I696"/>
    <mergeCell ref="C751:J751"/>
    <mergeCell ref="D753:I753"/>
    <mergeCell ref="C518:J518"/>
    <mergeCell ref="C592:J592"/>
    <mergeCell ref="C355:J355"/>
    <mergeCell ref="D357:I357"/>
    <mergeCell ref="C410:J410"/>
    <mergeCell ref="D412:I412"/>
  </mergeCells>
  <pageMargins left="0.70866141732283472" right="0.70866141732283472" top="0.74803149606299213" bottom="0.74803149606299213" header="0.31496062992125984" footer="0.31496062992125984"/>
  <pageSetup paperSize="5" scale="95"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Masuk 2021</vt:lpstr>
      <vt:lpstr>Keluar 2021</vt:lpstr>
      <vt:lpstr>Gabung 2016- 2021 </vt:lpstr>
      <vt:lpstr>grafik keluar</vt:lpstr>
      <vt:lpstr>grafik Masuk</vt:lpstr>
      <vt:lpstr>Analisa Grafik</vt:lpstr>
      <vt:lpstr>'Analisa Grafik'!Print_Area</vt:lpstr>
      <vt:lpstr>'Gabung 2016- 2021 '!Print_Area</vt:lpstr>
      <vt:lpstr>'Keluar 2021'!Print_Area</vt:lpstr>
      <vt:lpstr>'Masuk 2021'!Print_Area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User Pioneer</cp:lastModifiedBy>
  <cp:lastPrinted>2021-11-19T07:00:11Z</cp:lastPrinted>
  <dcterms:created xsi:type="dcterms:W3CDTF">2015-08-27T00:44:18Z</dcterms:created>
  <dcterms:modified xsi:type="dcterms:W3CDTF">2021-11-22T01:20:44Z</dcterms:modified>
</cp:coreProperties>
</file>