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19" i="1"/>
  <c r="F18"/>
  <c r="F17"/>
  <c r="F16"/>
  <c r="F15"/>
  <c r="F14"/>
  <c r="F13"/>
  <c r="F12"/>
  <c r="F11"/>
  <c r="F10"/>
  <c r="C10"/>
  <c r="I20"/>
  <c r="G20"/>
  <c r="K19"/>
  <c r="B19"/>
  <c r="A19"/>
  <c r="K18"/>
  <c r="J18"/>
  <c r="H18"/>
  <c r="B18"/>
  <c r="A18"/>
  <c r="K17"/>
  <c r="B17"/>
  <c r="A17"/>
  <c r="K16"/>
  <c r="B16"/>
  <c r="A16"/>
  <c r="K15"/>
  <c r="J15"/>
  <c r="B15"/>
  <c r="A15"/>
  <c r="K14"/>
  <c r="B14"/>
  <c r="A14"/>
  <c r="K13"/>
  <c r="B13"/>
  <c r="A13"/>
  <c r="K12"/>
  <c r="B12"/>
  <c r="A12"/>
  <c r="K11"/>
  <c r="B11"/>
  <c r="A11"/>
  <c r="K10"/>
  <c r="B10"/>
  <c r="A10"/>
  <c r="L15" l="1"/>
  <c r="K20"/>
  <c r="J11"/>
  <c r="E20"/>
  <c r="J20" s="1"/>
  <c r="L13"/>
  <c r="J13"/>
  <c r="L17"/>
  <c r="J17"/>
  <c r="L19"/>
  <c r="J19"/>
  <c r="J10"/>
  <c r="L12"/>
  <c r="J12"/>
  <c r="J14"/>
  <c r="J16"/>
  <c r="L14"/>
  <c r="L10"/>
  <c r="H10"/>
  <c r="H11"/>
  <c r="H12"/>
  <c r="H13"/>
  <c r="H14"/>
  <c r="H15"/>
  <c r="H16"/>
  <c r="H17"/>
  <c r="H19"/>
  <c r="D20"/>
  <c r="L18"/>
  <c r="F20" l="1"/>
  <c r="L20" s="1"/>
  <c r="L16"/>
  <c r="H20"/>
  <c r="L11"/>
</calcChain>
</file>

<file path=xl/sharedStrings.xml><?xml version="1.0" encoding="utf-8"?>
<sst xmlns="http://schemas.openxmlformats.org/spreadsheetml/2006/main" count="24" uniqueCount="18">
  <si>
    <t>NO</t>
  </si>
  <si>
    <t>KABUPATEN</t>
  </si>
  <si>
    <t>PUSKESMAS</t>
  </si>
  <si>
    <t>BAYI DIIMUNISASI</t>
  </si>
  <si>
    <t>L</t>
  </si>
  <si>
    <t>P</t>
  </si>
  <si>
    <t>L + P</t>
  </si>
  <si>
    <t>L+P</t>
  </si>
  <si>
    <t>JUMLAH</t>
  </si>
  <si>
    <t>%</t>
  </si>
  <si>
    <t>JUMLAH (KAB/KOTA)</t>
  </si>
  <si>
    <t>Keterangan: a = khusus provinsi yang menerapkan 3 dosis polio maka diisi dengan polio 3</t>
  </si>
  <si>
    <r>
      <t>Jumlah Bayi
(</t>
    </r>
    <r>
      <rPr>
        <i/>
        <sz val="12"/>
        <rFont val="Arial"/>
        <family val="2"/>
      </rPr>
      <t>Surviving Infant</t>
    </r>
    <r>
      <rPr>
        <sz val="12"/>
        <rFont val="Arial"/>
        <family val="2"/>
      </rPr>
      <t>)</t>
    </r>
  </si>
  <si>
    <t>Polio 4a</t>
  </si>
  <si>
    <t>CAKUPAN IMUNISASI POLIO PADA BAYI MENURUT JENIS KELAMIN DAN KABUPATEN</t>
  </si>
  <si>
    <t>Sumber: Dinas Kesehatan Provinsi Nusa Tenggara Barat</t>
  </si>
  <si>
    <t>PROVINSI NUSA TENGGARA BARAT</t>
  </si>
  <si>
    <t>TAHUN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</si>
</sst>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164" fontId="2" fillId="0" borderId="15" xfId="1" applyNumberFormat="1" applyFont="1" applyBorder="1" applyAlignment="1">
      <alignment horizontal="right" vertical="center"/>
    </xf>
    <xf numFmtId="164" fontId="2" fillId="0" borderId="15" xfId="1" applyNumberFormat="1" applyFont="1" applyBorder="1" applyAlignment="1">
      <alignment vertical="center"/>
    </xf>
    <xf numFmtId="43" fontId="2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164" fontId="2" fillId="0" borderId="16" xfId="1" applyNumberFormat="1" applyFont="1" applyBorder="1" applyAlignment="1">
      <alignment horizontal="right" vertical="center"/>
    </xf>
    <xf numFmtId="164" fontId="2" fillId="0" borderId="16" xfId="1" applyNumberFormat="1" applyFont="1" applyBorder="1" applyAlignment="1">
      <alignment vertical="center"/>
    </xf>
    <xf numFmtId="43" fontId="2" fillId="0" borderId="16" xfId="1" applyNumberFormat="1" applyFont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right" vertical="center"/>
    </xf>
    <xf numFmtId="164" fontId="2" fillId="0" borderId="16" xfId="1" applyNumberFormat="1" applyFont="1" applyFill="1" applyBorder="1" applyAlignment="1">
      <alignment vertical="center"/>
    </xf>
    <xf numFmtId="43" fontId="2" fillId="0" borderId="16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right" vertical="center"/>
    </xf>
    <xf numFmtId="164" fontId="2" fillId="0" borderId="17" xfId="1" applyNumberFormat="1" applyFont="1" applyBorder="1" applyAlignment="1">
      <alignment vertical="center"/>
    </xf>
    <xf numFmtId="43" fontId="2" fillId="0" borderId="17" xfId="1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43" fontId="2" fillId="0" borderId="18" xfId="1" applyNumberFormat="1" applyFont="1" applyBorder="1" applyAlignment="1">
      <alignment vertical="center"/>
    </xf>
    <xf numFmtId="43" fontId="2" fillId="0" borderId="19" xfId="1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Pengembalian%20Database/Dinas%20Kesehatan/LAMPIRAN%20JUKNIS%20PROFIL%20KES%202017_Prov%20NTB.xls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BPS"/>
      <sheetName val="2BPS"/>
      <sheetName val="3BPS"/>
      <sheetName val="4KIA"/>
      <sheetName val="5KIA"/>
      <sheetName val="6KIA"/>
      <sheetName val="7TB "/>
      <sheetName val="8TB"/>
      <sheetName val="9TB"/>
      <sheetName val="10PNEU"/>
      <sheetName val="11HIV"/>
      <sheetName val="12HIV"/>
      <sheetName val="13DIARE"/>
      <sheetName val="14KUSTA"/>
      <sheetName val="15KUSTA"/>
      <sheetName val="16KUSTA"/>
      <sheetName val="17KUSTA"/>
      <sheetName val="18AFP"/>
      <sheetName val="19PD3I"/>
      <sheetName val="20PD3I"/>
      <sheetName val="21DBD"/>
      <sheetName val="22MALARIA"/>
      <sheetName val="23FILARIASIS"/>
      <sheetName val="24PTM"/>
      <sheetName val="25PTM"/>
      <sheetName val="26PTM"/>
      <sheetName val="27SURV"/>
      <sheetName val="28SURV"/>
      <sheetName val="29KIA"/>
      <sheetName val="30IMUN_KIA"/>
      <sheetName val="31IMUN"/>
      <sheetName val="32GIZI"/>
      <sheetName val="33KIA"/>
      <sheetName val="34KIA"/>
      <sheetName val="35KIA"/>
      <sheetName val="36KIA"/>
      <sheetName val="37KIA"/>
      <sheetName val="38KIA"/>
      <sheetName val="39GIZI"/>
      <sheetName val="40KIA"/>
      <sheetName val="41UCI"/>
      <sheetName val="42IMUN"/>
      <sheetName val="43IMUN"/>
      <sheetName val="44GIZI"/>
      <sheetName val="45GIZI"/>
      <sheetName val="46KIA_GIZI"/>
      <sheetName val="47GIZI"/>
      <sheetName val="48GIZI"/>
      <sheetName val="49PROMKES"/>
      <sheetName val="50YANKES"/>
      <sheetName val="51UKGS"/>
      <sheetName val="52USILA"/>
      <sheetName val="53JKN"/>
      <sheetName val="54YANKES"/>
      <sheetName val="55RSU"/>
      <sheetName val="56RSU"/>
      <sheetName val="57PROMKES"/>
      <sheetName val="58PL"/>
      <sheetName val="59PL"/>
      <sheetName val="60PL"/>
      <sheetName val="61PL"/>
      <sheetName val="62PL"/>
      <sheetName val="63PL"/>
      <sheetName val="64PL"/>
      <sheetName val="65PL"/>
      <sheetName val="66IFK"/>
      <sheetName val="67YANKES"/>
      <sheetName val="68YANKES"/>
      <sheetName val="69PROMKES"/>
      <sheetName val="70PROMKES"/>
      <sheetName val="71PROMKES"/>
      <sheetName val="72SDM"/>
      <sheetName val="73SDM"/>
      <sheetName val="74SDM"/>
      <sheetName val="75SDM"/>
      <sheetName val="76SDM"/>
      <sheetName val="77SDM"/>
      <sheetName val="78SDM"/>
      <sheetName val="79SDM"/>
      <sheetName val="80SDM"/>
      <sheetName val="81PROGLAP"/>
    </sheetNames>
    <sheetDataSet>
      <sheetData sheetId="0"/>
      <sheetData sheetId="1"/>
      <sheetData sheetId="2"/>
      <sheetData sheetId="3"/>
      <sheetData sheetId="4">
        <row r="12">
          <cell r="A12">
            <v>1</v>
          </cell>
          <cell r="B12" t="str">
            <v xml:space="preserve"> Lombok Barat</v>
          </cell>
          <cell r="C12">
            <v>17</v>
          </cell>
        </row>
        <row r="13">
          <cell r="A13">
            <v>2</v>
          </cell>
          <cell r="B13" t="str">
            <v xml:space="preserve"> Lombok Tengah</v>
          </cell>
        </row>
        <row r="14">
          <cell r="A14">
            <v>3</v>
          </cell>
          <cell r="B14" t="str">
            <v xml:space="preserve"> Lombok Timur</v>
          </cell>
        </row>
        <row r="15">
          <cell r="A15">
            <v>4</v>
          </cell>
          <cell r="B15" t="str">
            <v xml:space="preserve"> Sumbawa</v>
          </cell>
        </row>
        <row r="16">
          <cell r="A16">
            <v>5</v>
          </cell>
          <cell r="B16" t="str">
            <v xml:space="preserve"> Dompu</v>
          </cell>
        </row>
        <row r="17">
          <cell r="A17">
            <v>6</v>
          </cell>
          <cell r="B17" t="str">
            <v xml:space="preserve"> Bima</v>
          </cell>
        </row>
        <row r="18">
          <cell r="A18">
            <v>7</v>
          </cell>
          <cell r="B18" t="str">
            <v xml:space="preserve"> Sumbawa Barat</v>
          </cell>
        </row>
        <row r="19">
          <cell r="A19">
            <v>8</v>
          </cell>
          <cell r="B19" t="str">
            <v xml:space="preserve"> Lombok Utara</v>
          </cell>
        </row>
        <row r="20">
          <cell r="A20">
            <v>9</v>
          </cell>
          <cell r="B20" t="str">
            <v xml:space="preserve"> Kota Mataram</v>
          </cell>
        </row>
        <row r="21">
          <cell r="A21">
            <v>10</v>
          </cell>
          <cell r="B21" t="str">
            <v xml:space="preserve"> Kota Bima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997"/>
  <sheetViews>
    <sheetView tabSelected="1" topLeftCell="D1" workbookViewId="0">
      <selection activeCell="I20" sqref="I20"/>
    </sheetView>
  </sheetViews>
  <sheetFormatPr defaultRowHeight="15"/>
  <cols>
    <col min="1" max="1" width="9.140625" style="2"/>
    <col min="2" max="2" width="18.28515625" style="2" bestFit="1" customWidth="1"/>
    <col min="3" max="3" width="15.85546875" style="2" bestFit="1" customWidth="1"/>
    <col min="4" max="5" width="9.7109375" style="2" bestFit="1" customWidth="1"/>
    <col min="6" max="6" width="11" style="2" bestFit="1" customWidth="1"/>
    <col min="7" max="10" width="9.7109375" style="2" bestFit="1" customWidth="1"/>
    <col min="11" max="11" width="11" style="2" bestFit="1" customWidth="1"/>
    <col min="12" max="12" width="9.7109375" style="2" bestFit="1" customWidth="1"/>
    <col min="13" max="16384" width="9.140625" style="2"/>
  </cols>
  <sheetData>
    <row r="1" spans="1:22" ht="18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34" t="s">
        <v>0</v>
      </c>
      <c r="B5" s="34" t="s">
        <v>1</v>
      </c>
      <c r="C5" s="34" t="s">
        <v>2</v>
      </c>
      <c r="D5" s="35" t="s">
        <v>12</v>
      </c>
      <c r="E5" s="36"/>
      <c r="F5" s="37"/>
      <c r="G5" s="38" t="s">
        <v>3</v>
      </c>
      <c r="H5" s="39"/>
      <c r="I5" s="39"/>
      <c r="J5" s="39"/>
      <c r="K5" s="39"/>
      <c r="L5" s="40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41"/>
      <c r="B6" s="41"/>
      <c r="C6" s="41"/>
      <c r="D6" s="42"/>
      <c r="E6" s="43"/>
      <c r="F6" s="44"/>
      <c r="G6" s="45" t="s">
        <v>13</v>
      </c>
      <c r="H6" s="46"/>
      <c r="I6" s="46"/>
      <c r="J6" s="46"/>
      <c r="K6" s="46"/>
      <c r="L6" s="47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41"/>
      <c r="B7" s="41"/>
      <c r="C7" s="41"/>
      <c r="D7" s="48"/>
      <c r="E7" s="49"/>
      <c r="F7" s="50"/>
      <c r="G7" s="51" t="s">
        <v>4</v>
      </c>
      <c r="H7" s="52"/>
      <c r="I7" s="51" t="s">
        <v>5</v>
      </c>
      <c r="J7" s="52"/>
      <c r="K7" s="51" t="s">
        <v>6</v>
      </c>
      <c r="L7" s="52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53"/>
      <c r="B8" s="53"/>
      <c r="C8" s="53"/>
      <c r="D8" s="3" t="s">
        <v>4</v>
      </c>
      <c r="E8" s="3" t="s">
        <v>5</v>
      </c>
      <c r="F8" s="3" t="s">
        <v>7</v>
      </c>
      <c r="G8" s="4" t="s">
        <v>8</v>
      </c>
      <c r="H8" s="4" t="s">
        <v>9</v>
      </c>
      <c r="I8" s="4" t="s">
        <v>8</v>
      </c>
      <c r="J8" s="4" t="s">
        <v>9</v>
      </c>
      <c r="K8" s="4" t="s">
        <v>8</v>
      </c>
      <c r="L8" s="4" t="s">
        <v>9</v>
      </c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6">
        <f>'[1]4KIA'!A12</f>
        <v>1</v>
      </c>
      <c r="B10" s="7" t="str">
        <f>'[1]4KIA'!B12</f>
        <v xml:space="preserve"> Lombok Barat</v>
      </c>
      <c r="C10" s="8">
        <f>'[1]4KIA'!C12</f>
        <v>17</v>
      </c>
      <c r="D10" s="9">
        <v>6801</v>
      </c>
      <c r="E10" s="9">
        <v>7109</v>
      </c>
      <c r="F10" s="10">
        <f t="shared" ref="F10:F19" si="0">SUM(D10:E10)</f>
        <v>13910</v>
      </c>
      <c r="G10" s="10">
        <v>7072</v>
      </c>
      <c r="H10" s="11">
        <f>G10/D10*100</f>
        <v>103.98470813115719</v>
      </c>
      <c r="I10" s="10">
        <v>6690</v>
      </c>
      <c r="J10" s="11">
        <f>I10/E10*100</f>
        <v>94.106062737375169</v>
      </c>
      <c r="K10" s="10">
        <f t="shared" ref="K10:K19" si="1">SUM(G10,I10)</f>
        <v>13762</v>
      </c>
      <c r="L10" s="11">
        <f>K10/F10*100</f>
        <v>98.936017253774267</v>
      </c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2">
        <f>'[1]4KIA'!A13</f>
        <v>2</v>
      </c>
      <c r="B11" s="13" t="str">
        <f>'[1]4KIA'!B13</f>
        <v xml:space="preserve"> Lombok Tengah</v>
      </c>
      <c r="C11" s="14">
        <v>25</v>
      </c>
      <c r="D11" s="15">
        <v>9319</v>
      </c>
      <c r="E11" s="15">
        <v>10305</v>
      </c>
      <c r="F11" s="16">
        <f t="shared" si="0"/>
        <v>19624</v>
      </c>
      <c r="G11" s="16">
        <v>10361</v>
      </c>
      <c r="H11" s="17">
        <f>G11/D11*100</f>
        <v>111.18145723790107</v>
      </c>
      <c r="I11" s="16">
        <v>9753</v>
      </c>
      <c r="J11" s="17">
        <f>I11/E11*100</f>
        <v>94.643377001455605</v>
      </c>
      <c r="K11" s="16">
        <f t="shared" si="1"/>
        <v>20114</v>
      </c>
      <c r="L11" s="17">
        <f>K11/F11*100</f>
        <v>102.49694251936405</v>
      </c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2">
        <f>'[1]4KIA'!A14</f>
        <v>3</v>
      </c>
      <c r="B12" s="13" t="str">
        <f>'[1]4KIA'!B14</f>
        <v xml:space="preserve"> Lombok Timur</v>
      </c>
      <c r="C12" s="14">
        <v>29</v>
      </c>
      <c r="D12" s="15">
        <v>12046</v>
      </c>
      <c r="E12" s="15">
        <v>13824</v>
      </c>
      <c r="F12" s="16">
        <f t="shared" si="0"/>
        <v>25870</v>
      </c>
      <c r="G12" s="16">
        <v>15394</v>
      </c>
      <c r="H12" s="17">
        <f>G12/D12*100</f>
        <v>127.79345840943053</v>
      </c>
      <c r="I12" s="16">
        <v>14553</v>
      </c>
      <c r="J12" s="17">
        <f>I12/E12*100</f>
        <v>105.2734375</v>
      </c>
      <c r="K12" s="16">
        <f t="shared" si="1"/>
        <v>29947</v>
      </c>
      <c r="L12" s="17">
        <f>K12/F12*100</f>
        <v>115.75956706609973</v>
      </c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2">
        <f>'[1]4KIA'!A15</f>
        <v>4</v>
      </c>
      <c r="B13" s="13" t="str">
        <f>'[1]4KIA'!B15</f>
        <v xml:space="preserve"> Sumbawa</v>
      </c>
      <c r="C13" s="14">
        <v>25</v>
      </c>
      <c r="D13" s="15">
        <v>4895</v>
      </c>
      <c r="E13" s="15">
        <v>4697</v>
      </c>
      <c r="F13" s="16">
        <f t="shared" si="0"/>
        <v>9592</v>
      </c>
      <c r="G13" s="16">
        <v>4382</v>
      </c>
      <c r="H13" s="17">
        <f>G13/D13*100</f>
        <v>89.519918283963236</v>
      </c>
      <c r="I13" s="16">
        <v>4271</v>
      </c>
      <c r="J13" s="17">
        <f>I13/E13*100</f>
        <v>90.930381094315521</v>
      </c>
      <c r="K13" s="16">
        <f t="shared" si="1"/>
        <v>8653</v>
      </c>
      <c r="L13" s="17">
        <f>K13/F13*100</f>
        <v>90.210592160133444</v>
      </c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2">
        <f>'[1]4KIA'!A16</f>
        <v>5</v>
      </c>
      <c r="B14" s="13" t="str">
        <f>'[1]4KIA'!B16</f>
        <v xml:space="preserve"> Dompu</v>
      </c>
      <c r="C14" s="14">
        <v>9</v>
      </c>
      <c r="D14" s="15">
        <v>2784</v>
      </c>
      <c r="E14" s="15">
        <v>2742</v>
      </c>
      <c r="F14" s="16">
        <f t="shared" si="0"/>
        <v>5526</v>
      </c>
      <c r="G14" s="16">
        <v>2832</v>
      </c>
      <c r="H14" s="17">
        <f>G14/D14*100</f>
        <v>101.72413793103448</v>
      </c>
      <c r="I14" s="16">
        <v>2647</v>
      </c>
      <c r="J14" s="17">
        <f>I14/E14*100</f>
        <v>96.535375638220273</v>
      </c>
      <c r="K14" s="16">
        <f t="shared" si="1"/>
        <v>5479</v>
      </c>
      <c r="L14" s="17">
        <f>K14/F14*100</f>
        <v>99.149475208107134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2">
        <f>'[1]4KIA'!A17</f>
        <v>6</v>
      </c>
      <c r="B15" s="13" t="str">
        <f>'[1]4KIA'!B17</f>
        <v xml:space="preserve"> Bima</v>
      </c>
      <c r="C15" s="14">
        <v>21</v>
      </c>
      <c r="D15" s="15">
        <v>5012</v>
      </c>
      <c r="E15" s="15">
        <v>5218</v>
      </c>
      <c r="F15" s="16">
        <f t="shared" si="0"/>
        <v>10230</v>
      </c>
      <c r="G15" s="16">
        <v>5238</v>
      </c>
      <c r="H15" s="17">
        <f>G15/D15*100</f>
        <v>104.50917797286512</v>
      </c>
      <c r="I15" s="16">
        <v>5198</v>
      </c>
      <c r="J15" s="17">
        <f>I15/E15*100</f>
        <v>99.616711383671912</v>
      </c>
      <c r="K15" s="16">
        <f t="shared" si="1"/>
        <v>10436</v>
      </c>
      <c r="L15" s="17">
        <f>K15/F15*100</f>
        <v>102.01368523949168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2">
        <f>'[1]4KIA'!A18</f>
        <v>7</v>
      </c>
      <c r="B16" s="13" t="str">
        <f>'[1]4KIA'!B18</f>
        <v xml:space="preserve"> Sumbawa Barat</v>
      </c>
      <c r="C16" s="14">
        <v>9</v>
      </c>
      <c r="D16" s="15">
        <v>1863</v>
      </c>
      <c r="E16" s="15">
        <v>1521</v>
      </c>
      <c r="F16" s="16">
        <f t="shared" si="0"/>
        <v>3384</v>
      </c>
      <c r="G16" s="16">
        <v>1321</v>
      </c>
      <c r="H16" s="17">
        <f>G16/D16*100</f>
        <v>70.907139023081058</v>
      </c>
      <c r="I16" s="16">
        <v>1290</v>
      </c>
      <c r="J16" s="17">
        <f>I16/E16*100</f>
        <v>84.812623274161737</v>
      </c>
      <c r="K16" s="16">
        <f t="shared" si="1"/>
        <v>2611</v>
      </c>
      <c r="L16" s="17">
        <f>K16/F16*100</f>
        <v>77.157210401891248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12">
        <f>'[1]4KIA'!A19</f>
        <v>8</v>
      </c>
      <c r="B17" s="13" t="str">
        <f>'[1]4KIA'!B19</f>
        <v xml:space="preserve"> Lombok Utara</v>
      </c>
      <c r="C17" s="14">
        <v>8</v>
      </c>
      <c r="D17" s="15">
        <v>2556</v>
      </c>
      <c r="E17" s="15">
        <v>2627</v>
      </c>
      <c r="F17" s="16">
        <f t="shared" si="0"/>
        <v>5183</v>
      </c>
      <c r="G17" s="16">
        <v>2541</v>
      </c>
      <c r="H17" s="17">
        <f>G17/D17*100</f>
        <v>99.413145539906097</v>
      </c>
      <c r="I17" s="16">
        <v>2417</v>
      </c>
      <c r="J17" s="17">
        <f>I17/E17*100</f>
        <v>92.006090597639883</v>
      </c>
      <c r="K17" s="16">
        <f t="shared" si="1"/>
        <v>4958</v>
      </c>
      <c r="L17" s="17">
        <f>K17/F17*100</f>
        <v>95.658884815743789</v>
      </c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18">
        <f>'[1]4KIA'!A20</f>
        <v>9</v>
      </c>
      <c r="B18" s="19" t="str">
        <f>'[1]4KIA'!B20</f>
        <v xml:space="preserve"> Kota Mataram</v>
      </c>
      <c r="C18" s="20">
        <v>11</v>
      </c>
      <c r="D18" s="15">
        <v>3806</v>
      </c>
      <c r="E18" s="15">
        <v>4606</v>
      </c>
      <c r="F18" s="16">
        <f t="shared" si="0"/>
        <v>8412</v>
      </c>
      <c r="G18" s="21">
        <v>4408</v>
      </c>
      <c r="H18" s="22">
        <f>G18/D18*100</f>
        <v>115.81713084603258</v>
      </c>
      <c r="I18" s="21">
        <v>4697</v>
      </c>
      <c r="J18" s="22">
        <f>I18/E18*100</f>
        <v>101.97568389057751</v>
      </c>
      <c r="K18" s="21">
        <f t="shared" si="1"/>
        <v>9105</v>
      </c>
      <c r="L18" s="22">
        <f>K18/F18*100</f>
        <v>108.2382310984308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>
      <c r="A19" s="24">
        <f>'[1]4KIA'!A21</f>
        <v>10</v>
      </c>
      <c r="B19" s="25" t="str">
        <f>'[1]4KIA'!B21</f>
        <v xml:space="preserve"> Kota Bima</v>
      </c>
      <c r="C19" s="26">
        <v>5</v>
      </c>
      <c r="D19" s="15">
        <v>1899</v>
      </c>
      <c r="E19" s="15">
        <v>1967</v>
      </c>
      <c r="F19" s="27">
        <f t="shared" si="0"/>
        <v>3866</v>
      </c>
      <c r="G19" s="27">
        <v>1518</v>
      </c>
      <c r="H19" s="28">
        <f>G19/D19*100</f>
        <v>79.936808846761451</v>
      </c>
      <c r="I19" s="27">
        <v>1472</v>
      </c>
      <c r="J19" s="28">
        <f>I19/E19*100</f>
        <v>74.834773767158111</v>
      </c>
      <c r="K19" s="27">
        <f t="shared" si="1"/>
        <v>2990</v>
      </c>
      <c r="L19" s="28">
        <f>K19/F19*100</f>
        <v>77.340920848422144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thickBot="1">
      <c r="A20" s="29" t="s">
        <v>10</v>
      </c>
      <c r="B20" s="29"/>
      <c r="C20" s="29"/>
      <c r="D20" s="30">
        <f>SUM(D10:D19)</f>
        <v>50981</v>
      </c>
      <c r="E20" s="30">
        <f>SUM(E10:E19)</f>
        <v>54616</v>
      </c>
      <c r="F20" s="30">
        <f>SUM(F10:F19)</f>
        <v>105597</v>
      </c>
      <c r="G20" s="30">
        <f>SUM(G10:G19)</f>
        <v>55067</v>
      </c>
      <c r="H20" s="31">
        <f>G20/D20*100</f>
        <v>108.0147505933583</v>
      </c>
      <c r="I20" s="30">
        <f>SUM(I10:I19)</f>
        <v>52988</v>
      </c>
      <c r="J20" s="32">
        <f>I20/E20*100</f>
        <v>97.019188516185721</v>
      </c>
      <c r="K20" s="30">
        <f>SUM(K10:K19)</f>
        <v>108055</v>
      </c>
      <c r="L20" s="31">
        <f>K20/F20*100</f>
        <v>102.32771764349367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55" t="s">
        <v>15</v>
      </c>
      <c r="B21" s="1"/>
      <c r="C21" s="1"/>
      <c r="D21" s="33"/>
      <c r="E21" s="33"/>
      <c r="F21" s="33"/>
      <c r="G21" s="33"/>
      <c r="H21" s="33"/>
      <c r="I21" s="33"/>
      <c r="J21" s="33"/>
      <c r="K21" s="33"/>
      <c r="L21" s="33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55" t="s">
        <v>11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"/>
      <c r="B28" s="1"/>
      <c r="C28" s="1"/>
      <c r="D28" s="33"/>
      <c r="E28" s="33"/>
      <c r="F28" s="33"/>
      <c r="G28" s="33"/>
      <c r="H28" s="1"/>
      <c r="I28" s="33"/>
      <c r="J28" s="1"/>
      <c r="K28" s="3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"/>
      <c r="B29" s="1"/>
      <c r="C29" s="1"/>
      <c r="D29" s="33"/>
      <c r="E29" s="33"/>
      <c r="F29" s="33"/>
      <c r="G29" s="33"/>
      <c r="H29" s="1"/>
      <c r="I29" s="33"/>
      <c r="J29" s="1"/>
      <c r="K29" s="3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</sheetData>
  <mergeCells count="12">
    <mergeCell ref="A1:L1"/>
    <mergeCell ref="A2:L2"/>
    <mergeCell ref="A3:L3"/>
    <mergeCell ref="A5:A8"/>
    <mergeCell ref="B5:B8"/>
    <mergeCell ref="C5:C8"/>
    <mergeCell ref="D5:F7"/>
    <mergeCell ref="G5:L5"/>
    <mergeCell ref="G6:L6"/>
    <mergeCell ref="G7:H7"/>
    <mergeCell ref="I7:J7"/>
    <mergeCell ref="K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2019-05-07T06:16:03Z</dcterms:created>
  <dcterms:modified xsi:type="dcterms:W3CDTF">2019-05-07T07:32:01Z</dcterms:modified>
</cp:coreProperties>
</file>