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24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K22" i="1"/>
  <c r="I22" i="1"/>
  <c r="G22" i="1"/>
  <c r="E22" i="1"/>
  <c r="O20" i="1"/>
  <c r="P20" i="1" s="1"/>
  <c r="D20" i="1"/>
  <c r="J20" i="1" s="1"/>
  <c r="C20" i="1"/>
  <c r="B20" i="1"/>
  <c r="A20" i="1"/>
  <c r="P19" i="1"/>
  <c r="O19" i="1"/>
  <c r="N19" i="1"/>
  <c r="J19" i="1"/>
  <c r="H19" i="1"/>
  <c r="F19" i="1"/>
  <c r="D19" i="1"/>
  <c r="L19" i="1" s="1"/>
  <c r="C19" i="1"/>
  <c r="B19" i="1"/>
  <c r="A19" i="1"/>
  <c r="O18" i="1"/>
  <c r="P18" i="1" s="1"/>
  <c r="H18" i="1"/>
  <c r="F18" i="1"/>
  <c r="D18" i="1"/>
  <c r="N18" i="1" s="1"/>
  <c r="C18" i="1"/>
  <c r="B18" i="1"/>
  <c r="A18" i="1"/>
  <c r="O17" i="1"/>
  <c r="N17" i="1"/>
  <c r="F17" i="1"/>
  <c r="D17" i="1"/>
  <c r="L17" i="1" s="1"/>
  <c r="C17" i="1"/>
  <c r="B17" i="1"/>
  <c r="A17" i="1"/>
  <c r="O16" i="1"/>
  <c r="P16" i="1" s="1"/>
  <c r="D16" i="1"/>
  <c r="J16" i="1" s="1"/>
  <c r="C16" i="1"/>
  <c r="B16" i="1"/>
  <c r="A16" i="1"/>
  <c r="P15" i="1"/>
  <c r="O15" i="1"/>
  <c r="J15" i="1"/>
  <c r="D15" i="1"/>
  <c r="H15" i="1" s="1"/>
  <c r="C15" i="1"/>
  <c r="B15" i="1"/>
  <c r="A15" i="1"/>
  <c r="O14" i="1"/>
  <c r="P14" i="1" s="1"/>
  <c r="N14" i="1"/>
  <c r="H14" i="1"/>
  <c r="F14" i="1"/>
  <c r="D14" i="1"/>
  <c r="L14" i="1" s="1"/>
  <c r="C14" i="1"/>
  <c r="B14" i="1"/>
  <c r="A14" i="1"/>
  <c r="O13" i="1"/>
  <c r="P13" i="1" s="1"/>
  <c r="N13" i="1"/>
  <c r="F13" i="1"/>
  <c r="D13" i="1"/>
  <c r="L13" i="1" s="1"/>
  <c r="C13" i="1"/>
  <c r="B13" i="1"/>
  <c r="A13" i="1"/>
  <c r="O12" i="1"/>
  <c r="D12" i="1"/>
  <c r="P12" i="1" s="1"/>
  <c r="C12" i="1"/>
  <c r="B12" i="1"/>
  <c r="A12" i="1"/>
  <c r="P11" i="1"/>
  <c r="O11" i="1"/>
  <c r="O22" i="1" s="1"/>
  <c r="J11" i="1"/>
  <c r="H11" i="1"/>
  <c r="D11" i="1"/>
  <c r="N11" i="1" s="1"/>
  <c r="C11" i="1"/>
  <c r="B11" i="1"/>
  <c r="A11" i="1"/>
  <c r="H5" i="1"/>
  <c r="G5" i="1"/>
  <c r="H4" i="1"/>
  <c r="G4" i="1"/>
  <c r="N22" i="1" l="1"/>
  <c r="L16" i="1"/>
  <c r="L20" i="1"/>
  <c r="L11" i="1"/>
  <c r="F12" i="1"/>
  <c r="N12" i="1"/>
  <c r="H13" i="1"/>
  <c r="J14" i="1"/>
  <c r="L15" i="1"/>
  <c r="F16" i="1"/>
  <c r="N16" i="1"/>
  <c r="H17" i="1"/>
  <c r="J18" i="1"/>
  <c r="F20" i="1"/>
  <c r="N20" i="1"/>
  <c r="L12" i="1"/>
  <c r="F11" i="1"/>
  <c r="H12" i="1"/>
  <c r="J13" i="1"/>
  <c r="F15" i="1"/>
  <c r="N15" i="1"/>
  <c r="H16" i="1"/>
  <c r="J17" i="1"/>
  <c r="P17" i="1"/>
  <c r="L18" i="1"/>
  <c r="H20" i="1"/>
  <c r="D22" i="1"/>
  <c r="F22" i="1" s="1"/>
  <c r="J12" i="1"/>
  <c r="L22" i="1" l="1"/>
  <c r="H22" i="1"/>
  <c r="J22" i="1"/>
  <c r="P22" i="1"/>
</calcChain>
</file>

<file path=xl/sharedStrings.xml><?xml version="1.0" encoding="utf-8"?>
<sst xmlns="http://schemas.openxmlformats.org/spreadsheetml/2006/main" count="27" uniqueCount="17">
  <si>
    <t>TABEL 24</t>
  </si>
  <si>
    <t>CAKUPAN IMUNISASI Td PADA IBU HAMIL MENURUT KECAMATAN DAN PUSKESMAS</t>
  </si>
  <si>
    <t>NO</t>
  </si>
  <si>
    <t>KABUPATEN</t>
  </si>
  <si>
    <t>PUSKESMAS</t>
  </si>
  <si>
    <t>JUMLAH IBU HAMIL</t>
  </si>
  <si>
    <t>IMUNISASI Td PADA IBU HAMIL</t>
  </si>
  <si>
    <t>Td1</t>
  </si>
  <si>
    <t>Td2</t>
  </si>
  <si>
    <t>Td3</t>
  </si>
  <si>
    <t>Td4</t>
  </si>
  <si>
    <t>Td5</t>
  </si>
  <si>
    <t>Td2+</t>
  </si>
  <si>
    <t>JUMLAH</t>
  </si>
  <si>
    <t>%</t>
  </si>
  <si>
    <t>JUMLAH (KAB/KOTA)</t>
  </si>
  <si>
    <t>Sumber : Seksi Surveilans, Imunisasi dan Kesehatan Bencana,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</si>
</sst>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7" fontId="2" fillId="0" borderId="2" xfId="0" applyNumberFormat="1" applyFont="1" applyBorder="1" applyAlignment="1">
      <alignment horizontal="right" vertical="center"/>
    </xf>
    <xf numFmtId="37" fontId="2" fillId="0" borderId="2" xfId="2" applyNumberFormat="1" applyFont="1" applyBorder="1" applyAlignment="1">
      <alignment vertical="center"/>
    </xf>
    <xf numFmtId="39" fontId="2" fillId="0" borderId="2" xfId="2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9" fontId="2" fillId="0" borderId="11" xfId="2" applyNumberFormat="1" applyFont="1" applyBorder="1" applyAlignment="1">
      <alignment vertical="center"/>
    </xf>
    <xf numFmtId="37" fontId="2" fillId="0" borderId="11" xfId="2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7" fontId="7" fillId="0" borderId="13" xfId="2" applyNumberFormat="1" applyFont="1" applyBorder="1" applyAlignment="1">
      <alignment vertical="center"/>
    </xf>
    <xf numFmtId="39" fontId="7" fillId="0" borderId="13" xfId="2" applyNumberFormat="1" applyFont="1" applyBorder="1" applyAlignment="1">
      <alignment vertical="center"/>
    </xf>
    <xf numFmtId="166" fontId="2" fillId="0" borderId="6" xfId="1" applyNumberFormat="1" applyFont="1" applyBorder="1" applyAlignment="1">
      <alignment horizontal="center" vertical="center"/>
    </xf>
    <xf numFmtId="166" fontId="2" fillId="0" borderId="6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3">
    <cellStyle name="Comma" xfId="1" builtinId="3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15103</v>
          </cell>
        </row>
        <row r="12">
          <cell r="D12">
            <v>21294</v>
          </cell>
        </row>
        <row r="13">
          <cell r="D13">
            <v>27456</v>
          </cell>
        </row>
        <row r="14">
          <cell r="D14">
            <v>10068</v>
          </cell>
        </row>
        <row r="15">
          <cell r="D15">
            <v>6371</v>
          </cell>
        </row>
        <row r="16">
          <cell r="D16">
            <v>11201</v>
          </cell>
        </row>
        <row r="17">
          <cell r="D17">
            <v>3817</v>
          </cell>
        </row>
        <row r="18">
          <cell r="D18">
            <v>4939</v>
          </cell>
        </row>
        <row r="19">
          <cell r="D19">
            <v>9727</v>
          </cell>
        </row>
        <row r="20">
          <cell r="D20">
            <v>3670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R19" sqref="R19"/>
    </sheetView>
  </sheetViews>
  <sheetFormatPr defaultRowHeight="15" x14ac:dyDescent="0.25"/>
  <cols>
    <col min="2" max="2" width="18.28515625" bestFit="1" customWidth="1"/>
    <col min="3" max="3" width="15.85546875" bestFit="1" customWidth="1"/>
    <col min="4" max="4" width="19.425781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x14ac:dyDescent="0.25">
      <c r="A4" s="4"/>
      <c r="B4" s="5"/>
      <c r="C4" s="5"/>
      <c r="D4" s="5"/>
      <c r="E4" s="4"/>
      <c r="F4" s="6"/>
      <c r="G4" s="6" t="str">
        <f>'[1]1_BPS'!E5</f>
        <v>PROVINSI</v>
      </c>
      <c r="H4" s="7" t="str">
        <f>'[1]1_BPS'!F5</f>
        <v>NUSA TENGGARA BARAT</v>
      </c>
      <c r="I4" s="4"/>
      <c r="J4" s="4"/>
      <c r="K4" s="8"/>
      <c r="L4" s="8"/>
      <c r="M4" s="8"/>
      <c r="N4" s="8"/>
      <c r="O4" s="8"/>
      <c r="P4" s="8"/>
    </row>
    <row r="5" spans="1:16" ht="16.5" x14ac:dyDescent="0.25">
      <c r="A5" s="4"/>
      <c r="B5" s="5"/>
      <c r="C5" s="5"/>
      <c r="D5" s="5"/>
      <c r="E5" s="4"/>
      <c r="F5" s="6"/>
      <c r="G5" s="6" t="str">
        <f>'[1]1_BPS'!E6</f>
        <v xml:space="preserve">TAHUN </v>
      </c>
      <c r="H5" s="7">
        <f>'[1]1_BPS'!F6</f>
        <v>2019</v>
      </c>
      <c r="I5" s="4"/>
      <c r="J5" s="4"/>
      <c r="K5" s="8"/>
      <c r="L5" s="8"/>
      <c r="M5" s="8"/>
      <c r="N5" s="8"/>
      <c r="O5" s="8"/>
      <c r="P5" s="8"/>
    </row>
    <row r="6" spans="1:16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10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3"/>
      <c r="H7" s="13"/>
      <c r="I7" s="13"/>
      <c r="J7" s="13"/>
      <c r="K7" s="13"/>
      <c r="L7" s="13"/>
      <c r="M7" s="13"/>
      <c r="N7" s="14"/>
      <c r="O7" s="15"/>
      <c r="P7" s="16"/>
    </row>
    <row r="8" spans="1:16" x14ac:dyDescent="0.25">
      <c r="A8" s="10"/>
      <c r="B8" s="10"/>
      <c r="C8" s="10"/>
      <c r="D8" s="11"/>
      <c r="E8" s="17" t="s">
        <v>7</v>
      </c>
      <c r="F8" s="18"/>
      <c r="G8" s="17" t="s">
        <v>8</v>
      </c>
      <c r="H8" s="18"/>
      <c r="I8" s="17" t="s">
        <v>9</v>
      </c>
      <c r="J8" s="18"/>
      <c r="K8" s="17" t="s">
        <v>10</v>
      </c>
      <c r="L8" s="18"/>
      <c r="M8" s="17" t="s">
        <v>11</v>
      </c>
      <c r="N8" s="19"/>
      <c r="O8" s="17" t="s">
        <v>12</v>
      </c>
      <c r="P8" s="19"/>
    </row>
    <row r="9" spans="1:16" x14ac:dyDescent="0.25">
      <c r="A9" s="20"/>
      <c r="B9" s="20"/>
      <c r="C9" s="20"/>
      <c r="D9" s="21"/>
      <c r="E9" s="22" t="s">
        <v>13</v>
      </c>
      <c r="F9" s="23" t="s">
        <v>14</v>
      </c>
      <c r="G9" s="22" t="s">
        <v>13</v>
      </c>
      <c r="H9" s="23" t="s">
        <v>14</v>
      </c>
      <c r="I9" s="22" t="s">
        <v>13</v>
      </c>
      <c r="J9" s="23" t="s">
        <v>14</v>
      </c>
      <c r="K9" s="22" t="s">
        <v>13</v>
      </c>
      <c r="L9" s="23" t="s">
        <v>14</v>
      </c>
      <c r="M9" s="22" t="s">
        <v>13</v>
      </c>
      <c r="N9" s="23" t="s">
        <v>14</v>
      </c>
      <c r="O9" s="22" t="s">
        <v>13</v>
      </c>
      <c r="P9" s="23" t="s">
        <v>14</v>
      </c>
    </row>
    <row r="10" spans="1:16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</row>
    <row r="11" spans="1:16" x14ac:dyDescent="0.25">
      <c r="A11" s="25">
        <f>'[1]9_IFK'!A9</f>
        <v>1</v>
      </c>
      <c r="B11" s="26" t="str">
        <f>'[1]9_IFK'!B9</f>
        <v xml:space="preserve"> Lombok Barat</v>
      </c>
      <c r="C11" s="26">
        <f>'[1]9_IFK'!C9</f>
        <v>19</v>
      </c>
      <c r="D11" s="27">
        <f>'[1]23_KESGA'!D11</f>
        <v>15103</v>
      </c>
      <c r="E11" s="28">
        <v>1672</v>
      </c>
      <c r="F11" s="29">
        <f t="shared" ref="F11:F20" si="0">E11/$D11*100</f>
        <v>11.070648215586306</v>
      </c>
      <c r="G11" s="28">
        <v>2100</v>
      </c>
      <c r="H11" s="29">
        <f t="shared" ref="H11:H20" si="1">G11/$D11*100</f>
        <v>13.904522280341656</v>
      </c>
      <c r="I11" s="28">
        <v>2999</v>
      </c>
      <c r="J11" s="29">
        <f t="shared" ref="J11:J20" si="2">I11/$D11*100</f>
        <v>19.856982056545057</v>
      </c>
      <c r="K11" s="28">
        <v>3114</v>
      </c>
      <c r="L11" s="29">
        <f t="shared" ref="L11:L20" si="3">K11/$D11*100</f>
        <v>20.618420181420909</v>
      </c>
      <c r="M11" s="28">
        <v>2013</v>
      </c>
      <c r="N11" s="29">
        <f t="shared" ref="N11:N20" si="4">M11/$D11*100</f>
        <v>13.328477785870357</v>
      </c>
      <c r="O11" s="28">
        <f>SUM(G11,I11,K11,M11)</f>
        <v>10226</v>
      </c>
      <c r="P11" s="29">
        <f>O11/$D11*100</f>
        <v>67.708402304177966</v>
      </c>
    </row>
    <row r="12" spans="1:16" x14ac:dyDescent="0.25">
      <c r="A12" s="25">
        <f>'[1]9_IFK'!A10</f>
        <v>2</v>
      </c>
      <c r="B12" s="26" t="str">
        <f>'[1]9_IFK'!B10</f>
        <v xml:space="preserve"> Lombok Tengah</v>
      </c>
      <c r="C12" s="26">
        <f>'[1]9_IFK'!C10</f>
        <v>28</v>
      </c>
      <c r="D12" s="27">
        <f>'[1]23_KESGA'!D12</f>
        <v>21294</v>
      </c>
      <c r="E12" s="28">
        <v>5848</v>
      </c>
      <c r="F12" s="29">
        <f t="shared" si="0"/>
        <v>27.463135155442846</v>
      </c>
      <c r="G12" s="28">
        <v>5656</v>
      </c>
      <c r="H12" s="29">
        <f t="shared" si="1"/>
        <v>26.561472715318867</v>
      </c>
      <c r="I12" s="28">
        <v>3142</v>
      </c>
      <c r="J12" s="29">
        <f t="shared" si="2"/>
        <v>14.755330139945524</v>
      </c>
      <c r="K12" s="28">
        <v>3317</v>
      </c>
      <c r="L12" s="29">
        <f t="shared" si="3"/>
        <v>15.577157884850193</v>
      </c>
      <c r="M12" s="28">
        <v>2814</v>
      </c>
      <c r="N12" s="29">
        <f t="shared" si="4"/>
        <v>13.214990138067062</v>
      </c>
      <c r="O12" s="28">
        <f t="shared" ref="O12:O20" si="5">SUM(G12,I12,K12,M12)</f>
        <v>14929</v>
      </c>
      <c r="P12" s="29">
        <f>O12/$D12*100</f>
        <v>70.108950878181659</v>
      </c>
    </row>
    <row r="13" spans="1:16" x14ac:dyDescent="0.25">
      <c r="A13" s="25">
        <f>'[1]9_IFK'!A11</f>
        <v>3</v>
      </c>
      <c r="B13" s="26" t="str">
        <f>'[1]9_IFK'!B11</f>
        <v xml:space="preserve"> Lombok Timur</v>
      </c>
      <c r="C13" s="26">
        <f>'[1]9_IFK'!C11</f>
        <v>32</v>
      </c>
      <c r="D13" s="27">
        <f>'[1]23_KESGA'!D13</f>
        <v>27456</v>
      </c>
      <c r="E13" s="28">
        <v>6353</v>
      </c>
      <c r="F13" s="29">
        <f t="shared" si="0"/>
        <v>23.138840326340326</v>
      </c>
      <c r="G13" s="28">
        <v>6775</v>
      </c>
      <c r="H13" s="29">
        <f t="shared" si="1"/>
        <v>24.675844988344988</v>
      </c>
      <c r="I13" s="28">
        <v>5225</v>
      </c>
      <c r="J13" s="29">
        <f t="shared" si="2"/>
        <v>19.030448717948715</v>
      </c>
      <c r="K13" s="28">
        <v>3994</v>
      </c>
      <c r="L13" s="29">
        <f t="shared" si="3"/>
        <v>14.546911421911421</v>
      </c>
      <c r="M13" s="28">
        <v>2587</v>
      </c>
      <c r="N13" s="29">
        <f t="shared" si="4"/>
        <v>9.4223484848484844</v>
      </c>
      <c r="O13" s="28">
        <f t="shared" si="5"/>
        <v>18581</v>
      </c>
      <c r="P13" s="29">
        <f>O13/$D13*100</f>
        <v>67.675553613053623</v>
      </c>
    </row>
    <row r="14" spans="1:16" x14ac:dyDescent="0.25">
      <c r="A14" s="25">
        <f>'[1]9_IFK'!A12</f>
        <v>4</v>
      </c>
      <c r="B14" s="26" t="str">
        <f>'[1]9_IFK'!B12</f>
        <v xml:space="preserve"> Sumbawa</v>
      </c>
      <c r="C14" s="26">
        <f>'[1]9_IFK'!C12</f>
        <v>25</v>
      </c>
      <c r="D14" s="27">
        <f>'[1]23_KESGA'!D14</f>
        <v>10068</v>
      </c>
      <c r="E14" s="28">
        <v>2657</v>
      </c>
      <c r="F14" s="29">
        <f t="shared" si="0"/>
        <v>26.390544298768376</v>
      </c>
      <c r="G14" s="28">
        <v>3005</v>
      </c>
      <c r="H14" s="29">
        <f t="shared" si="1"/>
        <v>29.847040127135475</v>
      </c>
      <c r="I14" s="28">
        <v>2121</v>
      </c>
      <c r="J14" s="29">
        <f t="shared" si="2"/>
        <v>21.066746126340881</v>
      </c>
      <c r="K14" s="28">
        <v>1102</v>
      </c>
      <c r="L14" s="29">
        <f t="shared" si="3"/>
        <v>10.945570123162494</v>
      </c>
      <c r="M14" s="28">
        <v>643</v>
      </c>
      <c r="N14" s="29">
        <f>M14/$D14*100</f>
        <v>6.3865713150576084</v>
      </c>
      <c r="O14" s="28">
        <f t="shared" si="5"/>
        <v>6871</v>
      </c>
      <c r="P14" s="29">
        <f>O14/$D14*100</f>
        <v>68.245927691696465</v>
      </c>
    </row>
    <row r="15" spans="1:16" x14ac:dyDescent="0.25">
      <c r="A15" s="25">
        <f>'[1]9_IFK'!A13</f>
        <v>5</v>
      </c>
      <c r="B15" s="26" t="str">
        <f>'[1]9_IFK'!B13</f>
        <v xml:space="preserve"> Dompu</v>
      </c>
      <c r="C15" s="26">
        <f>'[1]9_IFK'!C13</f>
        <v>9</v>
      </c>
      <c r="D15" s="27">
        <f>'[1]23_KESGA'!D15</f>
        <v>6371</v>
      </c>
      <c r="E15" s="28">
        <v>727</v>
      </c>
      <c r="F15" s="29">
        <f t="shared" si="0"/>
        <v>11.41108146287867</v>
      </c>
      <c r="G15" s="28">
        <v>1038</v>
      </c>
      <c r="H15" s="29">
        <f t="shared" si="1"/>
        <v>16.29257573379375</v>
      </c>
      <c r="I15" s="28">
        <v>1400</v>
      </c>
      <c r="J15" s="29">
        <f t="shared" si="2"/>
        <v>21.974572280646683</v>
      </c>
      <c r="K15" s="28">
        <v>986</v>
      </c>
      <c r="L15" s="29">
        <f t="shared" si="3"/>
        <v>15.476377334798306</v>
      </c>
      <c r="M15" s="28">
        <v>735</v>
      </c>
      <c r="N15" s="29">
        <f t="shared" si="4"/>
        <v>11.536650447339508</v>
      </c>
      <c r="O15" s="28">
        <f t="shared" si="5"/>
        <v>4159</v>
      </c>
      <c r="P15" s="29">
        <f t="shared" ref="P15:P20" si="6">O15/$D15*100</f>
        <v>65.280175796578249</v>
      </c>
    </row>
    <row r="16" spans="1:16" x14ac:dyDescent="0.25">
      <c r="A16" s="25">
        <f>'[1]9_IFK'!A14</f>
        <v>6</v>
      </c>
      <c r="B16" s="26" t="str">
        <f>'[1]9_IFK'!B14</f>
        <v xml:space="preserve"> Bima</v>
      </c>
      <c r="C16" s="26">
        <f>'[1]9_IFK'!C14</f>
        <v>21</v>
      </c>
      <c r="D16" s="27">
        <f>'[1]23_KESGA'!D16</f>
        <v>11201</v>
      </c>
      <c r="E16" s="28">
        <v>5901</v>
      </c>
      <c r="F16" s="29">
        <f t="shared" si="0"/>
        <v>52.682796178912596</v>
      </c>
      <c r="G16" s="28">
        <v>5186</v>
      </c>
      <c r="H16" s="29">
        <f t="shared" si="1"/>
        <v>46.299437550218734</v>
      </c>
      <c r="I16" s="28">
        <v>2004</v>
      </c>
      <c r="J16" s="29">
        <f t="shared" si="2"/>
        <v>17.891259708954557</v>
      </c>
      <c r="K16" s="28">
        <v>1452</v>
      </c>
      <c r="L16" s="29">
        <f t="shared" si="3"/>
        <v>12.963128292116775</v>
      </c>
      <c r="M16" s="28">
        <v>1362</v>
      </c>
      <c r="N16" s="29">
        <f t="shared" si="4"/>
        <v>12.159628604588876</v>
      </c>
      <c r="O16" s="28">
        <f t="shared" si="5"/>
        <v>10004</v>
      </c>
      <c r="P16" s="29">
        <f t="shared" si="6"/>
        <v>89.313454155878929</v>
      </c>
    </row>
    <row r="17" spans="1:16" x14ac:dyDescent="0.25">
      <c r="A17" s="25">
        <f>'[1]9_IFK'!A15</f>
        <v>7</v>
      </c>
      <c r="B17" s="26" t="str">
        <f>'[1]9_IFK'!B15</f>
        <v xml:space="preserve"> Sumbawa Barat</v>
      </c>
      <c r="C17" s="26">
        <f>'[1]9_IFK'!C15</f>
        <v>9</v>
      </c>
      <c r="D17" s="27">
        <f>'[1]23_KESGA'!D17</f>
        <v>3817</v>
      </c>
      <c r="E17" s="28">
        <v>553</v>
      </c>
      <c r="F17" s="29">
        <f t="shared" si="0"/>
        <v>14.487817657846477</v>
      </c>
      <c r="G17" s="28">
        <v>523</v>
      </c>
      <c r="H17" s="29">
        <f t="shared" si="1"/>
        <v>13.701860099554624</v>
      </c>
      <c r="I17" s="28">
        <v>419</v>
      </c>
      <c r="J17" s="29">
        <f t="shared" si="2"/>
        <v>10.977207230809537</v>
      </c>
      <c r="K17" s="28">
        <v>222</v>
      </c>
      <c r="L17" s="29">
        <f>K17/$D17*100</f>
        <v>5.8160859313597069</v>
      </c>
      <c r="M17" s="28">
        <v>183</v>
      </c>
      <c r="N17" s="29">
        <f t="shared" si="4"/>
        <v>4.7943411055802985</v>
      </c>
      <c r="O17" s="28">
        <f t="shared" si="5"/>
        <v>1347</v>
      </c>
      <c r="P17" s="29">
        <f t="shared" si="6"/>
        <v>35.289494367304165</v>
      </c>
    </row>
    <row r="18" spans="1:16" x14ac:dyDescent="0.25">
      <c r="A18" s="25">
        <f>'[1]9_IFK'!A16</f>
        <v>8</v>
      </c>
      <c r="B18" s="26" t="str">
        <f>'[1]9_IFK'!B16</f>
        <v xml:space="preserve"> Lombok Utara</v>
      </c>
      <c r="C18" s="26">
        <f>'[1]9_IFK'!C16</f>
        <v>8</v>
      </c>
      <c r="D18" s="27">
        <f>'[1]23_KESGA'!D18</f>
        <v>4939</v>
      </c>
      <c r="E18" s="28">
        <v>420</v>
      </c>
      <c r="F18" s="29">
        <f t="shared" si="0"/>
        <v>8.5037456975096166</v>
      </c>
      <c r="G18" s="28">
        <v>515</v>
      </c>
      <c r="H18" s="29">
        <f t="shared" si="1"/>
        <v>10.427211986232031</v>
      </c>
      <c r="I18" s="28">
        <v>1313</v>
      </c>
      <c r="J18" s="29">
        <f t="shared" si="2"/>
        <v>26.584328811500303</v>
      </c>
      <c r="K18" s="28">
        <v>1053</v>
      </c>
      <c r="L18" s="29">
        <f t="shared" si="3"/>
        <v>21.320105284470543</v>
      </c>
      <c r="M18" s="28">
        <v>844</v>
      </c>
      <c r="N18" s="29">
        <f t="shared" si="4"/>
        <v>17.08847944928123</v>
      </c>
      <c r="O18" s="28">
        <f t="shared" si="5"/>
        <v>3725</v>
      </c>
      <c r="P18" s="29">
        <f t="shared" si="6"/>
        <v>75.420125531484103</v>
      </c>
    </row>
    <row r="19" spans="1:16" x14ac:dyDescent="0.25">
      <c r="A19" s="25">
        <f>'[1]9_IFK'!A17</f>
        <v>9</v>
      </c>
      <c r="B19" s="26" t="str">
        <f>'[1]9_IFK'!B17</f>
        <v xml:space="preserve"> Kota Mataram</v>
      </c>
      <c r="C19" s="26">
        <f>'[1]9_IFK'!C17</f>
        <v>11</v>
      </c>
      <c r="D19" s="27">
        <f>'[1]23_KESGA'!D19</f>
        <v>9727</v>
      </c>
      <c r="E19" s="28">
        <v>4069</v>
      </c>
      <c r="F19" s="29">
        <f t="shared" si="0"/>
        <v>41.83201398170042</v>
      </c>
      <c r="G19" s="28">
        <v>3451</v>
      </c>
      <c r="H19" s="29">
        <f t="shared" si="1"/>
        <v>35.47856481957438</v>
      </c>
      <c r="I19" s="28">
        <v>1121</v>
      </c>
      <c r="J19" s="29">
        <f t="shared" si="2"/>
        <v>11.524622185668756</v>
      </c>
      <c r="K19" s="28">
        <v>544</v>
      </c>
      <c r="L19" s="29">
        <f t="shared" si="3"/>
        <v>5.5926801686028575</v>
      </c>
      <c r="M19" s="28">
        <v>433</v>
      </c>
      <c r="N19" s="29">
        <f t="shared" si="4"/>
        <v>4.4515266783180838</v>
      </c>
      <c r="O19" s="28">
        <f t="shared" si="5"/>
        <v>5549</v>
      </c>
      <c r="P19" s="29">
        <f t="shared" si="6"/>
        <v>57.047393852164078</v>
      </c>
    </row>
    <row r="20" spans="1:16" x14ac:dyDescent="0.25">
      <c r="A20" s="25">
        <f>'[1]9_IFK'!A18</f>
        <v>10</v>
      </c>
      <c r="B20" s="26" t="str">
        <f>'[1]9_IFK'!B18</f>
        <v xml:space="preserve"> Kota Bima</v>
      </c>
      <c r="C20" s="26">
        <f>'[1]9_IFK'!C18</f>
        <v>7</v>
      </c>
      <c r="D20" s="27">
        <f>'[1]23_KESGA'!D20</f>
        <v>3670</v>
      </c>
      <c r="E20" s="28">
        <v>1166</v>
      </c>
      <c r="F20" s="29">
        <f t="shared" si="0"/>
        <v>31.77111716621253</v>
      </c>
      <c r="G20" s="28">
        <v>1009</v>
      </c>
      <c r="H20" s="29">
        <f t="shared" si="1"/>
        <v>27.493188010899182</v>
      </c>
      <c r="I20" s="28">
        <v>385</v>
      </c>
      <c r="J20" s="29">
        <f t="shared" si="2"/>
        <v>10.490463215258854</v>
      </c>
      <c r="K20" s="28">
        <v>160</v>
      </c>
      <c r="L20" s="29">
        <f t="shared" si="3"/>
        <v>4.3596730245231603</v>
      </c>
      <c r="M20" s="28">
        <v>156</v>
      </c>
      <c r="N20" s="29">
        <f t="shared" si="4"/>
        <v>4.2506811989100823</v>
      </c>
      <c r="O20" s="28">
        <f t="shared" si="5"/>
        <v>1710</v>
      </c>
      <c r="P20" s="29">
        <f t="shared" si="6"/>
        <v>46.594005449591279</v>
      </c>
    </row>
    <row r="21" spans="1:16" x14ac:dyDescent="0.25">
      <c r="A21" s="30"/>
      <c r="B21" s="26"/>
      <c r="C21" s="26"/>
      <c r="D21" s="30"/>
      <c r="E21" s="28"/>
      <c r="F21" s="31"/>
      <c r="G21" s="28"/>
      <c r="H21" s="31"/>
      <c r="I21" s="28"/>
      <c r="J21" s="31"/>
      <c r="K21" s="32"/>
      <c r="L21" s="31"/>
      <c r="M21" s="32"/>
      <c r="N21" s="31"/>
      <c r="O21" s="32"/>
      <c r="P21" s="31"/>
    </row>
    <row r="22" spans="1:16" ht="16.5" thickBot="1" x14ac:dyDescent="0.3">
      <c r="A22" s="33" t="s">
        <v>15</v>
      </c>
      <c r="B22" s="34"/>
      <c r="C22" s="35"/>
      <c r="D22" s="36">
        <f>SUM(D11:D21)</f>
        <v>113646</v>
      </c>
      <c r="E22" s="36">
        <f>SUM(E11:E21)</f>
        <v>29366</v>
      </c>
      <c r="F22" s="37">
        <f>E22/$D22*100</f>
        <v>25.839888777431675</v>
      </c>
      <c r="G22" s="36">
        <f>SUM(G11:G21)</f>
        <v>29258</v>
      </c>
      <c r="H22" s="37">
        <f>G22/$D22*100</f>
        <v>25.744856836140293</v>
      </c>
      <c r="I22" s="36">
        <f>SUM(I11:I21)</f>
        <v>20129</v>
      </c>
      <c r="J22" s="37">
        <f>I22/$D22*100</f>
        <v>17.712018020871831</v>
      </c>
      <c r="K22" s="36">
        <f>SUM(K11:K21)</f>
        <v>15944</v>
      </c>
      <c r="L22" s="37">
        <f>K22/$D22*100</f>
        <v>14.029530295830913</v>
      </c>
      <c r="M22" s="36">
        <f>SUM(M11:M21)</f>
        <v>11770</v>
      </c>
      <c r="N22" s="37">
        <f>M22/$D22*100</f>
        <v>10.3567217499956</v>
      </c>
      <c r="O22" s="36">
        <f>SUM(O11:O21)</f>
        <v>77101</v>
      </c>
      <c r="P22" s="37">
        <f>O22/$D22*100</f>
        <v>67.843126902838634</v>
      </c>
    </row>
    <row r="23" spans="1:16" x14ac:dyDescent="0.25">
      <c r="A23" s="38"/>
      <c r="B23" s="38"/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5">
      <c r="A24" s="40" t="s">
        <v>16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</sheetData>
  <mergeCells count="5">
    <mergeCell ref="A7:A9"/>
    <mergeCell ref="B7:B9"/>
    <mergeCell ref="C7:C9"/>
    <mergeCell ref="D7:D9"/>
    <mergeCell ref="E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2020-07-22T07:11:21Z</dcterms:created>
  <dcterms:modified xsi:type="dcterms:W3CDTF">2020-07-22T07:13:20Z</dcterms:modified>
</cp:coreProperties>
</file>