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TM\"/>
    </mc:Choice>
  </mc:AlternateContent>
  <xr:revisionPtr revIDLastSave="0" documentId="13_ncr:1_{917660B6-92DA-4E61-AA50-CB9631BCCE71}" xr6:coauthVersionLast="47" xr6:coauthVersionMax="47" xr10:uidLastSave="{00000000-0000-0000-0000-000000000000}"/>
  <bookViews>
    <workbookView xWindow="-120" yWindow="-120" windowWidth="20730" windowHeight="11160" xr2:uid="{A76B86FB-AFF6-43DD-B0C8-7D8695D98DB2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K14" i="1"/>
  <c r="L14" i="1"/>
  <c r="M14" i="1"/>
  <c r="O14" i="1"/>
  <c r="Q14" i="1"/>
  <c r="R14" i="1"/>
  <c r="S14" i="1"/>
  <c r="R23" i="1"/>
  <c r="P23" i="1"/>
  <c r="N23" i="1"/>
  <c r="J23" i="1"/>
  <c r="H23" i="1"/>
  <c r="F23" i="1"/>
  <c r="E23" i="1"/>
  <c r="R21" i="1"/>
  <c r="Q21" i="1"/>
  <c r="O21" i="1"/>
  <c r="L21" i="1"/>
  <c r="K21" i="1"/>
  <c r="I21" i="1"/>
  <c r="G21" i="1"/>
  <c r="D21" i="1"/>
  <c r="C21" i="1"/>
  <c r="A21" i="1"/>
  <c r="R20" i="1"/>
  <c r="Q20" i="1"/>
  <c r="O20" i="1"/>
  <c r="L20" i="1"/>
  <c r="K20" i="1"/>
  <c r="I20" i="1"/>
  <c r="G20" i="1"/>
  <c r="D20" i="1"/>
  <c r="C20" i="1"/>
  <c r="A20" i="1"/>
  <c r="R19" i="1"/>
  <c r="Q19" i="1"/>
  <c r="O19" i="1"/>
  <c r="L19" i="1"/>
  <c r="K19" i="1"/>
  <c r="I19" i="1"/>
  <c r="G19" i="1"/>
  <c r="D19" i="1"/>
  <c r="C19" i="1"/>
  <c r="A19" i="1"/>
  <c r="R18" i="1"/>
  <c r="Q18" i="1"/>
  <c r="O18" i="1"/>
  <c r="L18" i="1"/>
  <c r="K18" i="1"/>
  <c r="I18" i="1"/>
  <c r="G18" i="1"/>
  <c r="D18" i="1"/>
  <c r="C18" i="1"/>
  <c r="A18" i="1"/>
  <c r="R17" i="1"/>
  <c r="Q17" i="1"/>
  <c r="O17" i="1"/>
  <c r="L17" i="1"/>
  <c r="K17" i="1"/>
  <c r="I17" i="1"/>
  <c r="G17" i="1"/>
  <c r="D17" i="1"/>
  <c r="C17" i="1"/>
  <c r="A17" i="1"/>
  <c r="R16" i="1"/>
  <c r="Q16" i="1"/>
  <c r="O16" i="1"/>
  <c r="L16" i="1"/>
  <c r="K16" i="1"/>
  <c r="I16" i="1"/>
  <c r="G16" i="1"/>
  <c r="D16" i="1"/>
  <c r="C16" i="1"/>
  <c r="A16" i="1"/>
  <c r="G15" i="1"/>
  <c r="D15" i="1"/>
  <c r="C15" i="1"/>
  <c r="A15" i="1"/>
  <c r="G14" i="1"/>
  <c r="D14" i="1"/>
  <c r="C14" i="1"/>
  <c r="A14" i="1"/>
  <c r="R13" i="1"/>
  <c r="Q13" i="1"/>
  <c r="O13" i="1"/>
  <c r="L13" i="1"/>
  <c r="K13" i="1"/>
  <c r="I13" i="1"/>
  <c r="G13" i="1"/>
  <c r="D13" i="1"/>
  <c r="C13" i="1"/>
  <c r="A13" i="1"/>
  <c r="R12" i="1"/>
  <c r="Q12" i="1"/>
  <c r="O12" i="1"/>
  <c r="L12" i="1"/>
  <c r="K12" i="1"/>
  <c r="I12" i="1"/>
  <c r="G12" i="1"/>
  <c r="D12" i="1"/>
  <c r="D23" i="1" s="1"/>
  <c r="C12" i="1"/>
  <c r="A12" i="1"/>
  <c r="I5" i="1"/>
  <c r="J4" i="1"/>
  <c r="I4" i="1"/>
  <c r="Q23" i="1" l="1"/>
  <c r="O23" i="1"/>
  <c r="S12" i="1"/>
  <c r="S13" i="1"/>
  <c r="S16" i="1"/>
  <c r="S17" i="1"/>
  <c r="S18" i="1"/>
  <c r="S19" i="1"/>
  <c r="S20" i="1"/>
  <c r="S21" i="1"/>
  <c r="K23" i="1"/>
  <c r="M12" i="1"/>
  <c r="M13" i="1"/>
  <c r="M16" i="1"/>
  <c r="M17" i="1"/>
  <c r="M18" i="1"/>
  <c r="M19" i="1"/>
  <c r="M20" i="1"/>
  <c r="M21" i="1"/>
  <c r="G23" i="1"/>
  <c r="I23" i="1"/>
  <c r="L23" i="1"/>
  <c r="M23" i="1" l="1"/>
  <c r="S23" i="1"/>
</calcChain>
</file>

<file path=xl/sharedStrings.xml><?xml version="1.0" encoding="utf-8"?>
<sst xmlns="http://schemas.openxmlformats.org/spreadsheetml/2006/main" count="45" uniqueCount="28">
  <si>
    <t xml:space="preserve"> </t>
  </si>
  <si>
    <t>NO</t>
  </si>
  <si>
    <t>KABUPATEN</t>
  </si>
  <si>
    <t>PUSKESMAS</t>
  </si>
  <si>
    <t>PENDUDUK USIA 15-59 TAHUN</t>
  </si>
  <si>
    <t>JUMLAH</t>
  </si>
  <si>
    <t>MENDAPAT PELAYANAN SKRINING KESEHATAN SESUAI STANDAR</t>
  </si>
  <si>
    <t>LAKI-LAKI</t>
  </si>
  <si>
    <t>PEREMPUAN</t>
  </si>
  <si>
    <t>LAKI-LAKI + PEREMPUAN</t>
  </si>
  <si>
    <t>%</t>
  </si>
  <si>
    <t>JUMLAH (KAB/KOTA)</t>
  </si>
  <si>
    <t>TABEL 48</t>
  </si>
  <si>
    <t>BERISIKO</t>
  </si>
  <si>
    <t>PELAYANAN KESEHATAN USIA PRODUKTIF  MENURUT JENIS KELAMIN DAN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</si>
  <si>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</si>
  <si>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</si>
  <si>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</si>
  <si>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</si>
  <si>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</si>
  <si>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</si>
  <si>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</si>
  <si>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</si>
  <si>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</si>
  <si>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</si>
  <si>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</si>
  <si>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</si>
  <si>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 Seksi Penanggulangan Penyakit Tidak Menular, Keswa dan Napza, Dinas Kesehatan Provinsi NTB, 2023 (Update 5 Oktober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</si>
</sst>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vertical="center"/>
    </xf>
    <xf numFmtId="3" fontId="2" fillId="0" borderId="18" xfId="2" applyNumberFormat="1" applyFont="1" applyFill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0" fontId="3" fillId="0" borderId="19" xfId="1" applyFont="1" applyBorder="1" applyAlignment="1">
      <alignment vertical="center"/>
    </xf>
    <xf numFmtId="3" fontId="3" fillId="0" borderId="19" xfId="2" applyNumberFormat="1" applyFont="1" applyFill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18" xfId="2" applyNumberFormat="1" applyFont="1" applyFill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165" fontId="2" fillId="0" borderId="6" xfId="2" applyNumberFormat="1" applyFont="1" applyFill="1" applyBorder="1" applyAlignment="1">
      <alignment vertical="center"/>
    </xf>
    <xf numFmtId="0" fontId="3" fillId="0" borderId="19" xfId="1" quotePrefix="1" applyFont="1" applyBorder="1" applyAlignment="1">
      <alignment horizontal="right" vertical="center"/>
    </xf>
    <xf numFmtId="165" fontId="3" fillId="0" borderId="20" xfId="2" applyNumberFormat="1" applyFont="1" applyFill="1" applyBorder="1" applyAlignment="1">
      <alignment vertical="center"/>
    </xf>
    <xf numFmtId="165" fontId="3" fillId="0" borderId="19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3" fontId="2" fillId="2" borderId="6" xfId="2" applyNumberFormat="1" applyFont="1" applyFill="1" applyBorder="1" applyAlignment="1">
      <alignment vertical="center"/>
    </xf>
    <xf numFmtId="165" fontId="2" fillId="2" borderId="6" xfId="2" applyNumberFormat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165" fontId="2" fillId="2" borderId="6" xfId="1" applyNumberFormat="1" applyFont="1" applyFill="1" applyBorder="1" applyAlignment="1">
      <alignment vertical="center"/>
    </xf>
  </cellXfs>
  <cellStyles count="3">
    <cellStyle name="Comma [0] 2 2" xfId="2" xr:uid="{3E594E48-4352-4F19-A851-9DD1C2F270D1}"/>
    <cellStyle name="Normal" xfId="0" builtinId="0"/>
    <cellStyle name="Normal 2" xfId="1" xr:uid="{6C9D224E-8F99-4105-9B3F-73F69E012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986-31F8-4C42-809C-8ACD7ED56723}">
  <dimension ref="A1:S25"/>
  <sheetViews>
    <sheetView tabSelected="1" zoomScale="80" zoomScaleNormal="80" workbookViewId="0">
      <selection activeCell="F16" sqref="F16"/>
    </sheetView>
  </sheetViews>
  <sheetFormatPr defaultColWidth="9.140625" defaultRowHeight="15" x14ac:dyDescent="0.25"/>
  <cols>
    <col min="1" max="1" width="5.7109375" style="2" customWidth="1"/>
    <col min="2" max="2" width="15.42578125" style="2" customWidth="1"/>
    <col min="3" max="4" width="21.7109375" style="2" customWidth="1"/>
    <col min="5" max="19" width="13.7109375" style="2" customWidth="1"/>
    <col min="20" max="257" width="9.140625" style="2"/>
    <col min="258" max="258" width="5.7109375" style="2" customWidth="1"/>
    <col min="259" max="260" width="21.7109375" style="2" customWidth="1"/>
    <col min="261" max="275" width="13.7109375" style="2" customWidth="1"/>
    <col min="276" max="513" width="9.140625" style="2"/>
    <col min="514" max="514" width="5.7109375" style="2" customWidth="1"/>
    <col min="515" max="516" width="21.7109375" style="2" customWidth="1"/>
    <col min="517" max="531" width="13.7109375" style="2" customWidth="1"/>
    <col min="532" max="769" width="9.140625" style="2"/>
    <col min="770" max="770" width="5.7109375" style="2" customWidth="1"/>
    <col min="771" max="772" width="21.7109375" style="2" customWidth="1"/>
    <col min="773" max="787" width="13.7109375" style="2" customWidth="1"/>
    <col min="788" max="1025" width="9.140625" style="2"/>
    <col min="1026" max="1026" width="5.7109375" style="2" customWidth="1"/>
    <col min="1027" max="1028" width="21.7109375" style="2" customWidth="1"/>
    <col min="1029" max="1043" width="13.7109375" style="2" customWidth="1"/>
    <col min="1044" max="1281" width="9.140625" style="2"/>
    <col min="1282" max="1282" width="5.7109375" style="2" customWidth="1"/>
    <col min="1283" max="1284" width="21.7109375" style="2" customWidth="1"/>
    <col min="1285" max="1299" width="13.7109375" style="2" customWidth="1"/>
    <col min="1300" max="1537" width="9.140625" style="2"/>
    <col min="1538" max="1538" width="5.7109375" style="2" customWidth="1"/>
    <col min="1539" max="1540" width="21.7109375" style="2" customWidth="1"/>
    <col min="1541" max="1555" width="13.7109375" style="2" customWidth="1"/>
    <col min="1556" max="1793" width="9.140625" style="2"/>
    <col min="1794" max="1794" width="5.7109375" style="2" customWidth="1"/>
    <col min="1795" max="1796" width="21.7109375" style="2" customWidth="1"/>
    <col min="1797" max="1811" width="13.7109375" style="2" customWidth="1"/>
    <col min="1812" max="2049" width="9.140625" style="2"/>
    <col min="2050" max="2050" width="5.7109375" style="2" customWidth="1"/>
    <col min="2051" max="2052" width="21.7109375" style="2" customWidth="1"/>
    <col min="2053" max="2067" width="13.7109375" style="2" customWidth="1"/>
    <col min="2068" max="2305" width="9.140625" style="2"/>
    <col min="2306" max="2306" width="5.7109375" style="2" customWidth="1"/>
    <col min="2307" max="2308" width="21.7109375" style="2" customWidth="1"/>
    <col min="2309" max="2323" width="13.7109375" style="2" customWidth="1"/>
    <col min="2324" max="2561" width="9.140625" style="2"/>
    <col min="2562" max="2562" width="5.7109375" style="2" customWidth="1"/>
    <col min="2563" max="2564" width="21.7109375" style="2" customWidth="1"/>
    <col min="2565" max="2579" width="13.7109375" style="2" customWidth="1"/>
    <col min="2580" max="2817" width="9.140625" style="2"/>
    <col min="2818" max="2818" width="5.7109375" style="2" customWidth="1"/>
    <col min="2819" max="2820" width="21.7109375" style="2" customWidth="1"/>
    <col min="2821" max="2835" width="13.7109375" style="2" customWidth="1"/>
    <col min="2836" max="3073" width="9.140625" style="2"/>
    <col min="3074" max="3074" width="5.7109375" style="2" customWidth="1"/>
    <col min="3075" max="3076" width="21.7109375" style="2" customWidth="1"/>
    <col min="3077" max="3091" width="13.7109375" style="2" customWidth="1"/>
    <col min="3092" max="3329" width="9.140625" style="2"/>
    <col min="3330" max="3330" width="5.7109375" style="2" customWidth="1"/>
    <col min="3331" max="3332" width="21.7109375" style="2" customWidth="1"/>
    <col min="3333" max="3347" width="13.7109375" style="2" customWidth="1"/>
    <col min="3348" max="3585" width="9.140625" style="2"/>
    <col min="3586" max="3586" width="5.7109375" style="2" customWidth="1"/>
    <col min="3587" max="3588" width="21.7109375" style="2" customWidth="1"/>
    <col min="3589" max="3603" width="13.7109375" style="2" customWidth="1"/>
    <col min="3604" max="3841" width="9.140625" style="2"/>
    <col min="3842" max="3842" width="5.7109375" style="2" customWidth="1"/>
    <col min="3843" max="3844" width="21.7109375" style="2" customWidth="1"/>
    <col min="3845" max="3859" width="13.7109375" style="2" customWidth="1"/>
    <col min="3860" max="4097" width="9.140625" style="2"/>
    <col min="4098" max="4098" width="5.7109375" style="2" customWidth="1"/>
    <col min="4099" max="4100" width="21.7109375" style="2" customWidth="1"/>
    <col min="4101" max="4115" width="13.7109375" style="2" customWidth="1"/>
    <col min="4116" max="4353" width="9.140625" style="2"/>
    <col min="4354" max="4354" width="5.7109375" style="2" customWidth="1"/>
    <col min="4355" max="4356" width="21.7109375" style="2" customWidth="1"/>
    <col min="4357" max="4371" width="13.7109375" style="2" customWidth="1"/>
    <col min="4372" max="4609" width="9.140625" style="2"/>
    <col min="4610" max="4610" width="5.7109375" style="2" customWidth="1"/>
    <col min="4611" max="4612" width="21.7109375" style="2" customWidth="1"/>
    <col min="4613" max="4627" width="13.7109375" style="2" customWidth="1"/>
    <col min="4628" max="4865" width="9.140625" style="2"/>
    <col min="4866" max="4866" width="5.7109375" style="2" customWidth="1"/>
    <col min="4867" max="4868" width="21.7109375" style="2" customWidth="1"/>
    <col min="4869" max="4883" width="13.7109375" style="2" customWidth="1"/>
    <col min="4884" max="5121" width="9.140625" style="2"/>
    <col min="5122" max="5122" width="5.7109375" style="2" customWidth="1"/>
    <col min="5123" max="5124" width="21.7109375" style="2" customWidth="1"/>
    <col min="5125" max="5139" width="13.7109375" style="2" customWidth="1"/>
    <col min="5140" max="5377" width="9.140625" style="2"/>
    <col min="5378" max="5378" width="5.7109375" style="2" customWidth="1"/>
    <col min="5379" max="5380" width="21.7109375" style="2" customWidth="1"/>
    <col min="5381" max="5395" width="13.7109375" style="2" customWidth="1"/>
    <col min="5396" max="5633" width="9.140625" style="2"/>
    <col min="5634" max="5634" width="5.7109375" style="2" customWidth="1"/>
    <col min="5635" max="5636" width="21.7109375" style="2" customWidth="1"/>
    <col min="5637" max="5651" width="13.7109375" style="2" customWidth="1"/>
    <col min="5652" max="5889" width="9.140625" style="2"/>
    <col min="5890" max="5890" width="5.7109375" style="2" customWidth="1"/>
    <col min="5891" max="5892" width="21.7109375" style="2" customWidth="1"/>
    <col min="5893" max="5907" width="13.7109375" style="2" customWidth="1"/>
    <col min="5908" max="6145" width="9.140625" style="2"/>
    <col min="6146" max="6146" width="5.7109375" style="2" customWidth="1"/>
    <col min="6147" max="6148" width="21.7109375" style="2" customWidth="1"/>
    <col min="6149" max="6163" width="13.7109375" style="2" customWidth="1"/>
    <col min="6164" max="6401" width="9.140625" style="2"/>
    <col min="6402" max="6402" width="5.7109375" style="2" customWidth="1"/>
    <col min="6403" max="6404" width="21.7109375" style="2" customWidth="1"/>
    <col min="6405" max="6419" width="13.7109375" style="2" customWidth="1"/>
    <col min="6420" max="6657" width="9.140625" style="2"/>
    <col min="6658" max="6658" width="5.7109375" style="2" customWidth="1"/>
    <col min="6659" max="6660" width="21.7109375" style="2" customWidth="1"/>
    <col min="6661" max="6675" width="13.7109375" style="2" customWidth="1"/>
    <col min="6676" max="6913" width="9.140625" style="2"/>
    <col min="6914" max="6914" width="5.7109375" style="2" customWidth="1"/>
    <col min="6915" max="6916" width="21.7109375" style="2" customWidth="1"/>
    <col min="6917" max="6931" width="13.7109375" style="2" customWidth="1"/>
    <col min="6932" max="7169" width="9.140625" style="2"/>
    <col min="7170" max="7170" width="5.7109375" style="2" customWidth="1"/>
    <col min="7171" max="7172" width="21.7109375" style="2" customWidth="1"/>
    <col min="7173" max="7187" width="13.7109375" style="2" customWidth="1"/>
    <col min="7188" max="7425" width="9.140625" style="2"/>
    <col min="7426" max="7426" width="5.7109375" style="2" customWidth="1"/>
    <col min="7427" max="7428" width="21.7109375" style="2" customWidth="1"/>
    <col min="7429" max="7443" width="13.7109375" style="2" customWidth="1"/>
    <col min="7444" max="7681" width="9.140625" style="2"/>
    <col min="7682" max="7682" width="5.7109375" style="2" customWidth="1"/>
    <col min="7683" max="7684" width="21.7109375" style="2" customWidth="1"/>
    <col min="7685" max="7699" width="13.7109375" style="2" customWidth="1"/>
    <col min="7700" max="7937" width="9.140625" style="2"/>
    <col min="7938" max="7938" width="5.7109375" style="2" customWidth="1"/>
    <col min="7939" max="7940" width="21.7109375" style="2" customWidth="1"/>
    <col min="7941" max="7955" width="13.7109375" style="2" customWidth="1"/>
    <col min="7956" max="8193" width="9.140625" style="2"/>
    <col min="8194" max="8194" width="5.7109375" style="2" customWidth="1"/>
    <col min="8195" max="8196" width="21.7109375" style="2" customWidth="1"/>
    <col min="8197" max="8211" width="13.7109375" style="2" customWidth="1"/>
    <col min="8212" max="8449" width="9.140625" style="2"/>
    <col min="8450" max="8450" width="5.7109375" style="2" customWidth="1"/>
    <col min="8451" max="8452" width="21.7109375" style="2" customWidth="1"/>
    <col min="8453" max="8467" width="13.7109375" style="2" customWidth="1"/>
    <col min="8468" max="8705" width="9.140625" style="2"/>
    <col min="8706" max="8706" width="5.7109375" style="2" customWidth="1"/>
    <col min="8707" max="8708" width="21.7109375" style="2" customWidth="1"/>
    <col min="8709" max="8723" width="13.7109375" style="2" customWidth="1"/>
    <col min="8724" max="8961" width="9.140625" style="2"/>
    <col min="8962" max="8962" width="5.7109375" style="2" customWidth="1"/>
    <col min="8963" max="8964" width="21.7109375" style="2" customWidth="1"/>
    <col min="8965" max="8979" width="13.7109375" style="2" customWidth="1"/>
    <col min="8980" max="9217" width="9.140625" style="2"/>
    <col min="9218" max="9218" width="5.7109375" style="2" customWidth="1"/>
    <col min="9219" max="9220" width="21.7109375" style="2" customWidth="1"/>
    <col min="9221" max="9235" width="13.7109375" style="2" customWidth="1"/>
    <col min="9236" max="9473" width="9.140625" style="2"/>
    <col min="9474" max="9474" width="5.7109375" style="2" customWidth="1"/>
    <col min="9475" max="9476" width="21.7109375" style="2" customWidth="1"/>
    <col min="9477" max="9491" width="13.7109375" style="2" customWidth="1"/>
    <col min="9492" max="9729" width="9.140625" style="2"/>
    <col min="9730" max="9730" width="5.7109375" style="2" customWidth="1"/>
    <col min="9731" max="9732" width="21.7109375" style="2" customWidth="1"/>
    <col min="9733" max="9747" width="13.7109375" style="2" customWidth="1"/>
    <col min="9748" max="9985" width="9.140625" style="2"/>
    <col min="9986" max="9986" width="5.7109375" style="2" customWidth="1"/>
    <col min="9987" max="9988" width="21.7109375" style="2" customWidth="1"/>
    <col min="9989" max="10003" width="13.7109375" style="2" customWidth="1"/>
    <col min="10004" max="10241" width="9.140625" style="2"/>
    <col min="10242" max="10242" width="5.7109375" style="2" customWidth="1"/>
    <col min="10243" max="10244" width="21.7109375" style="2" customWidth="1"/>
    <col min="10245" max="10259" width="13.7109375" style="2" customWidth="1"/>
    <col min="10260" max="10497" width="9.140625" style="2"/>
    <col min="10498" max="10498" width="5.7109375" style="2" customWidth="1"/>
    <col min="10499" max="10500" width="21.7109375" style="2" customWidth="1"/>
    <col min="10501" max="10515" width="13.7109375" style="2" customWidth="1"/>
    <col min="10516" max="10753" width="9.140625" style="2"/>
    <col min="10754" max="10754" width="5.7109375" style="2" customWidth="1"/>
    <col min="10755" max="10756" width="21.7109375" style="2" customWidth="1"/>
    <col min="10757" max="10771" width="13.7109375" style="2" customWidth="1"/>
    <col min="10772" max="11009" width="9.140625" style="2"/>
    <col min="11010" max="11010" width="5.7109375" style="2" customWidth="1"/>
    <col min="11011" max="11012" width="21.7109375" style="2" customWidth="1"/>
    <col min="11013" max="11027" width="13.7109375" style="2" customWidth="1"/>
    <col min="11028" max="11265" width="9.140625" style="2"/>
    <col min="11266" max="11266" width="5.7109375" style="2" customWidth="1"/>
    <col min="11267" max="11268" width="21.7109375" style="2" customWidth="1"/>
    <col min="11269" max="11283" width="13.7109375" style="2" customWidth="1"/>
    <col min="11284" max="11521" width="9.140625" style="2"/>
    <col min="11522" max="11522" width="5.7109375" style="2" customWidth="1"/>
    <col min="11523" max="11524" width="21.7109375" style="2" customWidth="1"/>
    <col min="11525" max="11539" width="13.7109375" style="2" customWidth="1"/>
    <col min="11540" max="11777" width="9.140625" style="2"/>
    <col min="11778" max="11778" width="5.7109375" style="2" customWidth="1"/>
    <col min="11779" max="11780" width="21.7109375" style="2" customWidth="1"/>
    <col min="11781" max="11795" width="13.7109375" style="2" customWidth="1"/>
    <col min="11796" max="12033" width="9.140625" style="2"/>
    <col min="12034" max="12034" width="5.7109375" style="2" customWidth="1"/>
    <col min="12035" max="12036" width="21.7109375" style="2" customWidth="1"/>
    <col min="12037" max="12051" width="13.7109375" style="2" customWidth="1"/>
    <col min="12052" max="12289" width="9.140625" style="2"/>
    <col min="12290" max="12290" width="5.7109375" style="2" customWidth="1"/>
    <col min="12291" max="12292" width="21.7109375" style="2" customWidth="1"/>
    <col min="12293" max="12307" width="13.7109375" style="2" customWidth="1"/>
    <col min="12308" max="12545" width="9.140625" style="2"/>
    <col min="12546" max="12546" width="5.7109375" style="2" customWidth="1"/>
    <col min="12547" max="12548" width="21.7109375" style="2" customWidth="1"/>
    <col min="12549" max="12563" width="13.7109375" style="2" customWidth="1"/>
    <col min="12564" max="12801" width="9.140625" style="2"/>
    <col min="12802" max="12802" width="5.7109375" style="2" customWidth="1"/>
    <col min="12803" max="12804" width="21.7109375" style="2" customWidth="1"/>
    <col min="12805" max="12819" width="13.7109375" style="2" customWidth="1"/>
    <col min="12820" max="13057" width="9.140625" style="2"/>
    <col min="13058" max="13058" width="5.7109375" style="2" customWidth="1"/>
    <col min="13059" max="13060" width="21.7109375" style="2" customWidth="1"/>
    <col min="13061" max="13075" width="13.7109375" style="2" customWidth="1"/>
    <col min="13076" max="13313" width="9.140625" style="2"/>
    <col min="13314" max="13314" width="5.7109375" style="2" customWidth="1"/>
    <col min="13315" max="13316" width="21.7109375" style="2" customWidth="1"/>
    <col min="13317" max="13331" width="13.7109375" style="2" customWidth="1"/>
    <col min="13332" max="13569" width="9.140625" style="2"/>
    <col min="13570" max="13570" width="5.7109375" style="2" customWidth="1"/>
    <col min="13571" max="13572" width="21.7109375" style="2" customWidth="1"/>
    <col min="13573" max="13587" width="13.7109375" style="2" customWidth="1"/>
    <col min="13588" max="13825" width="9.140625" style="2"/>
    <col min="13826" max="13826" width="5.7109375" style="2" customWidth="1"/>
    <col min="13827" max="13828" width="21.7109375" style="2" customWidth="1"/>
    <col min="13829" max="13843" width="13.7109375" style="2" customWidth="1"/>
    <col min="13844" max="14081" width="9.140625" style="2"/>
    <col min="14082" max="14082" width="5.7109375" style="2" customWidth="1"/>
    <col min="14083" max="14084" width="21.7109375" style="2" customWidth="1"/>
    <col min="14085" max="14099" width="13.7109375" style="2" customWidth="1"/>
    <col min="14100" max="14337" width="9.140625" style="2"/>
    <col min="14338" max="14338" width="5.7109375" style="2" customWidth="1"/>
    <col min="14339" max="14340" width="21.7109375" style="2" customWidth="1"/>
    <col min="14341" max="14355" width="13.7109375" style="2" customWidth="1"/>
    <col min="14356" max="14593" width="9.140625" style="2"/>
    <col min="14594" max="14594" width="5.7109375" style="2" customWidth="1"/>
    <col min="14595" max="14596" width="21.7109375" style="2" customWidth="1"/>
    <col min="14597" max="14611" width="13.7109375" style="2" customWidth="1"/>
    <col min="14612" max="14849" width="9.140625" style="2"/>
    <col min="14850" max="14850" width="5.7109375" style="2" customWidth="1"/>
    <col min="14851" max="14852" width="21.7109375" style="2" customWidth="1"/>
    <col min="14853" max="14867" width="13.7109375" style="2" customWidth="1"/>
    <col min="14868" max="15105" width="9.140625" style="2"/>
    <col min="15106" max="15106" width="5.7109375" style="2" customWidth="1"/>
    <col min="15107" max="15108" width="21.7109375" style="2" customWidth="1"/>
    <col min="15109" max="15123" width="13.7109375" style="2" customWidth="1"/>
    <col min="15124" max="15361" width="9.140625" style="2"/>
    <col min="15362" max="15362" width="5.7109375" style="2" customWidth="1"/>
    <col min="15363" max="15364" width="21.7109375" style="2" customWidth="1"/>
    <col min="15365" max="15379" width="13.7109375" style="2" customWidth="1"/>
    <col min="15380" max="15617" width="9.140625" style="2"/>
    <col min="15618" max="15618" width="5.7109375" style="2" customWidth="1"/>
    <col min="15619" max="15620" width="21.7109375" style="2" customWidth="1"/>
    <col min="15621" max="15635" width="13.7109375" style="2" customWidth="1"/>
    <col min="15636" max="15873" width="9.140625" style="2"/>
    <col min="15874" max="15874" width="5.7109375" style="2" customWidth="1"/>
    <col min="15875" max="15876" width="21.7109375" style="2" customWidth="1"/>
    <col min="15877" max="15891" width="13.7109375" style="2" customWidth="1"/>
    <col min="15892" max="16129" width="9.140625" style="2"/>
    <col min="16130" max="16130" width="5.7109375" style="2" customWidth="1"/>
    <col min="16131" max="16132" width="21.7109375" style="2" customWidth="1"/>
    <col min="16133" max="16147" width="13.7109375" style="2" customWidth="1"/>
    <col min="16148" max="16384" width="9.140625" style="2"/>
  </cols>
  <sheetData>
    <row r="1" spans="1:19" x14ac:dyDescent="0.25">
      <c r="A1" s="22" t="s">
        <v>12</v>
      </c>
      <c r="B1" s="22"/>
      <c r="C1" s="1"/>
      <c r="D1" s="14"/>
    </row>
    <row r="2" spans="1:19" x14ac:dyDescent="0.25">
      <c r="A2" s="3" t="s">
        <v>0</v>
      </c>
      <c r="B2" s="3"/>
      <c r="C2" s="3"/>
    </row>
    <row r="3" spans="1:19" s="25" customFormat="1" ht="16.5" x14ac:dyDescent="0.25">
      <c r="A3" s="23" t="s">
        <v>14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3"/>
      <c r="P3" s="23"/>
      <c r="Q3" s="23"/>
      <c r="R3" s="23"/>
      <c r="S3" s="23"/>
    </row>
    <row r="4" spans="1:19" s="25" customFormat="1" ht="16.5" x14ac:dyDescent="0.25">
      <c r="C4" s="26"/>
      <c r="I4" s="26" t="str">
        <f>'[1]1_BPS'!E5</f>
        <v>PROVINSI</v>
      </c>
      <c r="J4" s="27" t="str">
        <f>'[1]1_BPS'!F5</f>
        <v>NUSA TENGGARA BARAT</v>
      </c>
      <c r="K4" s="23"/>
      <c r="L4" s="23"/>
      <c r="M4" s="23"/>
      <c r="O4" s="26"/>
      <c r="P4" s="27"/>
      <c r="Q4" s="23"/>
      <c r="R4" s="23"/>
      <c r="S4" s="23"/>
    </row>
    <row r="5" spans="1:19" s="25" customFormat="1" ht="16.5" x14ac:dyDescent="0.25">
      <c r="C5" s="26"/>
      <c r="D5" s="26"/>
      <c r="I5" s="26" t="str">
        <f>'[1]1_BPS'!E6</f>
        <v xml:space="preserve">TAHUN </v>
      </c>
      <c r="J5" s="27" t="s">
        <v>26</v>
      </c>
      <c r="K5" s="23"/>
      <c r="L5" s="23"/>
      <c r="M5" s="23"/>
      <c r="O5" s="26"/>
      <c r="P5" s="27"/>
      <c r="Q5" s="23"/>
      <c r="R5" s="23"/>
      <c r="S5" s="23"/>
    </row>
    <row r="6" spans="1:19" s="28" customFormat="1" ht="16.5" thickBot="1" x14ac:dyDescent="0.3">
      <c r="E6" s="29"/>
      <c r="F6" s="29"/>
      <c r="G6" s="29"/>
    </row>
    <row r="7" spans="1:19" s="28" customFormat="1" ht="15" customHeight="1" x14ac:dyDescent="0.25">
      <c r="A7" s="35" t="s">
        <v>1</v>
      </c>
      <c r="B7" s="50" t="s">
        <v>15</v>
      </c>
      <c r="C7" s="35" t="s">
        <v>2</v>
      </c>
      <c r="D7" s="35" t="s">
        <v>3</v>
      </c>
      <c r="E7" s="37" t="s">
        <v>4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</row>
    <row r="8" spans="1:19" s="28" customFormat="1" ht="15.75" x14ac:dyDescent="0.25">
      <c r="A8" s="36"/>
      <c r="B8" s="51"/>
      <c r="C8" s="36"/>
      <c r="D8" s="36"/>
      <c r="E8" s="40" t="s">
        <v>5</v>
      </c>
      <c r="F8" s="41"/>
      <c r="G8" s="42"/>
      <c r="H8" s="46" t="s">
        <v>6</v>
      </c>
      <c r="I8" s="47"/>
      <c r="J8" s="47"/>
      <c r="K8" s="47"/>
      <c r="L8" s="47"/>
      <c r="M8" s="47"/>
      <c r="N8" s="46" t="s">
        <v>13</v>
      </c>
      <c r="O8" s="47"/>
      <c r="P8" s="47"/>
      <c r="Q8" s="47"/>
      <c r="R8" s="47"/>
      <c r="S8" s="48"/>
    </row>
    <row r="9" spans="1:19" s="28" customFormat="1" ht="33" customHeight="1" x14ac:dyDescent="0.25">
      <c r="A9" s="36"/>
      <c r="B9" s="51"/>
      <c r="C9" s="36"/>
      <c r="D9" s="36"/>
      <c r="E9" s="43"/>
      <c r="F9" s="44"/>
      <c r="G9" s="45"/>
      <c r="H9" s="49" t="s">
        <v>7</v>
      </c>
      <c r="I9" s="49"/>
      <c r="J9" s="49" t="s">
        <v>8</v>
      </c>
      <c r="K9" s="49"/>
      <c r="L9" s="49" t="s">
        <v>9</v>
      </c>
      <c r="M9" s="49"/>
      <c r="N9" s="49" t="s">
        <v>7</v>
      </c>
      <c r="O9" s="49"/>
      <c r="P9" s="49" t="s">
        <v>8</v>
      </c>
      <c r="Q9" s="49"/>
      <c r="R9" s="49" t="s">
        <v>9</v>
      </c>
      <c r="S9" s="49"/>
    </row>
    <row r="10" spans="1:19" s="28" customFormat="1" ht="45" x14ac:dyDescent="0.25">
      <c r="A10" s="36"/>
      <c r="B10" s="52"/>
      <c r="C10" s="36"/>
      <c r="D10" s="36"/>
      <c r="E10" s="30" t="s">
        <v>7</v>
      </c>
      <c r="F10" s="30" t="s">
        <v>8</v>
      </c>
      <c r="G10" s="31" t="s">
        <v>9</v>
      </c>
      <c r="H10" s="32" t="s">
        <v>5</v>
      </c>
      <c r="I10" s="32" t="s">
        <v>10</v>
      </c>
      <c r="J10" s="32" t="s">
        <v>5</v>
      </c>
      <c r="K10" s="32" t="s">
        <v>10</v>
      </c>
      <c r="L10" s="32" t="s">
        <v>5</v>
      </c>
      <c r="M10" s="32" t="s">
        <v>10</v>
      </c>
      <c r="N10" s="32" t="s">
        <v>5</v>
      </c>
      <c r="O10" s="32" t="s">
        <v>10</v>
      </c>
      <c r="P10" s="32" t="s">
        <v>5</v>
      </c>
      <c r="Q10" s="32" t="s">
        <v>10</v>
      </c>
      <c r="R10" s="32" t="s">
        <v>5</v>
      </c>
      <c r="S10" s="32" t="s">
        <v>10</v>
      </c>
    </row>
    <row r="11" spans="1:19" s="28" customFormat="1" ht="15.75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</row>
    <row r="12" spans="1:19" x14ac:dyDescent="0.25">
      <c r="A12" s="4">
        <f>'[2]9_IFK'!A9</f>
        <v>1</v>
      </c>
      <c r="B12" s="34" t="s">
        <v>16</v>
      </c>
      <c r="C12" s="4" t="str">
        <f>'[2]9_IFK'!B9</f>
        <v xml:space="preserve"> Lombok Barat</v>
      </c>
      <c r="D12" s="4">
        <f>'[2]9_IFK'!C9</f>
        <v>20</v>
      </c>
      <c r="E12" s="5">
        <v>300013</v>
      </c>
      <c r="F12" s="5">
        <v>331933</v>
      </c>
      <c r="G12" s="5">
        <f>SUM(E12:F12)</f>
        <v>631946</v>
      </c>
      <c r="H12" s="5">
        <v>20431</v>
      </c>
      <c r="I12" s="15">
        <f>H12/E12*100</f>
        <v>6.8100382316766268</v>
      </c>
      <c r="J12" s="5">
        <v>30705</v>
      </c>
      <c r="K12" s="15">
        <f t="shared" ref="K12:K21" si="0">J12/F12*100</f>
        <v>9.2503607655761844</v>
      </c>
      <c r="L12" s="5">
        <f>SUM(H12,J12)</f>
        <v>51136</v>
      </c>
      <c r="M12" s="15">
        <f t="shared" ref="M12:M21" si="1">L12/G12*100</f>
        <v>8.091830631098226</v>
      </c>
      <c r="N12" s="6">
        <v>14587</v>
      </c>
      <c r="O12" s="16">
        <f>N12/H12*100</f>
        <v>71.396407420096907</v>
      </c>
      <c r="P12" s="6">
        <v>17828</v>
      </c>
      <c r="Q12" s="16">
        <f>P12/J12*100</f>
        <v>58.062204852629861</v>
      </c>
      <c r="R12" s="6">
        <f>SUM(N12,P12)</f>
        <v>32415</v>
      </c>
      <c r="S12" s="16">
        <f>R12/L12*100</f>
        <v>63.389784105131419</v>
      </c>
    </row>
    <row r="13" spans="1:19" x14ac:dyDescent="0.25">
      <c r="A13" s="4">
        <f>'[2]9_IFK'!A10</f>
        <v>2</v>
      </c>
      <c r="B13" s="34" t="s">
        <v>17</v>
      </c>
      <c r="C13" s="4" t="str">
        <f>'[2]9_IFK'!B10</f>
        <v xml:space="preserve"> Lombok Tengah</v>
      </c>
      <c r="D13" s="4">
        <f>'[2]9_IFK'!C10</f>
        <v>28</v>
      </c>
      <c r="E13" s="7">
        <v>366852</v>
      </c>
      <c r="F13" s="7">
        <v>423982</v>
      </c>
      <c r="G13" s="7">
        <f t="shared" ref="G13:G21" si="2">SUM(E13:F13)</f>
        <v>790834</v>
      </c>
      <c r="H13" s="7">
        <v>189523</v>
      </c>
      <c r="I13" s="17">
        <f t="shared" ref="I13:I21" si="3">H13/E13*100</f>
        <v>51.661978127419225</v>
      </c>
      <c r="J13" s="7">
        <v>223824</v>
      </c>
      <c r="K13" s="17">
        <f t="shared" si="0"/>
        <v>52.790920369260959</v>
      </c>
      <c r="L13" s="7">
        <f t="shared" ref="L13:L23" si="4">SUM(H13,J13)</f>
        <v>413347</v>
      </c>
      <c r="M13" s="17">
        <f t="shared" si="1"/>
        <v>52.267226750493776</v>
      </c>
      <c r="N13" s="6">
        <v>118078</v>
      </c>
      <c r="O13" s="16">
        <f>N13/H13*100</f>
        <v>62.30272842873952</v>
      </c>
      <c r="P13" s="6">
        <v>144614</v>
      </c>
      <c r="Q13" s="16">
        <f t="shared" ref="O13:S21" si="5">P13/J13*100</f>
        <v>64.61058688969905</v>
      </c>
      <c r="R13" s="6">
        <f t="shared" ref="R13:R21" si="6">SUM(N13,P13)</f>
        <v>262692</v>
      </c>
      <c r="S13" s="16">
        <f t="shared" si="5"/>
        <v>63.552414799188092</v>
      </c>
    </row>
    <row r="14" spans="1:19" x14ac:dyDescent="0.25">
      <c r="A14" s="4">
        <f>'[2]9_IFK'!A11</f>
        <v>3</v>
      </c>
      <c r="B14" s="34" t="s">
        <v>18</v>
      </c>
      <c r="C14" s="4" t="str">
        <f>'[2]9_IFK'!B11</f>
        <v xml:space="preserve"> Lombok Timur</v>
      </c>
      <c r="D14" s="4">
        <f>'[2]9_IFK'!C11</f>
        <v>35</v>
      </c>
      <c r="E14" s="7">
        <v>138870</v>
      </c>
      <c r="F14" s="7">
        <v>170710</v>
      </c>
      <c r="G14" s="7">
        <f t="shared" si="2"/>
        <v>309580</v>
      </c>
      <c r="H14" s="7">
        <v>50490</v>
      </c>
      <c r="I14" s="17">
        <f t="shared" si="3"/>
        <v>36.357744653272846</v>
      </c>
      <c r="J14" s="7">
        <v>56833</v>
      </c>
      <c r="K14" s="17">
        <f t="shared" si="0"/>
        <v>33.292132856891804</v>
      </c>
      <c r="L14" s="7">
        <f t="shared" si="4"/>
        <v>107323</v>
      </c>
      <c r="M14" s="17">
        <f>L14/G14*100</f>
        <v>34.667291168680151</v>
      </c>
      <c r="N14" s="6">
        <v>8018</v>
      </c>
      <c r="O14" s="16">
        <f t="shared" si="5"/>
        <v>15.880372350960586</v>
      </c>
      <c r="P14" s="6">
        <v>8959</v>
      </c>
      <c r="Q14" s="16">
        <f>P14/J14*100</f>
        <v>15.763728819523868</v>
      </c>
      <c r="R14" s="6">
        <f t="shared" si="6"/>
        <v>16977</v>
      </c>
      <c r="S14" s="16">
        <f>R14/L14*100</f>
        <v>15.818603654389088</v>
      </c>
    </row>
    <row r="15" spans="1:19" x14ac:dyDescent="0.25">
      <c r="A15" s="4">
        <f>'[2]9_IFK'!A12</f>
        <v>4</v>
      </c>
      <c r="B15" s="34" t="s">
        <v>19</v>
      </c>
      <c r="C15" s="4" t="str">
        <f>'[2]9_IFK'!B12</f>
        <v xml:space="preserve"> Sumbawa</v>
      </c>
      <c r="D15" s="4">
        <f>'[2]9_IFK'!C12</f>
        <v>26</v>
      </c>
      <c r="E15" s="7">
        <v>86433</v>
      </c>
      <c r="F15" s="7">
        <v>79629</v>
      </c>
      <c r="G15" s="7">
        <f>SUM(E15:F15)</f>
        <v>166062</v>
      </c>
      <c r="H15" s="53"/>
      <c r="I15" s="54"/>
      <c r="J15" s="53"/>
      <c r="K15" s="54"/>
      <c r="L15" s="53"/>
      <c r="M15" s="54"/>
      <c r="N15" s="55"/>
      <c r="O15" s="56"/>
      <c r="P15" s="55"/>
      <c r="Q15" s="56"/>
      <c r="R15" s="55"/>
      <c r="S15" s="56"/>
    </row>
    <row r="16" spans="1:19" x14ac:dyDescent="0.25">
      <c r="A16" s="4">
        <f>'[2]9_IFK'!A13</f>
        <v>5</v>
      </c>
      <c r="B16" s="34" t="s">
        <v>20</v>
      </c>
      <c r="C16" s="4" t="str">
        <f>'[2]9_IFK'!B13</f>
        <v xml:space="preserve"> Dompu</v>
      </c>
      <c r="D16" s="4">
        <f>'[2]9_IFK'!C13</f>
        <v>10</v>
      </c>
      <c r="E16" s="7">
        <v>84834</v>
      </c>
      <c r="F16" s="7">
        <v>78710</v>
      </c>
      <c r="G16" s="7">
        <f t="shared" si="2"/>
        <v>163544</v>
      </c>
      <c r="H16" s="7">
        <v>38495</v>
      </c>
      <c r="I16" s="17">
        <f t="shared" si="3"/>
        <v>45.376853620010841</v>
      </c>
      <c r="J16" s="7">
        <v>35893</v>
      </c>
      <c r="K16" s="17">
        <f t="shared" si="0"/>
        <v>45.601575403379499</v>
      </c>
      <c r="L16" s="7">
        <f t="shared" si="4"/>
        <v>74388</v>
      </c>
      <c r="M16" s="17">
        <f t="shared" si="1"/>
        <v>45.485007092892431</v>
      </c>
      <c r="N16" s="6">
        <v>38495</v>
      </c>
      <c r="O16" s="16">
        <f t="shared" si="5"/>
        <v>100</v>
      </c>
      <c r="P16" s="6">
        <v>35893</v>
      </c>
      <c r="Q16" s="16">
        <f t="shared" si="5"/>
        <v>100</v>
      </c>
      <c r="R16" s="6">
        <f t="shared" si="6"/>
        <v>74388</v>
      </c>
      <c r="S16" s="16">
        <f t="shared" si="5"/>
        <v>100</v>
      </c>
    </row>
    <row r="17" spans="1:19" x14ac:dyDescent="0.25">
      <c r="A17" s="4">
        <f>'[2]9_IFK'!A14</f>
        <v>6</v>
      </c>
      <c r="B17" s="34" t="s">
        <v>21</v>
      </c>
      <c r="C17" s="4" t="str">
        <f>'[2]9_IFK'!B14</f>
        <v xml:space="preserve"> Bima</v>
      </c>
      <c r="D17" s="4">
        <f>'[2]9_IFK'!C14</f>
        <v>21</v>
      </c>
      <c r="E17" s="7">
        <v>56708</v>
      </c>
      <c r="F17" s="7">
        <v>50470</v>
      </c>
      <c r="G17" s="7">
        <f t="shared" si="2"/>
        <v>107178</v>
      </c>
      <c r="H17" s="7">
        <v>29225</v>
      </c>
      <c r="I17" s="17">
        <f t="shared" si="3"/>
        <v>51.535938491923538</v>
      </c>
      <c r="J17" s="7">
        <v>35720</v>
      </c>
      <c r="K17" s="17">
        <f t="shared" si="0"/>
        <v>70.774717654051912</v>
      </c>
      <c r="L17" s="7">
        <f t="shared" si="4"/>
        <v>64945</v>
      </c>
      <c r="M17" s="17">
        <f t="shared" si="1"/>
        <v>60.595458023101756</v>
      </c>
      <c r="N17" s="6">
        <v>2900</v>
      </c>
      <c r="O17" s="16">
        <f t="shared" si="5"/>
        <v>9.9230111206159108</v>
      </c>
      <c r="P17" s="6">
        <v>4451</v>
      </c>
      <c r="Q17" s="16">
        <f t="shared" si="5"/>
        <v>12.460806270996642</v>
      </c>
      <c r="R17" s="6">
        <f t="shared" si="6"/>
        <v>7351</v>
      </c>
      <c r="S17" s="16">
        <f t="shared" si="5"/>
        <v>11.318808222341982</v>
      </c>
    </row>
    <row r="18" spans="1:19" x14ac:dyDescent="0.25">
      <c r="A18" s="4">
        <f>'[2]9_IFK'!A15</f>
        <v>7</v>
      </c>
      <c r="B18" s="34" t="s">
        <v>22</v>
      </c>
      <c r="C18" s="4" t="str">
        <f>'[2]9_IFK'!B15</f>
        <v xml:space="preserve"> Sumbawa Barat</v>
      </c>
      <c r="D18" s="4">
        <f>'[2]9_IFK'!C15</f>
        <v>9</v>
      </c>
      <c r="E18" s="7">
        <v>75326</v>
      </c>
      <c r="F18" s="7">
        <v>73099</v>
      </c>
      <c r="G18" s="7">
        <f>SUM(E18:F18)</f>
        <v>148425</v>
      </c>
      <c r="H18" s="7">
        <v>26294</v>
      </c>
      <c r="I18" s="17">
        <f t="shared" si="3"/>
        <v>34.906937843506888</v>
      </c>
      <c r="J18" s="7">
        <v>30320</v>
      </c>
      <c r="K18" s="17">
        <f t="shared" si="0"/>
        <v>41.477995595014974</v>
      </c>
      <c r="L18" s="7">
        <f t="shared" si="4"/>
        <v>56614</v>
      </c>
      <c r="M18" s="17">
        <f t="shared" si="1"/>
        <v>38.14316995115378</v>
      </c>
      <c r="N18" s="6">
        <v>11832</v>
      </c>
      <c r="O18" s="16">
        <f t="shared" si="5"/>
        <v>44.998859055297785</v>
      </c>
      <c r="P18" s="6">
        <v>16676</v>
      </c>
      <c r="Q18" s="16">
        <f t="shared" si="5"/>
        <v>55.000000000000007</v>
      </c>
      <c r="R18" s="6">
        <f t="shared" si="6"/>
        <v>28508</v>
      </c>
      <c r="S18" s="16">
        <f t="shared" si="5"/>
        <v>50.355035856855189</v>
      </c>
    </row>
    <row r="19" spans="1:19" x14ac:dyDescent="0.25">
      <c r="A19" s="4">
        <f>'[2]9_IFK'!A16</f>
        <v>8</v>
      </c>
      <c r="B19" s="34" t="s">
        <v>23</v>
      </c>
      <c r="C19" s="4" t="str">
        <f>'[2]9_IFK'!B16</f>
        <v xml:space="preserve"> Lombok Utara</v>
      </c>
      <c r="D19" s="4">
        <f>'[2]9_IFK'!C16</f>
        <v>8</v>
      </c>
      <c r="E19" s="7">
        <v>264725</v>
      </c>
      <c r="F19" s="7">
        <v>263028</v>
      </c>
      <c r="G19" s="7">
        <f t="shared" si="2"/>
        <v>527753</v>
      </c>
      <c r="H19" s="7">
        <v>37324</v>
      </c>
      <c r="I19" s="17">
        <f t="shared" si="3"/>
        <v>14.099159505146849</v>
      </c>
      <c r="J19" s="7">
        <v>69593</v>
      </c>
      <c r="K19" s="17">
        <f>J19/F19*100</f>
        <v>26.458399866173941</v>
      </c>
      <c r="L19" s="7">
        <f t="shared" si="4"/>
        <v>106917</v>
      </c>
      <c r="M19" s="17">
        <f t="shared" si="1"/>
        <v>20.258908997201342</v>
      </c>
      <c r="N19" s="6">
        <v>2581</v>
      </c>
      <c r="O19" s="16">
        <f t="shared" si="5"/>
        <v>6.9151216375522448</v>
      </c>
      <c r="P19" s="6">
        <v>1078</v>
      </c>
      <c r="Q19" s="16">
        <f t="shared" si="5"/>
        <v>1.5490063655827453</v>
      </c>
      <c r="R19" s="6">
        <f t="shared" si="6"/>
        <v>3659</v>
      </c>
      <c r="S19" s="16">
        <f>R19/L19*100</f>
        <v>3.4222808346661431</v>
      </c>
    </row>
    <row r="20" spans="1:19" x14ac:dyDescent="0.25">
      <c r="A20" s="4">
        <f>'[2]9_IFK'!A17</f>
        <v>9</v>
      </c>
      <c r="B20" s="34" t="s">
        <v>24</v>
      </c>
      <c r="C20" s="4" t="str">
        <f>'[2]9_IFK'!B17</f>
        <v xml:space="preserve"> Kota Mataram</v>
      </c>
      <c r="D20" s="4">
        <f>'[2]9_IFK'!C17</f>
        <v>11</v>
      </c>
      <c r="E20" s="7">
        <v>95694</v>
      </c>
      <c r="F20" s="7">
        <v>96095</v>
      </c>
      <c r="G20" s="7">
        <f t="shared" si="2"/>
        <v>191789</v>
      </c>
      <c r="H20" s="7">
        <v>7710</v>
      </c>
      <c r="I20" s="17">
        <f t="shared" si="3"/>
        <v>8.0569314690576217</v>
      </c>
      <c r="J20" s="7">
        <v>8070</v>
      </c>
      <c r="K20" s="17">
        <f t="shared" si="0"/>
        <v>8.3979395389978677</v>
      </c>
      <c r="L20" s="7">
        <f t="shared" si="4"/>
        <v>15780</v>
      </c>
      <c r="M20" s="17">
        <f t="shared" si="1"/>
        <v>8.2277920005839746</v>
      </c>
      <c r="N20" s="6">
        <v>2033</v>
      </c>
      <c r="O20" s="16">
        <f t="shared" si="5"/>
        <v>26.368352788586254</v>
      </c>
      <c r="P20" s="6">
        <v>2297</v>
      </c>
      <c r="Q20" s="16">
        <f t="shared" si="5"/>
        <v>28.463444857496899</v>
      </c>
      <c r="R20" s="6">
        <f t="shared" si="6"/>
        <v>4330</v>
      </c>
      <c r="S20" s="16">
        <f t="shared" si="5"/>
        <v>27.439797211660327</v>
      </c>
    </row>
    <row r="21" spans="1:19" x14ac:dyDescent="0.25">
      <c r="A21" s="4">
        <f>'[2]9_IFK'!A18</f>
        <v>10</v>
      </c>
      <c r="B21" s="34" t="s">
        <v>25</v>
      </c>
      <c r="C21" s="4" t="str">
        <f>'[2]9_IFK'!B18</f>
        <v xml:space="preserve"> Kota Bima</v>
      </c>
      <c r="D21" s="4">
        <f>'[2]9_IFK'!C18</f>
        <v>7</v>
      </c>
      <c r="E21" s="7">
        <v>194338</v>
      </c>
      <c r="F21" s="7">
        <v>291506</v>
      </c>
      <c r="G21" s="7">
        <f t="shared" si="2"/>
        <v>485844</v>
      </c>
      <c r="H21" s="7">
        <v>92218</v>
      </c>
      <c r="I21" s="17">
        <f t="shared" si="3"/>
        <v>47.452376786835309</v>
      </c>
      <c r="J21" s="7">
        <v>112733</v>
      </c>
      <c r="K21" s="17">
        <f t="shared" si="0"/>
        <v>38.672617373227311</v>
      </c>
      <c r="L21" s="7">
        <f t="shared" si="4"/>
        <v>204951</v>
      </c>
      <c r="M21" s="17">
        <f t="shared" si="1"/>
        <v>42.184528367130191</v>
      </c>
      <c r="N21" s="6">
        <v>14493</v>
      </c>
      <c r="O21" s="16">
        <f t="shared" si="5"/>
        <v>15.716020733479363</v>
      </c>
      <c r="P21" s="6">
        <v>19916</v>
      </c>
      <c r="Q21" s="16">
        <f t="shared" si="5"/>
        <v>17.666521781554646</v>
      </c>
      <c r="R21" s="6">
        <f t="shared" si="6"/>
        <v>34409</v>
      </c>
      <c r="S21" s="16">
        <f t="shared" si="5"/>
        <v>16.788891003215404</v>
      </c>
    </row>
    <row r="22" spans="1:19" x14ac:dyDescent="0.25">
      <c r="A22" s="13"/>
      <c r="B22" s="13"/>
      <c r="C22" s="4"/>
      <c r="D22" s="4"/>
      <c r="E22" s="7"/>
      <c r="F22" s="7"/>
      <c r="G22" s="7"/>
      <c r="H22" s="7"/>
      <c r="I22" s="17"/>
      <c r="J22" s="7"/>
      <c r="K22" s="17"/>
      <c r="L22" s="7"/>
      <c r="M22" s="17"/>
      <c r="N22" s="6"/>
      <c r="O22" s="16"/>
      <c r="P22" s="6"/>
      <c r="Q22" s="16"/>
      <c r="R22" s="6"/>
      <c r="S22" s="16"/>
    </row>
    <row r="23" spans="1:19" ht="21" customHeight="1" thickBot="1" x14ac:dyDescent="0.3">
      <c r="A23" s="8" t="s">
        <v>11</v>
      </c>
      <c r="B23" s="8"/>
      <c r="C23" s="8"/>
      <c r="D23" s="18">
        <f>SUM(D12:D21)</f>
        <v>175</v>
      </c>
      <c r="E23" s="9">
        <f>SUM(E12:E22)</f>
        <v>1663793</v>
      </c>
      <c r="F23" s="10">
        <f>SUM(F12:F22)</f>
        <v>1859162</v>
      </c>
      <c r="G23" s="10">
        <f>SUM(E23:F23)</f>
        <v>3522955</v>
      </c>
      <c r="H23" s="10">
        <f>SUM(H12:H22)</f>
        <v>491710</v>
      </c>
      <c r="I23" s="19">
        <f>H23/E23*100</f>
        <v>29.553556241671892</v>
      </c>
      <c r="J23" s="10">
        <f>SUM(J12:J22)</f>
        <v>603691</v>
      </c>
      <c r="K23" s="19">
        <f>J23/F23*100</f>
        <v>32.471134844623542</v>
      </c>
      <c r="L23" s="10">
        <f t="shared" si="4"/>
        <v>1095401</v>
      </c>
      <c r="M23" s="19">
        <f>L23/G23*100</f>
        <v>31.093244165764251</v>
      </c>
      <c r="N23" s="10">
        <f>SUM(N12:N22)</f>
        <v>213017</v>
      </c>
      <c r="O23" s="20">
        <f>N23/H23*100</f>
        <v>43.321673344044257</v>
      </c>
      <c r="P23" s="10">
        <f>SUM(P12:P22)</f>
        <v>251712</v>
      </c>
      <c r="Q23" s="20">
        <f>P23/J23*100</f>
        <v>41.695503163042019</v>
      </c>
      <c r="R23" s="10">
        <f>SUM(R12:R22)</f>
        <v>464729</v>
      </c>
      <c r="S23" s="20">
        <f>R23/L23*100</f>
        <v>42.425467933660826</v>
      </c>
    </row>
    <row r="24" spans="1:19" x14ac:dyDescent="0.25">
      <c r="D24" s="1"/>
      <c r="E24" s="11"/>
      <c r="F24" s="11"/>
      <c r="G24" s="11"/>
      <c r="H24" s="11"/>
      <c r="I24" s="11"/>
      <c r="J24" s="11"/>
      <c r="K24" s="11"/>
      <c r="L24" s="11"/>
      <c r="M24" s="11"/>
    </row>
    <row r="25" spans="1:19" x14ac:dyDescent="0.25">
      <c r="A25" s="21" t="s">
        <v>27</v>
      </c>
      <c r="B25" s="21"/>
      <c r="C25" s="12"/>
    </row>
  </sheetData>
  <mergeCells count="14">
    <mergeCell ref="A7:A10"/>
    <mergeCell ref="C7:C10"/>
    <mergeCell ref="D7:D10"/>
    <mergeCell ref="E7:S7"/>
    <mergeCell ref="E8:G9"/>
    <mergeCell ref="H8:M8"/>
    <mergeCell ref="N8:S8"/>
    <mergeCell ref="H9:I9"/>
    <mergeCell ref="J9:K9"/>
    <mergeCell ref="L9:M9"/>
    <mergeCell ref="N9:O9"/>
    <mergeCell ref="P9:Q9"/>
    <mergeCell ref="R9:S9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2021-11-17T07:39:21Z</dcterms:created>
  <dcterms:modified xsi:type="dcterms:W3CDTF">2023-10-05T02:24:06Z</dcterms:modified>
</cp:coreProperties>
</file>