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le Prapti\Data Statistik Sektoral\2021\Data statistik for NTB satu data 2021.xlsx\"/>
    </mc:Choice>
  </mc:AlternateContent>
  <xr:revisionPtr revIDLastSave="0" documentId="13_ncr:1_{00D3D16A-CCDA-4E86-BA92-2A33789C1716}" xr6:coauthVersionLast="47" xr6:coauthVersionMax="47" xr10:uidLastSave="{00000000-0000-0000-0000-000000000000}"/>
  <bookViews>
    <workbookView xWindow="-110" yWindow="-110" windowWidth="19420" windowHeight="10420" xr2:uid="{A76B86FB-AFF6-43DD-B0C8-7D8695D98DB2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1" l="1"/>
  <c r="J23" i="1"/>
  <c r="H23" i="1"/>
  <c r="O23" i="1"/>
  <c r="P23" i="1" s="1"/>
  <c r="M23" i="1"/>
  <c r="I23" i="1"/>
  <c r="G23" i="1"/>
  <c r="E23" i="1"/>
  <c r="D23" i="1"/>
  <c r="F23" i="1" s="1"/>
  <c r="C23" i="1"/>
  <c r="Q21" i="1"/>
  <c r="R21" i="1" s="1"/>
  <c r="P21" i="1"/>
  <c r="N21" i="1"/>
  <c r="K21" i="1"/>
  <c r="L21" i="1" s="1"/>
  <c r="J21" i="1"/>
  <c r="H21" i="1"/>
  <c r="F21" i="1"/>
  <c r="C21" i="1"/>
  <c r="B21" i="1"/>
  <c r="A21" i="1"/>
  <c r="Q20" i="1"/>
  <c r="R20" i="1" s="1"/>
  <c r="P20" i="1"/>
  <c r="N20" i="1"/>
  <c r="K20" i="1"/>
  <c r="L20" i="1" s="1"/>
  <c r="J20" i="1"/>
  <c r="H20" i="1"/>
  <c r="F20" i="1"/>
  <c r="C20" i="1"/>
  <c r="B20" i="1"/>
  <c r="A20" i="1"/>
  <c r="Q19" i="1"/>
  <c r="R19" i="1" s="1"/>
  <c r="P19" i="1"/>
  <c r="N19" i="1"/>
  <c r="K19" i="1"/>
  <c r="L19" i="1" s="1"/>
  <c r="J19" i="1"/>
  <c r="H19" i="1"/>
  <c r="F19" i="1"/>
  <c r="C19" i="1"/>
  <c r="B19" i="1"/>
  <c r="A19" i="1"/>
  <c r="Q18" i="1"/>
  <c r="R18" i="1" s="1"/>
  <c r="P18" i="1"/>
  <c r="N18" i="1"/>
  <c r="K18" i="1"/>
  <c r="L18" i="1" s="1"/>
  <c r="J18" i="1"/>
  <c r="H18" i="1"/>
  <c r="F18" i="1"/>
  <c r="C18" i="1"/>
  <c r="B18" i="1"/>
  <c r="A18" i="1"/>
  <c r="Q17" i="1"/>
  <c r="R17" i="1" s="1"/>
  <c r="P17" i="1"/>
  <c r="N17" i="1"/>
  <c r="K17" i="1"/>
  <c r="L17" i="1" s="1"/>
  <c r="J17" i="1"/>
  <c r="H17" i="1"/>
  <c r="F17" i="1"/>
  <c r="C17" i="1"/>
  <c r="B17" i="1"/>
  <c r="A17" i="1"/>
  <c r="Q16" i="1"/>
  <c r="R16" i="1" s="1"/>
  <c r="P16" i="1"/>
  <c r="N16" i="1"/>
  <c r="K16" i="1"/>
  <c r="L16" i="1" s="1"/>
  <c r="J16" i="1"/>
  <c r="H16" i="1"/>
  <c r="F16" i="1"/>
  <c r="C16" i="1"/>
  <c r="B16" i="1"/>
  <c r="A16" i="1"/>
  <c r="Q15" i="1"/>
  <c r="R15" i="1" s="1"/>
  <c r="P15" i="1"/>
  <c r="N15" i="1"/>
  <c r="K15" i="1"/>
  <c r="L15" i="1" s="1"/>
  <c r="J15" i="1"/>
  <c r="H15" i="1"/>
  <c r="F15" i="1"/>
  <c r="C15" i="1"/>
  <c r="B15" i="1"/>
  <c r="A15" i="1"/>
  <c r="Q14" i="1"/>
  <c r="R14" i="1" s="1"/>
  <c r="P14" i="1"/>
  <c r="N14" i="1"/>
  <c r="K14" i="1"/>
  <c r="L14" i="1" s="1"/>
  <c r="J14" i="1"/>
  <c r="H14" i="1"/>
  <c r="F14" i="1"/>
  <c r="C14" i="1"/>
  <c r="B14" i="1"/>
  <c r="A14" i="1"/>
  <c r="Q13" i="1"/>
  <c r="R13" i="1" s="1"/>
  <c r="P13" i="1"/>
  <c r="N13" i="1"/>
  <c r="K13" i="1"/>
  <c r="L13" i="1" s="1"/>
  <c r="J13" i="1"/>
  <c r="H13" i="1"/>
  <c r="F13" i="1"/>
  <c r="C13" i="1"/>
  <c r="B13" i="1"/>
  <c r="A13" i="1"/>
  <c r="Q12" i="1"/>
  <c r="R12" i="1" s="1"/>
  <c r="P12" i="1"/>
  <c r="N12" i="1"/>
  <c r="K12" i="1"/>
  <c r="L12" i="1" s="1"/>
  <c r="J12" i="1"/>
  <c r="H12" i="1"/>
  <c r="F12" i="1"/>
  <c r="C12" i="1"/>
  <c r="B12" i="1"/>
  <c r="A12" i="1"/>
  <c r="I5" i="1"/>
  <c r="H5" i="1"/>
  <c r="I4" i="1"/>
  <c r="H4" i="1"/>
  <c r="K23" i="1" l="1"/>
  <c r="L23" i="1" s="1"/>
  <c r="Q23" i="1"/>
  <c r="R23" i="1" s="1"/>
</calcChain>
</file>

<file path=xl/sharedStrings.xml><?xml version="1.0" encoding="utf-8"?>
<sst xmlns="http://schemas.openxmlformats.org/spreadsheetml/2006/main" count="33" uniqueCount="16">
  <si>
    <t xml:space="preserve"> </t>
  </si>
  <si>
    <t>PELAYANAN KESEHATAN USIA PRODUKTIF  MENURUT JENIS KELAMIN, KECAMATAN, DAN PUSKESMAS</t>
  </si>
  <si>
    <t>NO</t>
  </si>
  <si>
    <t>KABUPATEN</t>
  </si>
  <si>
    <t>PUSKESMAS</t>
  </si>
  <si>
    <t>PENDUDUK USIA 15-59 TAHUN</t>
  </si>
  <si>
    <t>JUMLAH</t>
  </si>
  <si>
    <t>MENDAPAT PELAYANAN SKRINING KESEHATAN SESUAI STANDAR</t>
  </si>
  <si>
    <t>LAKI-LAKI</t>
  </si>
  <si>
    <t>PEREMPUAN</t>
  </si>
  <si>
    <t>LAKI-LAKI + PEREMPUAN</t>
  </si>
  <si>
    <t>%</t>
  </si>
  <si>
    <t>JUMLAH (KAB/KOTA)</t>
  </si>
  <si>
    <t>TABEL 48</t>
  </si>
  <si>
    <t>BERISIKO</t>
  </si>
  <si>
    <t>Sumber: Seksi Penanggulangan Penyakit Tidak Menular, Keswa dan Napza, Dinas Kesehatan Provinsi NTB, 2022 (Update 14 Maret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</si>
</sst>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3"/>
      <color rgb="FFFF000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i/>
      <sz val="10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1" quotePrefix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Continuous" vertical="center"/>
    </xf>
    <xf numFmtId="0" fontId="4" fillId="0" borderId="0" xfId="1" applyFont="1" applyAlignment="1">
      <alignment horizontal="centerContinuous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2" fillId="0" borderId="1" xfId="1" applyFont="1" applyBorder="1" applyAlignment="1">
      <alignment vertical="center"/>
    </xf>
    <xf numFmtId="0" fontId="5" fillId="0" borderId="17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3" fontId="2" fillId="0" borderId="18" xfId="2" applyNumberFormat="1" applyFont="1" applyFill="1" applyBorder="1" applyAlignment="1">
      <alignment vertical="center"/>
    </xf>
    <xf numFmtId="3" fontId="2" fillId="0" borderId="6" xfId="1" applyNumberFormat="1" applyFont="1" applyBorder="1" applyAlignment="1">
      <alignment vertical="center"/>
    </xf>
    <xf numFmtId="3" fontId="2" fillId="0" borderId="6" xfId="2" applyNumberFormat="1" applyFont="1" applyFill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7" fillId="0" borderId="19" xfId="1" applyFont="1" applyBorder="1" applyAlignment="1">
      <alignment vertical="center"/>
    </xf>
    <xf numFmtId="3" fontId="7" fillId="0" borderId="19" xfId="2" applyNumberFormat="1" applyFont="1" applyFill="1" applyBorder="1" applyAlignment="1">
      <alignment vertical="center"/>
    </xf>
    <xf numFmtId="3" fontId="7" fillId="0" borderId="20" xfId="2" applyNumberFormat="1" applyFont="1" applyFill="1" applyBorder="1" applyAlignment="1">
      <alignment vertical="center"/>
    </xf>
    <xf numFmtId="37" fontId="2" fillId="0" borderId="0" xfId="2" applyNumberFormat="1" applyFont="1" applyFill="1" applyBorder="1" applyAlignment="1">
      <alignment vertical="center"/>
    </xf>
    <xf numFmtId="0" fontId="1" fillId="0" borderId="0" xfId="1" applyAlignment="1">
      <alignment vertical="center"/>
    </xf>
    <xf numFmtId="0" fontId="2" fillId="0" borderId="1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164" fontId="2" fillId="0" borderId="18" xfId="2" applyNumberFormat="1" applyFont="1" applyFill="1" applyBorder="1" applyAlignment="1">
      <alignment vertical="center"/>
    </xf>
    <xf numFmtId="164" fontId="2" fillId="0" borderId="6" xfId="1" applyNumberFormat="1" applyFont="1" applyBorder="1" applyAlignment="1">
      <alignment vertical="center"/>
    </xf>
    <xf numFmtId="164" fontId="2" fillId="0" borderId="6" xfId="2" applyNumberFormat="1" applyFont="1" applyFill="1" applyBorder="1" applyAlignment="1">
      <alignment vertical="center"/>
    </xf>
    <xf numFmtId="0" fontId="7" fillId="0" borderId="19" xfId="1" quotePrefix="1" applyFont="1" applyBorder="1" applyAlignment="1">
      <alignment horizontal="right" vertical="center"/>
    </xf>
    <xf numFmtId="164" fontId="7" fillId="0" borderId="20" xfId="2" applyNumberFormat="1" applyFont="1" applyFill="1" applyBorder="1" applyAlignment="1">
      <alignment vertical="center"/>
    </xf>
    <xf numFmtId="164" fontId="7" fillId="0" borderId="19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quotePrefix="1" applyFont="1" applyAlignment="1">
      <alignment horizontal="left" vertical="center"/>
    </xf>
  </cellXfs>
  <cellStyles count="3">
    <cellStyle name="Comma [0] 2 2" xfId="2" xr:uid="{3E594E48-4352-4F19-A851-9DD1C2F270D1}"/>
    <cellStyle name="Normal" xfId="0" builtinId="0"/>
    <cellStyle name="Normal 2" xfId="1" xr:uid="{6C9D224E-8F99-4105-9B3F-73F69E012E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%20Prapti/PROFIL%20KESEHATAN/Profil%202021/TABEL%20PROFIL%20KESEHATAN%20%202021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20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35</v>
          </cell>
        </row>
        <row r="12">
          <cell r="A12">
            <v>4</v>
          </cell>
          <cell r="B12" t="str">
            <v xml:space="preserve"> Sumbawa</v>
          </cell>
          <cell r="C12">
            <v>26</v>
          </cell>
        </row>
        <row r="13">
          <cell r="A13">
            <v>5</v>
          </cell>
          <cell r="B13" t="str">
            <v xml:space="preserve"> Dompu</v>
          </cell>
          <cell r="C13">
            <v>10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F2986-31F8-4C42-809C-8ACD7ED56723}">
  <dimension ref="A1:R25"/>
  <sheetViews>
    <sheetView tabSelected="1" zoomScale="80" zoomScaleNormal="80" workbookViewId="0">
      <selection activeCell="D14" sqref="D14"/>
    </sheetView>
  </sheetViews>
  <sheetFormatPr defaultColWidth="9.1796875" defaultRowHeight="15.5" x14ac:dyDescent="0.35"/>
  <cols>
    <col min="1" max="1" width="5.7265625" style="2" customWidth="1"/>
    <col min="2" max="3" width="21.7265625" style="2" customWidth="1"/>
    <col min="4" max="18" width="13.7265625" style="2" customWidth="1"/>
    <col min="19" max="256" width="9.1796875" style="2"/>
    <col min="257" max="257" width="5.7265625" style="2" customWidth="1"/>
    <col min="258" max="259" width="21.7265625" style="2" customWidth="1"/>
    <col min="260" max="274" width="13.7265625" style="2" customWidth="1"/>
    <col min="275" max="512" width="9.1796875" style="2"/>
    <col min="513" max="513" width="5.7265625" style="2" customWidth="1"/>
    <col min="514" max="515" width="21.7265625" style="2" customWidth="1"/>
    <col min="516" max="530" width="13.7265625" style="2" customWidth="1"/>
    <col min="531" max="768" width="9.1796875" style="2"/>
    <col min="769" max="769" width="5.7265625" style="2" customWidth="1"/>
    <col min="770" max="771" width="21.7265625" style="2" customWidth="1"/>
    <col min="772" max="786" width="13.7265625" style="2" customWidth="1"/>
    <col min="787" max="1024" width="9.1796875" style="2"/>
    <col min="1025" max="1025" width="5.7265625" style="2" customWidth="1"/>
    <col min="1026" max="1027" width="21.7265625" style="2" customWidth="1"/>
    <col min="1028" max="1042" width="13.7265625" style="2" customWidth="1"/>
    <col min="1043" max="1280" width="9.1796875" style="2"/>
    <col min="1281" max="1281" width="5.7265625" style="2" customWidth="1"/>
    <col min="1282" max="1283" width="21.7265625" style="2" customWidth="1"/>
    <col min="1284" max="1298" width="13.7265625" style="2" customWidth="1"/>
    <col min="1299" max="1536" width="9.1796875" style="2"/>
    <col min="1537" max="1537" width="5.7265625" style="2" customWidth="1"/>
    <col min="1538" max="1539" width="21.7265625" style="2" customWidth="1"/>
    <col min="1540" max="1554" width="13.7265625" style="2" customWidth="1"/>
    <col min="1555" max="1792" width="9.1796875" style="2"/>
    <col min="1793" max="1793" width="5.7265625" style="2" customWidth="1"/>
    <col min="1794" max="1795" width="21.7265625" style="2" customWidth="1"/>
    <col min="1796" max="1810" width="13.7265625" style="2" customWidth="1"/>
    <col min="1811" max="2048" width="9.1796875" style="2"/>
    <col min="2049" max="2049" width="5.7265625" style="2" customWidth="1"/>
    <col min="2050" max="2051" width="21.7265625" style="2" customWidth="1"/>
    <col min="2052" max="2066" width="13.7265625" style="2" customWidth="1"/>
    <col min="2067" max="2304" width="9.1796875" style="2"/>
    <col min="2305" max="2305" width="5.7265625" style="2" customWidth="1"/>
    <col min="2306" max="2307" width="21.7265625" style="2" customWidth="1"/>
    <col min="2308" max="2322" width="13.7265625" style="2" customWidth="1"/>
    <col min="2323" max="2560" width="9.1796875" style="2"/>
    <col min="2561" max="2561" width="5.7265625" style="2" customWidth="1"/>
    <col min="2562" max="2563" width="21.7265625" style="2" customWidth="1"/>
    <col min="2564" max="2578" width="13.7265625" style="2" customWidth="1"/>
    <col min="2579" max="2816" width="9.1796875" style="2"/>
    <col min="2817" max="2817" width="5.7265625" style="2" customWidth="1"/>
    <col min="2818" max="2819" width="21.7265625" style="2" customWidth="1"/>
    <col min="2820" max="2834" width="13.7265625" style="2" customWidth="1"/>
    <col min="2835" max="3072" width="9.1796875" style="2"/>
    <col min="3073" max="3073" width="5.7265625" style="2" customWidth="1"/>
    <col min="3074" max="3075" width="21.7265625" style="2" customWidth="1"/>
    <col min="3076" max="3090" width="13.7265625" style="2" customWidth="1"/>
    <col min="3091" max="3328" width="9.1796875" style="2"/>
    <col min="3329" max="3329" width="5.7265625" style="2" customWidth="1"/>
    <col min="3330" max="3331" width="21.7265625" style="2" customWidth="1"/>
    <col min="3332" max="3346" width="13.7265625" style="2" customWidth="1"/>
    <col min="3347" max="3584" width="9.1796875" style="2"/>
    <col min="3585" max="3585" width="5.7265625" style="2" customWidth="1"/>
    <col min="3586" max="3587" width="21.7265625" style="2" customWidth="1"/>
    <col min="3588" max="3602" width="13.7265625" style="2" customWidth="1"/>
    <col min="3603" max="3840" width="9.1796875" style="2"/>
    <col min="3841" max="3841" width="5.7265625" style="2" customWidth="1"/>
    <col min="3842" max="3843" width="21.7265625" style="2" customWidth="1"/>
    <col min="3844" max="3858" width="13.7265625" style="2" customWidth="1"/>
    <col min="3859" max="4096" width="9.1796875" style="2"/>
    <col min="4097" max="4097" width="5.7265625" style="2" customWidth="1"/>
    <col min="4098" max="4099" width="21.7265625" style="2" customWidth="1"/>
    <col min="4100" max="4114" width="13.7265625" style="2" customWidth="1"/>
    <col min="4115" max="4352" width="9.1796875" style="2"/>
    <col min="4353" max="4353" width="5.7265625" style="2" customWidth="1"/>
    <col min="4354" max="4355" width="21.7265625" style="2" customWidth="1"/>
    <col min="4356" max="4370" width="13.7265625" style="2" customWidth="1"/>
    <col min="4371" max="4608" width="9.1796875" style="2"/>
    <col min="4609" max="4609" width="5.7265625" style="2" customWidth="1"/>
    <col min="4610" max="4611" width="21.7265625" style="2" customWidth="1"/>
    <col min="4612" max="4626" width="13.7265625" style="2" customWidth="1"/>
    <col min="4627" max="4864" width="9.1796875" style="2"/>
    <col min="4865" max="4865" width="5.7265625" style="2" customWidth="1"/>
    <col min="4866" max="4867" width="21.7265625" style="2" customWidth="1"/>
    <col min="4868" max="4882" width="13.7265625" style="2" customWidth="1"/>
    <col min="4883" max="5120" width="9.1796875" style="2"/>
    <col min="5121" max="5121" width="5.7265625" style="2" customWidth="1"/>
    <col min="5122" max="5123" width="21.7265625" style="2" customWidth="1"/>
    <col min="5124" max="5138" width="13.7265625" style="2" customWidth="1"/>
    <col min="5139" max="5376" width="9.1796875" style="2"/>
    <col min="5377" max="5377" width="5.7265625" style="2" customWidth="1"/>
    <col min="5378" max="5379" width="21.7265625" style="2" customWidth="1"/>
    <col min="5380" max="5394" width="13.7265625" style="2" customWidth="1"/>
    <col min="5395" max="5632" width="9.1796875" style="2"/>
    <col min="5633" max="5633" width="5.7265625" style="2" customWidth="1"/>
    <col min="5634" max="5635" width="21.7265625" style="2" customWidth="1"/>
    <col min="5636" max="5650" width="13.7265625" style="2" customWidth="1"/>
    <col min="5651" max="5888" width="9.1796875" style="2"/>
    <col min="5889" max="5889" width="5.7265625" style="2" customWidth="1"/>
    <col min="5890" max="5891" width="21.7265625" style="2" customWidth="1"/>
    <col min="5892" max="5906" width="13.7265625" style="2" customWidth="1"/>
    <col min="5907" max="6144" width="9.1796875" style="2"/>
    <col min="6145" max="6145" width="5.7265625" style="2" customWidth="1"/>
    <col min="6146" max="6147" width="21.7265625" style="2" customWidth="1"/>
    <col min="6148" max="6162" width="13.7265625" style="2" customWidth="1"/>
    <col min="6163" max="6400" width="9.1796875" style="2"/>
    <col min="6401" max="6401" width="5.7265625" style="2" customWidth="1"/>
    <col min="6402" max="6403" width="21.7265625" style="2" customWidth="1"/>
    <col min="6404" max="6418" width="13.7265625" style="2" customWidth="1"/>
    <col min="6419" max="6656" width="9.1796875" style="2"/>
    <col min="6657" max="6657" width="5.7265625" style="2" customWidth="1"/>
    <col min="6658" max="6659" width="21.7265625" style="2" customWidth="1"/>
    <col min="6660" max="6674" width="13.7265625" style="2" customWidth="1"/>
    <col min="6675" max="6912" width="9.1796875" style="2"/>
    <col min="6913" max="6913" width="5.7265625" style="2" customWidth="1"/>
    <col min="6914" max="6915" width="21.7265625" style="2" customWidth="1"/>
    <col min="6916" max="6930" width="13.7265625" style="2" customWidth="1"/>
    <col min="6931" max="7168" width="9.1796875" style="2"/>
    <col min="7169" max="7169" width="5.7265625" style="2" customWidth="1"/>
    <col min="7170" max="7171" width="21.7265625" style="2" customWidth="1"/>
    <col min="7172" max="7186" width="13.7265625" style="2" customWidth="1"/>
    <col min="7187" max="7424" width="9.1796875" style="2"/>
    <col min="7425" max="7425" width="5.7265625" style="2" customWidth="1"/>
    <col min="7426" max="7427" width="21.7265625" style="2" customWidth="1"/>
    <col min="7428" max="7442" width="13.7265625" style="2" customWidth="1"/>
    <col min="7443" max="7680" width="9.1796875" style="2"/>
    <col min="7681" max="7681" width="5.7265625" style="2" customWidth="1"/>
    <col min="7682" max="7683" width="21.7265625" style="2" customWidth="1"/>
    <col min="7684" max="7698" width="13.7265625" style="2" customWidth="1"/>
    <col min="7699" max="7936" width="9.1796875" style="2"/>
    <col min="7937" max="7937" width="5.7265625" style="2" customWidth="1"/>
    <col min="7938" max="7939" width="21.7265625" style="2" customWidth="1"/>
    <col min="7940" max="7954" width="13.7265625" style="2" customWidth="1"/>
    <col min="7955" max="8192" width="9.1796875" style="2"/>
    <col min="8193" max="8193" width="5.7265625" style="2" customWidth="1"/>
    <col min="8194" max="8195" width="21.7265625" style="2" customWidth="1"/>
    <col min="8196" max="8210" width="13.7265625" style="2" customWidth="1"/>
    <col min="8211" max="8448" width="9.1796875" style="2"/>
    <col min="8449" max="8449" width="5.7265625" style="2" customWidth="1"/>
    <col min="8450" max="8451" width="21.7265625" style="2" customWidth="1"/>
    <col min="8452" max="8466" width="13.7265625" style="2" customWidth="1"/>
    <col min="8467" max="8704" width="9.1796875" style="2"/>
    <col min="8705" max="8705" width="5.7265625" style="2" customWidth="1"/>
    <col min="8706" max="8707" width="21.7265625" style="2" customWidth="1"/>
    <col min="8708" max="8722" width="13.7265625" style="2" customWidth="1"/>
    <col min="8723" max="8960" width="9.1796875" style="2"/>
    <col min="8961" max="8961" width="5.7265625" style="2" customWidth="1"/>
    <col min="8962" max="8963" width="21.7265625" style="2" customWidth="1"/>
    <col min="8964" max="8978" width="13.7265625" style="2" customWidth="1"/>
    <col min="8979" max="9216" width="9.1796875" style="2"/>
    <col min="9217" max="9217" width="5.7265625" style="2" customWidth="1"/>
    <col min="9218" max="9219" width="21.7265625" style="2" customWidth="1"/>
    <col min="9220" max="9234" width="13.7265625" style="2" customWidth="1"/>
    <col min="9235" max="9472" width="9.1796875" style="2"/>
    <col min="9473" max="9473" width="5.7265625" style="2" customWidth="1"/>
    <col min="9474" max="9475" width="21.7265625" style="2" customWidth="1"/>
    <col min="9476" max="9490" width="13.7265625" style="2" customWidth="1"/>
    <col min="9491" max="9728" width="9.1796875" style="2"/>
    <col min="9729" max="9729" width="5.7265625" style="2" customWidth="1"/>
    <col min="9730" max="9731" width="21.7265625" style="2" customWidth="1"/>
    <col min="9732" max="9746" width="13.7265625" style="2" customWidth="1"/>
    <col min="9747" max="9984" width="9.1796875" style="2"/>
    <col min="9985" max="9985" width="5.7265625" style="2" customWidth="1"/>
    <col min="9986" max="9987" width="21.7265625" style="2" customWidth="1"/>
    <col min="9988" max="10002" width="13.7265625" style="2" customWidth="1"/>
    <col min="10003" max="10240" width="9.1796875" style="2"/>
    <col min="10241" max="10241" width="5.7265625" style="2" customWidth="1"/>
    <col min="10242" max="10243" width="21.7265625" style="2" customWidth="1"/>
    <col min="10244" max="10258" width="13.7265625" style="2" customWidth="1"/>
    <col min="10259" max="10496" width="9.1796875" style="2"/>
    <col min="10497" max="10497" width="5.7265625" style="2" customWidth="1"/>
    <col min="10498" max="10499" width="21.7265625" style="2" customWidth="1"/>
    <col min="10500" max="10514" width="13.7265625" style="2" customWidth="1"/>
    <col min="10515" max="10752" width="9.1796875" style="2"/>
    <col min="10753" max="10753" width="5.7265625" style="2" customWidth="1"/>
    <col min="10754" max="10755" width="21.7265625" style="2" customWidth="1"/>
    <col min="10756" max="10770" width="13.7265625" style="2" customWidth="1"/>
    <col min="10771" max="11008" width="9.1796875" style="2"/>
    <col min="11009" max="11009" width="5.7265625" style="2" customWidth="1"/>
    <col min="11010" max="11011" width="21.7265625" style="2" customWidth="1"/>
    <col min="11012" max="11026" width="13.7265625" style="2" customWidth="1"/>
    <col min="11027" max="11264" width="9.1796875" style="2"/>
    <col min="11265" max="11265" width="5.7265625" style="2" customWidth="1"/>
    <col min="11266" max="11267" width="21.7265625" style="2" customWidth="1"/>
    <col min="11268" max="11282" width="13.7265625" style="2" customWidth="1"/>
    <col min="11283" max="11520" width="9.1796875" style="2"/>
    <col min="11521" max="11521" width="5.7265625" style="2" customWidth="1"/>
    <col min="11522" max="11523" width="21.7265625" style="2" customWidth="1"/>
    <col min="11524" max="11538" width="13.7265625" style="2" customWidth="1"/>
    <col min="11539" max="11776" width="9.1796875" style="2"/>
    <col min="11777" max="11777" width="5.7265625" style="2" customWidth="1"/>
    <col min="11778" max="11779" width="21.7265625" style="2" customWidth="1"/>
    <col min="11780" max="11794" width="13.7265625" style="2" customWidth="1"/>
    <col min="11795" max="12032" width="9.1796875" style="2"/>
    <col min="12033" max="12033" width="5.7265625" style="2" customWidth="1"/>
    <col min="12034" max="12035" width="21.7265625" style="2" customWidth="1"/>
    <col min="12036" max="12050" width="13.7265625" style="2" customWidth="1"/>
    <col min="12051" max="12288" width="9.1796875" style="2"/>
    <col min="12289" max="12289" width="5.7265625" style="2" customWidth="1"/>
    <col min="12290" max="12291" width="21.7265625" style="2" customWidth="1"/>
    <col min="12292" max="12306" width="13.7265625" style="2" customWidth="1"/>
    <col min="12307" max="12544" width="9.1796875" style="2"/>
    <col min="12545" max="12545" width="5.7265625" style="2" customWidth="1"/>
    <col min="12546" max="12547" width="21.7265625" style="2" customWidth="1"/>
    <col min="12548" max="12562" width="13.7265625" style="2" customWidth="1"/>
    <col min="12563" max="12800" width="9.1796875" style="2"/>
    <col min="12801" max="12801" width="5.7265625" style="2" customWidth="1"/>
    <col min="12802" max="12803" width="21.7265625" style="2" customWidth="1"/>
    <col min="12804" max="12818" width="13.7265625" style="2" customWidth="1"/>
    <col min="12819" max="13056" width="9.1796875" style="2"/>
    <col min="13057" max="13057" width="5.7265625" style="2" customWidth="1"/>
    <col min="13058" max="13059" width="21.7265625" style="2" customWidth="1"/>
    <col min="13060" max="13074" width="13.7265625" style="2" customWidth="1"/>
    <col min="13075" max="13312" width="9.1796875" style="2"/>
    <col min="13313" max="13313" width="5.7265625" style="2" customWidth="1"/>
    <col min="13314" max="13315" width="21.7265625" style="2" customWidth="1"/>
    <col min="13316" max="13330" width="13.7265625" style="2" customWidth="1"/>
    <col min="13331" max="13568" width="9.1796875" style="2"/>
    <col min="13569" max="13569" width="5.7265625" style="2" customWidth="1"/>
    <col min="13570" max="13571" width="21.7265625" style="2" customWidth="1"/>
    <col min="13572" max="13586" width="13.7265625" style="2" customWidth="1"/>
    <col min="13587" max="13824" width="9.1796875" style="2"/>
    <col min="13825" max="13825" width="5.7265625" style="2" customWidth="1"/>
    <col min="13826" max="13827" width="21.7265625" style="2" customWidth="1"/>
    <col min="13828" max="13842" width="13.7265625" style="2" customWidth="1"/>
    <col min="13843" max="14080" width="9.1796875" style="2"/>
    <col min="14081" max="14081" width="5.7265625" style="2" customWidth="1"/>
    <col min="14082" max="14083" width="21.7265625" style="2" customWidth="1"/>
    <col min="14084" max="14098" width="13.7265625" style="2" customWidth="1"/>
    <col min="14099" max="14336" width="9.1796875" style="2"/>
    <col min="14337" max="14337" width="5.7265625" style="2" customWidth="1"/>
    <col min="14338" max="14339" width="21.7265625" style="2" customWidth="1"/>
    <col min="14340" max="14354" width="13.7265625" style="2" customWidth="1"/>
    <col min="14355" max="14592" width="9.1796875" style="2"/>
    <col min="14593" max="14593" width="5.7265625" style="2" customWidth="1"/>
    <col min="14594" max="14595" width="21.7265625" style="2" customWidth="1"/>
    <col min="14596" max="14610" width="13.7265625" style="2" customWidth="1"/>
    <col min="14611" max="14848" width="9.1796875" style="2"/>
    <col min="14849" max="14849" width="5.7265625" style="2" customWidth="1"/>
    <col min="14850" max="14851" width="21.7265625" style="2" customWidth="1"/>
    <col min="14852" max="14866" width="13.7265625" style="2" customWidth="1"/>
    <col min="14867" max="15104" width="9.1796875" style="2"/>
    <col min="15105" max="15105" width="5.7265625" style="2" customWidth="1"/>
    <col min="15106" max="15107" width="21.7265625" style="2" customWidth="1"/>
    <col min="15108" max="15122" width="13.7265625" style="2" customWidth="1"/>
    <col min="15123" max="15360" width="9.1796875" style="2"/>
    <col min="15361" max="15361" width="5.7265625" style="2" customWidth="1"/>
    <col min="15362" max="15363" width="21.7265625" style="2" customWidth="1"/>
    <col min="15364" max="15378" width="13.7265625" style="2" customWidth="1"/>
    <col min="15379" max="15616" width="9.1796875" style="2"/>
    <col min="15617" max="15617" width="5.7265625" style="2" customWidth="1"/>
    <col min="15618" max="15619" width="21.7265625" style="2" customWidth="1"/>
    <col min="15620" max="15634" width="13.7265625" style="2" customWidth="1"/>
    <col min="15635" max="15872" width="9.1796875" style="2"/>
    <col min="15873" max="15873" width="5.7265625" style="2" customWidth="1"/>
    <col min="15874" max="15875" width="21.7265625" style="2" customWidth="1"/>
    <col min="15876" max="15890" width="13.7265625" style="2" customWidth="1"/>
    <col min="15891" max="16128" width="9.1796875" style="2"/>
    <col min="16129" max="16129" width="5.7265625" style="2" customWidth="1"/>
    <col min="16130" max="16131" width="21.7265625" style="2" customWidth="1"/>
    <col min="16132" max="16146" width="13.7265625" style="2" customWidth="1"/>
    <col min="16147" max="16384" width="9.1796875" style="2"/>
  </cols>
  <sheetData>
    <row r="1" spans="1:18" x14ac:dyDescent="0.35">
      <c r="A1" s="47" t="s">
        <v>13</v>
      </c>
      <c r="B1" s="1"/>
      <c r="C1" s="39"/>
    </row>
    <row r="2" spans="1:18" x14ac:dyDescent="0.35">
      <c r="A2" s="3" t="s">
        <v>0</v>
      </c>
      <c r="B2" s="3"/>
    </row>
    <row r="3" spans="1:18" s="6" customFormat="1" ht="16.5" x14ac:dyDescent="0.3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  <c r="O3" s="4"/>
      <c r="P3" s="4"/>
      <c r="Q3" s="4"/>
      <c r="R3" s="4"/>
    </row>
    <row r="4" spans="1:18" s="6" customFormat="1" ht="16.5" x14ac:dyDescent="0.35">
      <c r="B4" s="7"/>
      <c r="H4" s="7" t="str">
        <f>'[1]1_BPS'!E5</f>
        <v>PROVINSI</v>
      </c>
      <c r="I4" s="8" t="str">
        <f>'[1]1_BPS'!F5</f>
        <v>NUSA TENGGARA BARAT</v>
      </c>
      <c r="J4" s="4"/>
      <c r="K4" s="4"/>
      <c r="L4" s="4"/>
      <c r="N4" s="7"/>
      <c r="O4" s="8"/>
      <c r="P4" s="4"/>
      <c r="Q4" s="4"/>
      <c r="R4" s="4"/>
    </row>
    <row r="5" spans="1:18" s="6" customFormat="1" ht="16.5" x14ac:dyDescent="0.35">
      <c r="B5" s="7"/>
      <c r="C5" s="7"/>
      <c r="H5" s="7" t="str">
        <f>'[1]1_BPS'!E6</f>
        <v xml:space="preserve">TAHUN </v>
      </c>
      <c r="I5" s="8">
        <f>'[1]1_BPS'!F6</f>
        <v>2021</v>
      </c>
      <c r="J5" s="4"/>
      <c r="K5" s="4"/>
      <c r="L5" s="4"/>
      <c r="N5" s="7"/>
      <c r="O5" s="8"/>
      <c r="P5" s="4"/>
      <c r="Q5" s="4"/>
      <c r="R5" s="4"/>
    </row>
    <row r="6" spans="1:18" ht="16" thickBot="1" x14ac:dyDescent="0.4">
      <c r="D6" s="9"/>
      <c r="E6" s="9"/>
      <c r="F6" s="9"/>
    </row>
    <row r="7" spans="1:18" x14ac:dyDescent="0.35">
      <c r="A7" s="25" t="s">
        <v>2</v>
      </c>
      <c r="B7" s="25" t="s">
        <v>3</v>
      </c>
      <c r="C7" s="25" t="s">
        <v>4</v>
      </c>
      <c r="D7" s="27" t="s">
        <v>5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9"/>
    </row>
    <row r="8" spans="1:18" x14ac:dyDescent="0.35">
      <c r="A8" s="26"/>
      <c r="B8" s="26"/>
      <c r="C8" s="26"/>
      <c r="D8" s="30" t="s">
        <v>6</v>
      </c>
      <c r="E8" s="31"/>
      <c r="F8" s="32"/>
      <c r="G8" s="36" t="s">
        <v>7</v>
      </c>
      <c r="H8" s="37"/>
      <c r="I8" s="37"/>
      <c r="J8" s="37"/>
      <c r="K8" s="37"/>
      <c r="L8" s="37"/>
      <c r="M8" s="36" t="s">
        <v>14</v>
      </c>
      <c r="N8" s="37"/>
      <c r="O8" s="37"/>
      <c r="P8" s="37"/>
      <c r="Q8" s="37"/>
      <c r="R8" s="38"/>
    </row>
    <row r="9" spans="1:18" x14ac:dyDescent="0.35">
      <c r="A9" s="26"/>
      <c r="B9" s="26"/>
      <c r="C9" s="26"/>
      <c r="D9" s="33"/>
      <c r="E9" s="34"/>
      <c r="F9" s="35"/>
      <c r="G9" s="24" t="s">
        <v>8</v>
      </c>
      <c r="H9" s="24"/>
      <c r="I9" s="24" t="s">
        <v>9</v>
      </c>
      <c r="J9" s="24"/>
      <c r="K9" s="24" t="s">
        <v>10</v>
      </c>
      <c r="L9" s="24"/>
      <c r="M9" s="24" t="s">
        <v>8</v>
      </c>
      <c r="N9" s="24"/>
      <c r="O9" s="24" t="s">
        <v>9</v>
      </c>
      <c r="P9" s="24"/>
      <c r="Q9" s="24" t="s">
        <v>10</v>
      </c>
      <c r="R9" s="24"/>
    </row>
    <row r="10" spans="1:18" ht="42" x14ac:dyDescent="0.35">
      <c r="A10" s="26"/>
      <c r="B10" s="26"/>
      <c r="C10" s="26"/>
      <c r="D10" s="10" t="s">
        <v>8</v>
      </c>
      <c r="E10" s="10" t="s">
        <v>9</v>
      </c>
      <c r="F10" s="11" t="s">
        <v>10</v>
      </c>
      <c r="G10" s="12" t="s">
        <v>6</v>
      </c>
      <c r="H10" s="12" t="s">
        <v>11</v>
      </c>
      <c r="I10" s="12" t="s">
        <v>6</v>
      </c>
      <c r="J10" s="12" t="s">
        <v>11</v>
      </c>
      <c r="K10" s="12" t="s">
        <v>6</v>
      </c>
      <c r="L10" s="12" t="s">
        <v>11</v>
      </c>
      <c r="M10" s="12" t="s">
        <v>6</v>
      </c>
      <c r="N10" s="12" t="s">
        <v>11</v>
      </c>
      <c r="O10" s="12" t="s">
        <v>6</v>
      </c>
      <c r="P10" s="12" t="s">
        <v>11</v>
      </c>
      <c r="Q10" s="12" t="s">
        <v>6</v>
      </c>
      <c r="R10" s="12" t="s">
        <v>11</v>
      </c>
    </row>
    <row r="11" spans="1:18" x14ac:dyDescent="0.3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  <c r="P11" s="13">
        <v>16</v>
      </c>
      <c r="Q11" s="13">
        <v>17</v>
      </c>
      <c r="R11" s="13">
        <v>18</v>
      </c>
    </row>
    <row r="12" spans="1:18" x14ac:dyDescent="0.35">
      <c r="A12" s="14">
        <f>'[1]9_IFK'!A9</f>
        <v>1</v>
      </c>
      <c r="B12" s="14" t="str">
        <f>'[1]9_IFK'!B9</f>
        <v xml:space="preserve"> Lombok Barat</v>
      </c>
      <c r="C12" s="14">
        <f>'[1]9_IFK'!C9</f>
        <v>20</v>
      </c>
      <c r="D12" s="15">
        <v>234226</v>
      </c>
      <c r="E12" s="15">
        <v>236965</v>
      </c>
      <c r="F12" s="15">
        <f>SUM(D12:E12)</f>
        <v>471191</v>
      </c>
      <c r="G12" s="15">
        <v>194664</v>
      </c>
      <c r="H12" s="40">
        <f>G12/D12*100</f>
        <v>83.109475463868236</v>
      </c>
      <c r="I12" s="15">
        <v>226148</v>
      </c>
      <c r="J12" s="40">
        <f t="shared" ref="J12:J21" si="0">I12/E12*100</f>
        <v>95.435190850969548</v>
      </c>
      <c r="K12" s="15">
        <f>SUM(G12,I12)</f>
        <v>420812</v>
      </c>
      <c r="L12" s="40">
        <f t="shared" ref="L12:L21" si="1">K12/F12*100</f>
        <v>89.308157413872507</v>
      </c>
      <c r="M12" s="16">
        <v>131197</v>
      </c>
      <c r="N12" s="41">
        <f>M12/G12*100</f>
        <v>67.396642419759175</v>
      </c>
      <c r="O12" s="16">
        <v>146717</v>
      </c>
      <c r="P12" s="41">
        <f>O12/I12*100</f>
        <v>64.876541026230612</v>
      </c>
      <c r="Q12" s="16">
        <f>SUM(M12,O12)</f>
        <v>277914</v>
      </c>
      <c r="R12" s="41">
        <f>Q12/K12*100</f>
        <v>66.042318184842642</v>
      </c>
    </row>
    <row r="13" spans="1:18" x14ac:dyDescent="0.35">
      <c r="A13" s="14">
        <f>'[1]9_IFK'!A10</f>
        <v>2</v>
      </c>
      <c r="B13" s="14" t="str">
        <f>'[1]9_IFK'!B10</f>
        <v xml:space="preserve"> Lombok Tengah</v>
      </c>
      <c r="C13" s="14">
        <f>'[1]9_IFK'!C10</f>
        <v>28</v>
      </c>
      <c r="D13" s="17">
        <v>295947</v>
      </c>
      <c r="E13" s="17">
        <v>329725</v>
      </c>
      <c r="F13" s="17">
        <f t="shared" ref="F13:F21" si="2">SUM(D13:E13)</f>
        <v>625672</v>
      </c>
      <c r="G13" s="17">
        <v>214004</v>
      </c>
      <c r="H13" s="42">
        <f t="shared" ref="H13:H21" si="3">G13/D13*100</f>
        <v>72.311596333127213</v>
      </c>
      <c r="I13" s="17">
        <v>241324</v>
      </c>
      <c r="J13" s="42">
        <f t="shared" si="0"/>
        <v>73.189476078550314</v>
      </c>
      <c r="K13" s="17">
        <f t="shared" ref="K13:K23" si="4">SUM(G13,I13)</f>
        <v>455328</v>
      </c>
      <c r="L13" s="42">
        <f t="shared" si="1"/>
        <v>72.774233144523009</v>
      </c>
      <c r="M13" s="16">
        <v>70460.160000000003</v>
      </c>
      <c r="N13" s="41">
        <f>M13/G13*100</f>
        <v>32.924692996392594</v>
      </c>
      <c r="O13" s="16">
        <v>76331.839999999997</v>
      </c>
      <c r="P13" s="41">
        <f t="shared" ref="N13:R21" si="5">O13/I13*100</f>
        <v>31.630438746249855</v>
      </c>
      <c r="Q13" s="16">
        <f t="shared" ref="Q13:Q21" si="6">SUM(M13,O13)</f>
        <v>146792</v>
      </c>
      <c r="R13" s="41">
        <f t="shared" si="5"/>
        <v>32.238737789022423</v>
      </c>
    </row>
    <row r="14" spans="1:18" x14ac:dyDescent="0.35">
      <c r="A14" s="14">
        <f>'[1]9_IFK'!A11</f>
        <v>3</v>
      </c>
      <c r="B14" s="14" t="str">
        <f>'[1]9_IFK'!B11</f>
        <v xml:space="preserve"> Lombok Timur</v>
      </c>
      <c r="C14" s="14">
        <f>'[1]9_IFK'!C11</f>
        <v>35</v>
      </c>
      <c r="D14" s="17">
        <v>358131</v>
      </c>
      <c r="E14" s="17">
        <v>419721</v>
      </c>
      <c r="F14" s="17">
        <f t="shared" si="2"/>
        <v>777852</v>
      </c>
      <c r="G14" s="17">
        <v>134898</v>
      </c>
      <c r="H14" s="42">
        <f t="shared" si="3"/>
        <v>37.667222329259403</v>
      </c>
      <c r="I14" s="17">
        <v>180391</v>
      </c>
      <c r="J14" s="42">
        <f t="shared" si="0"/>
        <v>42.978788290316658</v>
      </c>
      <c r="K14" s="17">
        <f t="shared" si="4"/>
        <v>315289</v>
      </c>
      <c r="L14" s="42">
        <f>K14/F14*100</f>
        <v>40.533289108982174</v>
      </c>
      <c r="M14" s="16">
        <v>75957</v>
      </c>
      <c r="N14" s="41">
        <f t="shared" si="5"/>
        <v>56.306987501667926</v>
      </c>
      <c r="O14" s="16">
        <v>142567</v>
      </c>
      <c r="P14" s="41">
        <f>O14/I14*100</f>
        <v>79.032213358759577</v>
      </c>
      <c r="Q14" s="16">
        <f t="shared" si="6"/>
        <v>218524</v>
      </c>
      <c r="R14" s="41">
        <f>Q14/K14*100</f>
        <v>69.309110054584849</v>
      </c>
    </row>
    <row r="15" spans="1:18" x14ac:dyDescent="0.35">
      <c r="A15" s="14">
        <f>'[1]9_IFK'!A12</f>
        <v>4</v>
      </c>
      <c r="B15" s="14" t="str">
        <f>'[1]9_IFK'!B12</f>
        <v xml:space="preserve"> Sumbawa</v>
      </c>
      <c r="C15" s="14">
        <f>'[1]9_IFK'!C12</f>
        <v>26</v>
      </c>
      <c r="D15" s="17">
        <v>161053</v>
      </c>
      <c r="E15" s="17">
        <v>142530</v>
      </c>
      <c r="F15" s="17">
        <f>SUM(D15:E15)</f>
        <v>303583</v>
      </c>
      <c r="G15" s="17">
        <v>93191</v>
      </c>
      <c r="H15" s="42">
        <f t="shared" si="3"/>
        <v>57.863560442835592</v>
      </c>
      <c r="I15" s="17">
        <v>117442</v>
      </c>
      <c r="J15" s="42">
        <f t="shared" si="0"/>
        <v>82.398091629832322</v>
      </c>
      <c r="K15" s="17">
        <f t="shared" si="4"/>
        <v>210633</v>
      </c>
      <c r="L15" s="42">
        <f t="shared" si="1"/>
        <v>69.382343543610816</v>
      </c>
      <c r="M15" s="16">
        <v>41935</v>
      </c>
      <c r="N15" s="41">
        <f t="shared" si="5"/>
        <v>44.998980588254227</v>
      </c>
      <c r="O15" s="16">
        <v>64593</v>
      </c>
      <c r="P15" s="41">
        <f t="shared" si="5"/>
        <v>54.999914851586318</v>
      </c>
      <c r="Q15" s="16">
        <f t="shared" si="6"/>
        <v>106528</v>
      </c>
      <c r="R15" s="41">
        <f t="shared" si="5"/>
        <v>50.575171032079488</v>
      </c>
    </row>
    <row r="16" spans="1:18" x14ac:dyDescent="0.35">
      <c r="A16" s="14">
        <f>'[1]9_IFK'!A13</f>
        <v>5</v>
      </c>
      <c r="B16" s="14" t="str">
        <f>'[1]9_IFK'!B13</f>
        <v xml:space="preserve"> Dompu</v>
      </c>
      <c r="C16" s="14">
        <f>'[1]9_IFK'!C13</f>
        <v>10</v>
      </c>
      <c r="D16" s="17">
        <v>83241</v>
      </c>
      <c r="E16" s="17">
        <v>77766</v>
      </c>
      <c r="F16" s="17">
        <f t="shared" si="2"/>
        <v>161007</v>
      </c>
      <c r="G16" s="17">
        <v>57144</v>
      </c>
      <c r="H16" s="42">
        <f t="shared" si="3"/>
        <v>68.648862940137661</v>
      </c>
      <c r="I16" s="17">
        <v>69842</v>
      </c>
      <c r="J16" s="42">
        <f t="shared" si="0"/>
        <v>89.810457012061832</v>
      </c>
      <c r="K16" s="17">
        <f t="shared" si="4"/>
        <v>126986</v>
      </c>
      <c r="L16" s="42">
        <f t="shared" si="1"/>
        <v>78.869862800996231</v>
      </c>
      <c r="M16" s="16">
        <v>39265.919999999998</v>
      </c>
      <c r="N16" s="41">
        <f t="shared" si="5"/>
        <v>68.713985720285592</v>
      </c>
      <c r="O16" s="16">
        <v>42538.080000000002</v>
      </c>
      <c r="P16" s="41">
        <f t="shared" si="5"/>
        <v>60.906159617422183</v>
      </c>
      <c r="Q16" s="16">
        <f t="shared" si="6"/>
        <v>81804</v>
      </c>
      <c r="R16" s="41">
        <f t="shared" si="5"/>
        <v>64.419699809427811</v>
      </c>
    </row>
    <row r="17" spans="1:18" x14ac:dyDescent="0.35">
      <c r="A17" s="14">
        <f>'[1]9_IFK'!A14</f>
        <v>6</v>
      </c>
      <c r="B17" s="14" t="str">
        <f>'[1]9_IFK'!B14</f>
        <v xml:space="preserve"> Bima</v>
      </c>
      <c r="C17" s="14">
        <f>'[1]9_IFK'!C14</f>
        <v>21</v>
      </c>
      <c r="D17" s="17">
        <v>155154</v>
      </c>
      <c r="E17" s="17">
        <v>150160</v>
      </c>
      <c r="F17" s="17">
        <f t="shared" si="2"/>
        <v>305314</v>
      </c>
      <c r="G17" s="17">
        <v>144075</v>
      </c>
      <c r="H17" s="42">
        <f t="shared" si="3"/>
        <v>92.85935264318033</v>
      </c>
      <c r="I17" s="17">
        <v>138426</v>
      </c>
      <c r="J17" s="42">
        <f t="shared" si="0"/>
        <v>92.185668620138514</v>
      </c>
      <c r="K17" s="17">
        <f t="shared" si="4"/>
        <v>282501</v>
      </c>
      <c r="L17" s="42">
        <f t="shared" si="1"/>
        <v>92.528020333165202</v>
      </c>
      <c r="M17" s="16">
        <v>51294.239999999998</v>
      </c>
      <c r="N17" s="41">
        <f t="shared" si="5"/>
        <v>35.602457053617911</v>
      </c>
      <c r="O17" s="16">
        <v>55568.76</v>
      </c>
      <c r="P17" s="41">
        <f t="shared" si="5"/>
        <v>40.143296779506741</v>
      </c>
      <c r="Q17" s="16">
        <f t="shared" si="6"/>
        <v>106863</v>
      </c>
      <c r="R17" s="41">
        <f t="shared" si="5"/>
        <v>37.827476716896577</v>
      </c>
    </row>
    <row r="18" spans="1:18" x14ac:dyDescent="0.35">
      <c r="A18" s="14">
        <f>'[1]9_IFK'!A15</f>
        <v>7</v>
      </c>
      <c r="B18" s="14" t="str">
        <f>'[1]9_IFK'!B15</f>
        <v xml:space="preserve"> Sumbawa Barat</v>
      </c>
      <c r="C18" s="14">
        <f>'[1]9_IFK'!C15</f>
        <v>9</v>
      </c>
      <c r="D18" s="17">
        <v>53287</v>
      </c>
      <c r="E18" s="17">
        <v>48126</v>
      </c>
      <c r="F18" s="17">
        <f>SUM(D18:E18)</f>
        <v>101413</v>
      </c>
      <c r="G18" s="17">
        <v>45327</v>
      </c>
      <c r="H18" s="42">
        <f t="shared" si="3"/>
        <v>85.0620226321617</v>
      </c>
      <c r="I18" s="17">
        <v>40937</v>
      </c>
      <c r="J18" s="42">
        <f t="shared" si="0"/>
        <v>85.062128579146417</v>
      </c>
      <c r="K18" s="17">
        <f t="shared" si="4"/>
        <v>86264</v>
      </c>
      <c r="L18" s="42">
        <f t="shared" si="1"/>
        <v>85.062072909784732</v>
      </c>
      <c r="M18" s="16">
        <v>1474</v>
      </c>
      <c r="N18" s="41">
        <f t="shared" si="5"/>
        <v>3.2519249012729721</v>
      </c>
      <c r="O18" s="16">
        <v>1330</v>
      </c>
      <c r="P18" s="41">
        <f t="shared" si="5"/>
        <v>3.2488946429880059</v>
      </c>
      <c r="Q18" s="16">
        <f t="shared" si="6"/>
        <v>2804</v>
      </c>
      <c r="R18" s="41">
        <f t="shared" si="5"/>
        <v>3.2504868774923494</v>
      </c>
    </row>
    <row r="19" spans="1:18" x14ac:dyDescent="0.35">
      <c r="A19" s="14">
        <f>'[1]9_IFK'!A16</f>
        <v>8</v>
      </c>
      <c r="B19" s="14" t="str">
        <f>'[1]9_IFK'!B16</f>
        <v xml:space="preserve"> Lombok Utara</v>
      </c>
      <c r="C19" s="14">
        <f>'[1]9_IFK'!C16</f>
        <v>8</v>
      </c>
      <c r="D19" s="17">
        <v>73372</v>
      </c>
      <c r="E19" s="17">
        <v>72191</v>
      </c>
      <c r="F19" s="17">
        <f t="shared" si="2"/>
        <v>145563</v>
      </c>
      <c r="G19" s="17">
        <v>70560</v>
      </c>
      <c r="H19" s="42">
        <f t="shared" si="3"/>
        <v>96.16747533118901</v>
      </c>
      <c r="I19" s="17">
        <v>75038</v>
      </c>
      <c r="J19" s="42">
        <f>I19/E19*100</f>
        <v>103.94370489396185</v>
      </c>
      <c r="K19" s="17">
        <f t="shared" si="4"/>
        <v>145598</v>
      </c>
      <c r="L19" s="42">
        <f t="shared" si="1"/>
        <v>100.02404457176617</v>
      </c>
      <c r="M19" s="16">
        <v>31752</v>
      </c>
      <c r="N19" s="41">
        <f t="shared" si="5"/>
        <v>45</v>
      </c>
      <c r="O19" s="16">
        <v>41271</v>
      </c>
      <c r="P19" s="41">
        <f t="shared" si="5"/>
        <v>55.000133265811989</v>
      </c>
      <c r="Q19" s="16">
        <f t="shared" si="6"/>
        <v>73023</v>
      </c>
      <c r="R19" s="41">
        <f>Q19/K19*100</f>
        <v>50.153848267146529</v>
      </c>
    </row>
    <row r="20" spans="1:18" x14ac:dyDescent="0.35">
      <c r="A20" s="14">
        <f>'[1]9_IFK'!A17</f>
        <v>9</v>
      </c>
      <c r="B20" s="14" t="str">
        <f>'[1]9_IFK'!B17</f>
        <v xml:space="preserve"> Kota Mataram</v>
      </c>
      <c r="C20" s="14">
        <f>'[1]9_IFK'!C17</f>
        <v>11</v>
      </c>
      <c r="D20" s="17">
        <v>178832</v>
      </c>
      <c r="E20" s="17">
        <v>172972</v>
      </c>
      <c r="F20" s="17">
        <f t="shared" si="2"/>
        <v>351804</v>
      </c>
      <c r="G20" s="17">
        <v>133122</v>
      </c>
      <c r="H20" s="42">
        <f t="shared" si="3"/>
        <v>74.439697593271902</v>
      </c>
      <c r="I20" s="17">
        <v>119787</v>
      </c>
      <c r="J20" s="42">
        <f t="shared" si="0"/>
        <v>69.252248918900179</v>
      </c>
      <c r="K20" s="17">
        <f t="shared" si="4"/>
        <v>252909</v>
      </c>
      <c r="L20" s="42">
        <f t="shared" si="1"/>
        <v>71.889176928062213</v>
      </c>
      <c r="M20" s="16">
        <v>5536</v>
      </c>
      <c r="N20" s="41">
        <f t="shared" si="5"/>
        <v>4.1585913673171975</v>
      </c>
      <c r="O20" s="16">
        <v>7782</v>
      </c>
      <c r="P20" s="41">
        <f t="shared" si="5"/>
        <v>6.4965313431340626</v>
      </c>
      <c r="Q20" s="16">
        <f t="shared" si="6"/>
        <v>13318</v>
      </c>
      <c r="R20" s="41">
        <f t="shared" si="5"/>
        <v>5.2659256886864441</v>
      </c>
    </row>
    <row r="21" spans="1:18" x14ac:dyDescent="0.35">
      <c r="A21" s="14">
        <f>'[1]9_IFK'!A18</f>
        <v>10</v>
      </c>
      <c r="B21" s="14" t="str">
        <f>'[1]9_IFK'!B18</f>
        <v xml:space="preserve"> Kota Bima</v>
      </c>
      <c r="C21" s="14">
        <f>'[1]9_IFK'!C18</f>
        <v>7</v>
      </c>
      <c r="D21" s="17">
        <v>60447</v>
      </c>
      <c r="E21" s="17">
        <v>59934</v>
      </c>
      <c r="F21" s="17">
        <f t="shared" si="2"/>
        <v>120381</v>
      </c>
      <c r="G21" s="17">
        <v>35999</v>
      </c>
      <c r="H21" s="42">
        <f t="shared" si="3"/>
        <v>59.554651182027229</v>
      </c>
      <c r="I21" s="17">
        <v>34588</v>
      </c>
      <c r="J21" s="42">
        <f t="shared" si="0"/>
        <v>57.710147829278867</v>
      </c>
      <c r="K21" s="17">
        <f t="shared" si="4"/>
        <v>70587</v>
      </c>
      <c r="L21" s="42">
        <f t="shared" si="1"/>
        <v>58.636329653350614</v>
      </c>
      <c r="M21" s="16">
        <v>18238.080000000002</v>
      </c>
      <c r="N21" s="41">
        <f t="shared" si="5"/>
        <v>50.662740631684223</v>
      </c>
      <c r="O21" s="16">
        <v>19757.919999999998</v>
      </c>
      <c r="P21" s="41">
        <f t="shared" si="5"/>
        <v>57.123626691338039</v>
      </c>
      <c r="Q21" s="16">
        <f t="shared" si="6"/>
        <v>37996</v>
      </c>
      <c r="R21" s="41">
        <f t="shared" si="5"/>
        <v>53.828608667318342</v>
      </c>
    </row>
    <row r="22" spans="1:18" x14ac:dyDescent="0.35">
      <c r="A22" s="18"/>
      <c r="B22" s="14"/>
      <c r="C22" s="14"/>
      <c r="D22" s="17"/>
      <c r="E22" s="17"/>
      <c r="F22" s="17"/>
      <c r="G22" s="17"/>
      <c r="H22" s="42"/>
      <c r="I22" s="17"/>
      <c r="J22" s="42"/>
      <c r="K22" s="17"/>
      <c r="L22" s="42"/>
      <c r="M22" s="16"/>
      <c r="N22" s="41"/>
      <c r="O22" s="16"/>
      <c r="P22" s="41"/>
      <c r="Q22" s="16"/>
      <c r="R22" s="41"/>
    </row>
    <row r="23" spans="1:18" ht="21" customHeight="1" thickBot="1" x14ac:dyDescent="0.4">
      <c r="A23" s="19" t="s">
        <v>12</v>
      </c>
      <c r="B23" s="19"/>
      <c r="C23" s="43">
        <f>SUM(C12:C21)</f>
        <v>175</v>
      </c>
      <c r="D23" s="20">
        <f>SUM(D12:D22)</f>
        <v>1653690</v>
      </c>
      <c r="E23" s="21">
        <f>SUM(E12:E22)</f>
        <v>1710090</v>
      </c>
      <c r="F23" s="21">
        <f>SUM(D23:E23)</f>
        <v>3363780</v>
      </c>
      <c r="G23" s="21">
        <f>SUM(G12:G22)</f>
        <v>1122984</v>
      </c>
      <c r="H23" s="44">
        <f>G23/D23*100</f>
        <v>67.90776989641347</v>
      </c>
      <c r="I23" s="21">
        <f>SUM(I12:I22)</f>
        <v>1243923</v>
      </c>
      <c r="J23" s="44">
        <f>I23/E23*100</f>
        <v>72.740206655790047</v>
      </c>
      <c r="K23" s="21">
        <f t="shared" si="4"/>
        <v>2366907</v>
      </c>
      <c r="L23" s="44">
        <f>K23/F23*100</f>
        <v>70.364500651053277</v>
      </c>
      <c r="M23" s="21">
        <f>SUM(M12:M22)</f>
        <v>467109.4</v>
      </c>
      <c r="N23" s="45">
        <f>M23/G23*100</f>
        <v>41.595374466599708</v>
      </c>
      <c r="O23" s="21">
        <f>SUM(O12:O22)</f>
        <v>598456.6</v>
      </c>
      <c r="P23" s="45">
        <f>O23/I23*100</f>
        <v>48.110421625775871</v>
      </c>
      <c r="Q23" s="21">
        <f>SUM(Q12:Q22)</f>
        <v>1065566</v>
      </c>
      <c r="R23" s="45">
        <f>Q23/K23*100</f>
        <v>45.01934381029757</v>
      </c>
    </row>
    <row r="24" spans="1:18" x14ac:dyDescent="0.35">
      <c r="C24" s="1"/>
      <c r="D24" s="22"/>
      <c r="E24" s="22"/>
      <c r="F24" s="22"/>
      <c r="G24" s="22"/>
      <c r="H24" s="22"/>
      <c r="I24" s="22"/>
      <c r="J24" s="22"/>
      <c r="K24" s="22"/>
      <c r="L24" s="22"/>
    </row>
    <row r="25" spans="1:18" x14ac:dyDescent="0.35">
      <c r="A25" s="46" t="s">
        <v>15</v>
      </c>
      <c r="B25" s="23"/>
    </row>
  </sheetData>
  <mergeCells count="13">
    <mergeCell ref="D7:R7"/>
    <mergeCell ref="D8:F9"/>
    <mergeCell ref="G8:L8"/>
    <mergeCell ref="M8:R8"/>
    <mergeCell ref="G9:H9"/>
    <mergeCell ref="I9:J9"/>
    <mergeCell ref="K9:L9"/>
    <mergeCell ref="M9:N9"/>
    <mergeCell ref="O9:P9"/>
    <mergeCell ref="Q9:R9"/>
    <mergeCell ref="A7:A10"/>
    <mergeCell ref="B7:B10"/>
    <mergeCell ref="C7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2021-11-17T07:39:21Z</dcterms:created>
  <dcterms:modified xsi:type="dcterms:W3CDTF">2022-03-14T07:03:44Z</dcterms:modified>
</cp:coreProperties>
</file>