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defaultThemeVersion="124226"/>
  <bookViews>
    <workbookView xWindow="-118" yWindow="-118" windowWidth="20736" windowHeight="11167"/>
  </bookViews>
  <sheets>
    <sheet name="LAP. ANALISA CV HARGA" sheetId="14" r:id="rId1"/>
  </sheets>
  <externalReferences>
    <externalReference r:id="rId2"/>
    <externalReference r:id="rId3"/>
    <externalReference r:id="rId4"/>
    <externalReference r:id="rId5"/>
  </externalReferences>
  <definedNames>
    <definedName name="_xlnm.Print_Area" localSheetId="0">'LAP. ANALISA CV HARGA'!$A$1:$T$51</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22" i="14" l="1"/>
  <c r="O21" i="14"/>
  <c r="O20" i="14"/>
  <c r="O19" i="14"/>
  <c r="O18" i="14"/>
  <c r="O17" i="14"/>
  <c r="O16" i="14"/>
  <c r="O15" i="14"/>
  <c r="O14" i="14"/>
  <c r="O13" i="14"/>
  <c r="O12" i="14"/>
  <c r="O11" i="14"/>
  <c r="O10" i="14"/>
  <c r="O9" i="14"/>
  <c r="O8" i="14"/>
  <c r="O7" i="14"/>
  <c r="N22" i="14"/>
  <c r="N21" i="14"/>
  <c r="N20" i="14"/>
  <c r="N19" i="14"/>
  <c r="N18" i="14"/>
  <c r="N17" i="14"/>
  <c r="N16" i="14"/>
  <c r="N15" i="14"/>
  <c r="N14" i="14"/>
  <c r="N13" i="14"/>
  <c r="N12" i="14"/>
  <c r="N11" i="14"/>
  <c r="N10" i="14"/>
  <c r="N9" i="14"/>
  <c r="N8" i="14"/>
  <c r="N7" i="14"/>
  <c r="M22" i="14"/>
  <c r="M21" i="14"/>
  <c r="M20" i="14"/>
  <c r="M19" i="14"/>
  <c r="M18" i="14"/>
  <c r="M17" i="14"/>
  <c r="M16" i="14"/>
  <c r="M15" i="14"/>
  <c r="M14" i="14"/>
  <c r="M13" i="14"/>
  <c r="M12" i="14"/>
  <c r="M11" i="14"/>
  <c r="M10" i="14"/>
  <c r="M9" i="14"/>
  <c r="M8" i="14"/>
  <c r="M7" i="14"/>
  <c r="L22" i="14"/>
  <c r="L21" i="14"/>
  <c r="L20" i="14"/>
  <c r="L19" i="14"/>
  <c r="L18" i="14"/>
  <c r="L17" i="14"/>
  <c r="L16" i="14"/>
  <c r="L15" i="14"/>
  <c r="L14" i="14"/>
  <c r="L12" i="14"/>
  <c r="L11" i="14"/>
  <c r="L10" i="14"/>
  <c r="L9" i="14"/>
  <c r="L8" i="14"/>
  <c r="L7" i="14" l="1"/>
  <c r="K22" i="14" l="1"/>
  <c r="J22" i="14"/>
  <c r="I22" i="14"/>
  <c r="H22" i="14"/>
  <c r="G22" i="14"/>
  <c r="F22" i="14"/>
  <c r="E22" i="14"/>
  <c r="D22" i="14"/>
  <c r="K21" i="14"/>
  <c r="J21" i="14"/>
  <c r="I21" i="14"/>
  <c r="H21" i="14"/>
  <c r="G21" i="14"/>
  <c r="F21" i="14"/>
  <c r="E21" i="14"/>
  <c r="D21" i="14"/>
  <c r="K20" i="14"/>
  <c r="J20" i="14"/>
  <c r="I20" i="14"/>
  <c r="H20" i="14"/>
  <c r="G20" i="14"/>
  <c r="K19" i="14"/>
  <c r="J19" i="14"/>
  <c r="I19" i="14"/>
  <c r="H19" i="14"/>
  <c r="G19" i="14"/>
  <c r="F19" i="14"/>
  <c r="E19" i="14"/>
  <c r="D19" i="14"/>
  <c r="K18" i="14"/>
  <c r="J18" i="14"/>
  <c r="I18" i="14"/>
  <c r="H18" i="14"/>
  <c r="G18" i="14"/>
  <c r="F18" i="14"/>
  <c r="E18" i="14"/>
  <c r="D18" i="14"/>
  <c r="K17" i="14"/>
  <c r="J17" i="14"/>
  <c r="I17" i="14"/>
  <c r="H17" i="14"/>
  <c r="G17" i="14"/>
  <c r="F17" i="14"/>
  <c r="E17" i="14"/>
  <c r="D17" i="14"/>
  <c r="K16" i="14"/>
  <c r="J16" i="14"/>
  <c r="I16" i="14"/>
  <c r="H16" i="14"/>
  <c r="G16" i="14"/>
  <c r="F16" i="14"/>
  <c r="E16" i="14"/>
  <c r="D16" i="14"/>
  <c r="K15" i="14"/>
  <c r="J15" i="14"/>
  <c r="I15" i="14"/>
  <c r="H15" i="14"/>
  <c r="G15" i="14"/>
  <c r="F15" i="14"/>
  <c r="E15" i="14"/>
  <c r="D15" i="14"/>
  <c r="K14" i="14"/>
  <c r="J14" i="14"/>
  <c r="I14" i="14"/>
  <c r="H14" i="14"/>
  <c r="G14" i="14"/>
  <c r="F14" i="14"/>
  <c r="E14" i="14"/>
  <c r="D14" i="14"/>
  <c r="K13" i="14"/>
  <c r="J13" i="14"/>
  <c r="I13" i="14"/>
  <c r="H13" i="14"/>
  <c r="G13" i="14"/>
  <c r="E13" i="14"/>
  <c r="D13" i="14"/>
  <c r="K12" i="14"/>
  <c r="J12" i="14"/>
  <c r="I12" i="14"/>
  <c r="H12" i="14"/>
  <c r="G12" i="14"/>
  <c r="F12" i="14"/>
  <c r="E12" i="14"/>
  <c r="D12" i="14"/>
  <c r="K11" i="14"/>
  <c r="J11" i="14"/>
  <c r="I11" i="14"/>
  <c r="H11" i="14"/>
  <c r="G11" i="14"/>
  <c r="F11" i="14"/>
  <c r="E11" i="14"/>
  <c r="D11" i="14"/>
  <c r="K10" i="14"/>
  <c r="J10" i="14"/>
  <c r="I10" i="14"/>
  <c r="H10" i="14"/>
  <c r="G10" i="14"/>
  <c r="F10" i="14"/>
  <c r="E10" i="14"/>
  <c r="D10" i="14"/>
  <c r="K9" i="14"/>
  <c r="J9" i="14"/>
  <c r="I9" i="14"/>
  <c r="H9" i="14"/>
  <c r="G9" i="14"/>
  <c r="F9" i="14"/>
  <c r="E9" i="14"/>
  <c r="D9" i="14"/>
  <c r="K8" i="14"/>
  <c r="J8" i="14"/>
  <c r="I8" i="14"/>
  <c r="H8" i="14"/>
  <c r="G8" i="14"/>
  <c r="F8" i="14"/>
  <c r="E8" i="14"/>
  <c r="D8" i="14"/>
  <c r="K7" i="14"/>
  <c r="J7" i="14"/>
  <c r="I7" i="14"/>
  <c r="H7" i="14"/>
  <c r="G7" i="14"/>
  <c r="F7" i="14"/>
  <c r="E7" i="14"/>
  <c r="D7" i="14"/>
  <c r="S14" i="14" l="1"/>
  <c r="R14" i="14"/>
  <c r="Q14" i="14"/>
  <c r="P14" i="14"/>
  <c r="S15" i="14"/>
  <c r="R15" i="14"/>
  <c r="Q15" i="14"/>
  <c r="P15" i="14"/>
  <c r="S16" i="14"/>
  <c r="R16" i="14"/>
  <c r="Q16" i="14"/>
  <c r="P16" i="14"/>
  <c r="S17" i="14"/>
  <c r="R17" i="14"/>
  <c r="Q17" i="14"/>
  <c r="P17" i="14"/>
  <c r="S18" i="14"/>
  <c r="R18" i="14"/>
  <c r="Q18" i="14"/>
  <c r="P18" i="14"/>
  <c r="Q19" i="14"/>
  <c r="P19" i="14"/>
  <c r="S19" i="14"/>
  <c r="R19" i="14"/>
  <c r="S20" i="14"/>
  <c r="R20" i="14"/>
  <c r="Q20" i="14"/>
  <c r="P20" i="14"/>
  <c r="T20" i="14" s="1"/>
  <c r="S7" i="14"/>
  <c r="R7" i="14"/>
  <c r="Q7" i="14"/>
  <c r="P7" i="14"/>
  <c r="P8" i="14"/>
  <c r="S8" i="14"/>
  <c r="R8" i="14"/>
  <c r="Q8" i="14"/>
  <c r="S9" i="14"/>
  <c r="R9" i="14"/>
  <c r="Q9" i="14"/>
  <c r="P9" i="14"/>
  <c r="S10" i="14"/>
  <c r="R10" i="14"/>
  <c r="Q10" i="14"/>
  <c r="P10" i="14"/>
  <c r="Q11" i="14"/>
  <c r="P11" i="14"/>
  <c r="S11" i="14"/>
  <c r="R11" i="14"/>
  <c r="S12" i="14"/>
  <c r="R12" i="14"/>
  <c r="Q12" i="14"/>
  <c r="P12" i="14"/>
  <c r="S13" i="14"/>
  <c r="R13" i="14"/>
  <c r="Q13" i="14"/>
  <c r="P13" i="14"/>
  <c r="S21" i="14"/>
  <c r="R21" i="14"/>
  <c r="Q21" i="14"/>
  <c r="P21" i="14"/>
  <c r="S22" i="14"/>
  <c r="R22" i="14"/>
  <c r="Q22" i="14"/>
  <c r="P22" i="14"/>
  <c r="T7" i="14" l="1"/>
  <c r="T9" i="14"/>
  <c r="T8" i="14"/>
  <c r="T22" i="14"/>
  <c r="T21" i="14"/>
  <c r="T19" i="14"/>
  <c r="T18" i="14"/>
  <c r="T17" i="14"/>
  <c r="T16" i="14"/>
  <c r="T15" i="14"/>
  <c r="T14" i="14"/>
  <c r="T13" i="14"/>
  <c r="T12" i="14"/>
  <c r="T11" i="14"/>
  <c r="T10" i="14"/>
</calcChain>
</file>

<file path=xl/sharedStrings.xml><?xml version="1.0" encoding="utf-8"?>
<sst xmlns="http://schemas.openxmlformats.org/spreadsheetml/2006/main" count="61" uniqueCount="53">
  <si>
    <t>No.</t>
  </si>
  <si>
    <t>Bawang Merah</t>
  </si>
  <si>
    <t>Beras</t>
  </si>
  <si>
    <t>Mei</t>
  </si>
  <si>
    <t>Juni</t>
  </si>
  <si>
    <t>Juli</t>
  </si>
  <si>
    <t>- Premium</t>
  </si>
  <si>
    <t>- Medium</t>
  </si>
  <si>
    <t>- Termurah</t>
  </si>
  <si>
    <t>Jagung Pipilan Kuning</t>
  </si>
  <si>
    <t>Kedelai Biji Kering</t>
  </si>
  <si>
    <t>Bawang Putih (bonggol)</t>
  </si>
  <si>
    <t>Bawang putih (kating)</t>
  </si>
  <si>
    <t>Cabai Merah Keriting</t>
  </si>
  <si>
    <t>Cabe Rawit Merah</t>
  </si>
  <si>
    <t>Daging Ayam Ras</t>
  </si>
  <si>
    <t>Telur Ayam Ras</t>
  </si>
  <si>
    <t>Gula Pasir Lokal</t>
  </si>
  <si>
    <t>Minyak Goreng (curah)</t>
  </si>
  <si>
    <t>Tepung Terigu (curah)</t>
  </si>
  <si>
    <t>Daging Sapi Murni</t>
  </si>
  <si>
    <t>Komoditas</t>
  </si>
  <si>
    <t>Jan</t>
  </si>
  <si>
    <t>Feb</t>
  </si>
  <si>
    <t>Mar</t>
  </si>
  <si>
    <t>Apr</t>
  </si>
  <si>
    <t>Agts</t>
  </si>
  <si>
    <t>Sept</t>
  </si>
  <si>
    <t>Okt</t>
  </si>
  <si>
    <t>Nov</t>
  </si>
  <si>
    <t>Des</t>
  </si>
  <si>
    <t>Rerata</t>
  </si>
  <si>
    <t>Max</t>
  </si>
  <si>
    <t>Min</t>
  </si>
  <si>
    <t>STDEV</t>
  </si>
  <si>
    <t>CV %</t>
  </si>
  <si>
    <t xml:space="preserve"> Batas Ambang Gejolak Harga (CV) %</t>
  </si>
  <si>
    <t>Hortikultura</t>
  </si>
  <si>
    <t>Peternakan</t>
  </si>
  <si>
    <t>Pabrikan</t>
  </si>
  <si>
    <t>PENJELASAN TERKAIT DATA PERKEMBANGAN HARGA :</t>
  </si>
  <si>
    <t>Maksimal 10</t>
  </si>
  <si>
    <t>Maksimal 30</t>
  </si>
  <si>
    <t>=  Terjadi Gejolak Harga</t>
  </si>
  <si>
    <t>=  Di Ambang Gejolak Harga (25 % s.d 29,99 %)</t>
  </si>
  <si>
    <t>-</t>
  </si>
  <si>
    <t>Demikian hasil analisa stabilisasi harga pangan pada tingkat konsumen ini dibuat. kami menyadari masih banyak kekurangan dalam pelaksanaan kegiatan ini dan dalam penyusunan laporan. Demi perbaikan dan kesempurnaan maka besar harapan kami untuk kritik dan sarannya. Atas perhatian dan keerjasamanya diucapkan terimakasih.</t>
  </si>
  <si>
    <t>Periode : Januari s.d. Desember 2022</t>
  </si>
  <si>
    <t>Analisa  data harga komoditas pertanian strategis dilakukan pada tingkat harga eceran berdasarkan harga bulanan mulai dari bulan Januari sampai dengan bulan Desember 2022.</t>
  </si>
  <si>
    <t>Target nilai koefisien variasi harga komoditas pangan strategis nasional di tingkat konsumen untuk Tahun 2022 ditetapkan di bawah 10 - 30% (Untuk komoditas beras dan daging sapi maksimal 10%; untuk komoditas Hortikultura seperti jagung, kedelai, bawang merah dan cabai maksimal 30%, dan komoditas pabrikan seperti Gula Pasir dan Minyak Goreng maksimal 30%).</t>
  </si>
  <si>
    <t>Stabilitas harga pangan tersebut tidak terlepas dari upaya stabilisasi harga dan pasokan pangan yang secara berkesinambungan dilaksanakan Dinas Ketahanan Pangan Provinsi NTB . Berbagai langkah strategis yang dilaksanakan meliputi: 1. Pengembangan Usaha Pangan Masyarakat (PUPM) melalui Gerakan Pangan Murah (GPM) yang merupakan kegiatan memberdayakan lembaga usaha pangan masyarakat (Gabungan kelompoktani (Gapoktan), kelompok tani (Poktan), lembaga usaha masyarakat yang bergerak di bidang pangan) dalam kegiatan Gerakan Pangan Murah (GPM). 2. Panel Harga Pangan yang telah berhasil mendukung terciptanya informasi harga pangan pokok di pasaran yang akurat.</t>
  </si>
  <si>
    <t>Berdasarkan hasil analisis data harga komoditas pertanian strategis di tingkat konsumen dari bulan Januari 2022  s.d Desember 2022 menunjukkan bahwa harga komoditas pangan pokok dan strategis selain Cabe Merah Keriting dan Cabe Rawit menunjukkan  nilai coefisien variasi harga masih  di bawah batas maksimum yang berarti harga kedua pangan pokok strategis tersebut fluktuasinya masih stabil sesuai dengan kriteria batas maksimum yang telah ditetapkan, khusus untuk pangan pokok Kedelai fluktuasi harga di pasaran agak tinggi yaitu 22,62% yang dikarenakan bahan pangan pokok ini sebagian besar masih mengandalkan impor dari luar negeri. Untuk komoditi Cabe Merah Keriting dan Cabe Rawit terjadi gejolak harga yang tidak stabil dalam 10 bulan tersebut dikarenakan adanya penurunan harga yang sangat drastis pada bulan Januari 2022 dan Februari 2022 sehingga para petani yang tidak mau menanam di bulan-bulan tersebut yang menyebabkan kelangkaan  Cabe Merah Keriting dan Cabe Rawit pada bulan-bulan berikutnya ditambah dengan musim hujan yang lumayan intens di bulan-bulan Maret 2022 sampai dengan bulan Desember 2022  yang mana tanaman cabe merah keriting dan cabe rawit yang hanya membutuhkan air secukupnya dan jika curah hujan terlalu tinggi menyebabkan tanaman-tanaman tersebut busuk sehingga mengakibatkan langkanya tanaman tanaman tersebut yang juga mengakibatkan kenaikan harga yang cukup tajam di bulan Maret sampai dengan bulan Desember 2022. Hal ini juga dipengaruhi adanya peningkatan permintaan yang sangat signifikan yang kurang diimbangi oleh ketersediaan stoknya ditambah pasokan dari luar provinsi NTB yang kurang disebabkan para petani disana juga banyak yang tidak mau menanam komoditas Cabe Merah Keriting tersebut dikarenakan harganya yang anjlok di bulan Januari 2022 dan Februari 2022. Untuk Cabe Merah Keriting dan Cabe Rawit Merah daribulan Maret sampai dengan bulan Desember 2022, fluktuasi harganya juga menunjukkan semakin sangat meningkat dari harga normal yang sekitar Rp. 25.000,- - Rp. 27.000,- Hal ini juga dipengaruhi adanya peningkatan permintaan yang sangat signifikan yang kurang diimbangi oleh ketersediaan stoknya ditambah pasokan dari luar provinsi NTB yang kurang.</t>
  </si>
  <si>
    <t>Coefisien Variasi (CV) Komoditas Pangan Pokok Strategis Provinsi NTB Tahun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</si>
</sst>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 #,##0_-;_-* &quot;-&quot;_-;_-@_-"/>
    <numFmt numFmtId="164" formatCode="_(* #,##0_);_(* \(#,##0\);_(* &quot;-&quot;_);_(@_)"/>
    <numFmt numFmtId="165" formatCode="_(* #,##0.00_);_(* \(#,##0.00\);_(* &quot;-&quot;??_);_(@_)"/>
    <numFmt numFmtId="166" formatCode="_(* #,##0_);_(* \(#,##0\);_(* &quot;-&quot;??_);_(@_)"/>
    <numFmt numFmtId="167" formatCode="_(* #,##0.00_);_(* \(#,##0.00\);_(* \-??_);_(@_)"/>
  </numFmts>
  <fonts count="17" x14ac:knownFonts="1">
    <font>
      <sz val="11"/>
      <color theme="1"/>
      <name val="Calibri"/>
      <family val="2"/>
      <scheme val="minor"/>
    </font>
    <font>
      <sz val="11"/>
      <color theme="1"/>
      <name val="Calibri"/>
      <family val="2"/>
      <scheme val="minor"/>
    </font>
    <font>
      <sz val="11"/>
      <color rgb="FF000000"/>
      <name val="Calibri"/>
      <family val="2"/>
      <charset val="1"/>
    </font>
    <font>
      <sz val="11"/>
      <color rgb="FF000000"/>
      <name val="Calibri"/>
      <family val="2"/>
    </font>
    <font>
      <sz val="11"/>
      <color rgb="FF000000"/>
      <name val="Times New Roman"/>
      <family val="1"/>
    </font>
    <font>
      <sz val="10"/>
      <color indexed="8"/>
      <name val="Arial"/>
      <family val="2"/>
    </font>
    <font>
      <sz val="11"/>
      <color theme="1"/>
      <name val="Calibri"/>
      <family val="2"/>
      <charset val="1"/>
      <scheme val="minor"/>
    </font>
    <font>
      <b/>
      <sz val="12"/>
      <name val="Times New Roman"/>
      <family val="1"/>
    </font>
    <font>
      <sz val="12"/>
      <name val="Times New Roman"/>
      <family val="1"/>
    </font>
    <font>
      <sz val="12"/>
      <color rgb="FFFF0000"/>
      <name val="Times New Roman"/>
      <family val="1"/>
    </font>
    <font>
      <sz val="10"/>
      <name val="Tahoma"/>
      <family val="2"/>
    </font>
    <font>
      <b/>
      <u/>
      <sz val="11"/>
      <color theme="1"/>
      <name val="Calibri"/>
      <family val="2"/>
      <scheme val="minor"/>
    </font>
    <font>
      <b/>
      <sz val="14"/>
      <color theme="1"/>
      <name val="Times New Roman"/>
      <family val="1"/>
    </font>
    <font>
      <sz val="8"/>
      <color theme="1"/>
      <name val="Times New Roman"/>
      <family val="1"/>
    </font>
    <font>
      <b/>
      <sz val="12"/>
      <color theme="1"/>
      <name val="Times New Roman"/>
      <family val="1"/>
    </font>
    <font>
      <sz val="12"/>
      <color theme="1"/>
      <name val="Times New Roman"/>
      <family val="1"/>
    </font>
    <font>
      <sz val="11"/>
      <color theme="1"/>
      <name val="Times New Roman"/>
      <family val="1"/>
    </font>
  </fonts>
  <fills count="5">
    <fill>
      <patternFill patternType="none"/>
    </fill>
    <fill>
      <patternFill patternType="gray125"/>
    </fill>
    <fill>
      <patternFill patternType="solid">
        <fgColor theme="7" tint="0.79998168889431442"/>
        <bgColor indexed="64"/>
      </patternFill>
    </fill>
    <fill>
      <patternFill patternType="solid">
        <fgColor rgb="FFFF0000"/>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s>
  <cellStyleXfs count="29">
    <xf numFmtId="0" fontId="0" fillId="0" borderId="0"/>
    <xf numFmtId="165" fontId="1" fillId="0" borderId="0" applyFont="0" applyFill="0" applyBorder="0" applyAlignment="0" applyProtection="0"/>
    <xf numFmtId="164" fontId="1" fillId="0" borderId="0" applyFont="0" applyFill="0" applyBorder="0" applyAlignment="0" applyProtection="0"/>
    <xf numFmtId="0" fontId="2" fillId="0" borderId="0"/>
    <xf numFmtId="165" fontId="3" fillId="0" borderId="0" applyFont="0" applyFill="0" applyBorder="0" applyAlignment="0" applyProtection="0"/>
    <xf numFmtId="41" fontId="1" fillId="0" borderId="0" applyFont="0" applyFill="0" applyBorder="0" applyAlignment="0" applyProtection="0"/>
    <xf numFmtId="164" fontId="3" fillId="0" borderId="0" applyFont="0" applyFill="0" applyBorder="0" applyAlignment="0" applyProtection="0"/>
    <xf numFmtId="167" fontId="3" fillId="0" borderId="0" applyBorder="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1" fillId="0" borderId="0"/>
    <xf numFmtId="0" fontId="3" fillId="0" borderId="0"/>
    <xf numFmtId="0" fontId="5" fillId="0" borderId="0">
      <alignment vertical="top"/>
    </xf>
    <xf numFmtId="164" fontId="5" fillId="0" borderId="0" applyFont="0" applyFill="0" applyBorder="0" applyAlignment="0" applyProtection="0">
      <alignment vertical="top"/>
    </xf>
    <xf numFmtId="165" fontId="1" fillId="0" borderId="0" applyFont="0" applyFill="0" applyBorder="0" applyAlignment="0" applyProtection="0"/>
    <xf numFmtId="165" fontId="5" fillId="0" borderId="0" applyFont="0" applyFill="0" applyBorder="0" applyAlignment="0" applyProtection="0">
      <alignment vertical="top"/>
    </xf>
    <xf numFmtId="165" fontId="5" fillId="0" borderId="0" applyFont="0" applyFill="0" applyBorder="0" applyAlignment="0" applyProtection="0">
      <alignment vertical="top"/>
    </xf>
    <xf numFmtId="165" fontId="5" fillId="0" borderId="0" applyFont="0" applyFill="0" applyBorder="0" applyAlignment="0" applyProtection="0">
      <alignment vertical="top"/>
    </xf>
    <xf numFmtId="165" fontId="5" fillId="0" borderId="0" applyFont="0" applyFill="0" applyBorder="0" applyAlignment="0" applyProtection="0">
      <alignment vertical="top"/>
    </xf>
    <xf numFmtId="165" fontId="5" fillId="0" borderId="0" applyFont="0" applyFill="0" applyBorder="0" applyAlignment="0" applyProtection="0">
      <alignment vertical="top"/>
    </xf>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6" fillId="0" borderId="0" applyFont="0" applyFill="0" applyBorder="0" applyAlignment="0" applyProtection="0"/>
    <xf numFmtId="0" fontId="6" fillId="0" borderId="0"/>
    <xf numFmtId="165" fontId="6" fillId="0" borderId="0" applyFont="0" applyFill="0" applyBorder="0" applyAlignment="0" applyProtection="0"/>
  </cellStyleXfs>
  <cellXfs count="54">
    <xf numFmtId="0" fontId="0" fillId="0" borderId="0" xfId="0"/>
    <xf numFmtId="164" fontId="10" fillId="0" borderId="0" xfId="2" applyFont="1" applyBorder="1"/>
    <xf numFmtId="0" fontId="10" fillId="0" borderId="0" xfId="0" applyFont="1" applyAlignment="1">
      <alignment horizontal="center"/>
    </xf>
    <xf numFmtId="0" fontId="13" fillId="0" borderId="0" xfId="27" applyFont="1"/>
    <xf numFmtId="0" fontId="14" fillId="2" borderId="1" xfId="27" applyFont="1" applyFill="1" applyBorder="1" applyAlignment="1">
      <alignment horizontal="center" vertical="center"/>
    </xf>
    <xf numFmtId="0" fontId="7" fillId="2" borderId="1" xfId="27" applyFont="1" applyFill="1" applyBorder="1" applyAlignment="1">
      <alignment horizontal="center" vertical="center"/>
    </xf>
    <xf numFmtId="0" fontId="15" fillId="0" borderId="1" xfId="27" applyFont="1" applyBorder="1" applyAlignment="1">
      <alignment horizontal="center" vertical="center"/>
    </xf>
    <xf numFmtId="0" fontId="8" fillId="0" borderId="1" xfId="27" applyFont="1" applyBorder="1" applyAlignment="1">
      <alignment vertical="center"/>
    </xf>
    <xf numFmtId="3" fontId="15" fillId="0" borderId="1" xfId="27" applyNumberFormat="1" applyFont="1" applyBorder="1" applyAlignment="1">
      <alignment vertical="center"/>
    </xf>
    <xf numFmtId="1" fontId="9" fillId="0" borderId="1" xfId="27" applyNumberFormat="1" applyFont="1" applyBorder="1" applyAlignment="1">
      <alignment vertical="center"/>
    </xf>
    <xf numFmtId="0" fontId="8" fillId="0" borderId="1" xfId="27" quotePrefix="1" applyFont="1" applyBorder="1" applyAlignment="1">
      <alignment vertical="center"/>
    </xf>
    <xf numFmtId="3" fontId="8" fillId="0" borderId="1" xfId="27" applyNumberFormat="1" applyFont="1" applyBorder="1" applyAlignment="1">
      <alignment vertical="center"/>
    </xf>
    <xf numFmtId="2" fontId="8" fillId="0" borderId="1" xfId="27" applyNumberFormat="1" applyFont="1" applyBorder="1" applyAlignment="1">
      <alignment vertical="center"/>
    </xf>
    <xf numFmtId="0" fontId="15" fillId="0" borderId="0" xfId="27" applyFont="1"/>
    <xf numFmtId="166" fontId="15" fillId="0" borderId="0" xfId="28" applyNumberFormat="1" applyFont="1"/>
    <xf numFmtId="166" fontId="15" fillId="0" borderId="0" xfId="27" applyNumberFormat="1" applyFont="1"/>
    <xf numFmtId="0" fontId="15" fillId="0" borderId="1" xfId="27" applyFont="1" applyBorder="1" applyAlignment="1">
      <alignment horizontal="center"/>
    </xf>
    <xf numFmtId="0" fontId="8" fillId="0" borderId="1" xfId="27" applyFont="1" applyBorder="1"/>
    <xf numFmtId="0" fontId="15" fillId="0" borderId="2" xfId="27" applyFont="1" applyBorder="1"/>
    <xf numFmtId="0" fontId="15" fillId="0" borderId="12" xfId="27" applyFont="1" applyBorder="1"/>
    <xf numFmtId="0" fontId="15" fillId="0" borderId="7" xfId="27" applyFont="1" applyBorder="1"/>
    <xf numFmtId="0" fontId="15" fillId="0" borderId="1" xfId="27" applyFont="1" applyBorder="1" applyAlignment="1">
      <alignment horizontal="center" vertical="top" wrapText="1"/>
    </xf>
    <xf numFmtId="0" fontId="8" fillId="0" borderId="1" xfId="27" applyFont="1" applyBorder="1" applyAlignment="1">
      <alignment horizontal="center" vertical="top" wrapText="1"/>
    </xf>
    <xf numFmtId="0" fontId="15" fillId="0" borderId="1" xfId="27" applyFont="1" applyBorder="1" applyAlignment="1">
      <alignment horizontal="center" vertical="top"/>
    </xf>
    <xf numFmtId="0" fontId="8" fillId="0" borderId="1" xfId="27" applyFont="1" applyBorder="1" applyAlignment="1">
      <alignment vertical="top"/>
    </xf>
    <xf numFmtId="0" fontId="11" fillId="0" borderId="0" xfId="0" applyFont="1"/>
    <xf numFmtId="166" fontId="15" fillId="0" borderId="0" xfId="1" applyNumberFormat="1" applyFont="1"/>
    <xf numFmtId="166" fontId="13" fillId="0" borderId="0" xfId="27" applyNumberFormat="1" applyFont="1"/>
    <xf numFmtId="165" fontId="8" fillId="0" borderId="1" xfId="1" applyFont="1" applyBorder="1" applyAlignment="1">
      <alignment vertical="center"/>
    </xf>
    <xf numFmtId="0" fontId="0" fillId="3" borderId="0" xfId="0" applyFill="1"/>
    <xf numFmtId="0" fontId="0" fillId="0" borderId="0" xfId="0" quotePrefix="1"/>
    <xf numFmtId="0" fontId="10" fillId="0" borderId="0" xfId="0" applyFont="1"/>
    <xf numFmtId="0" fontId="10" fillId="4" borderId="0" xfId="0" applyFont="1" applyFill="1"/>
    <xf numFmtId="0" fontId="14" fillId="0" borderId="5" xfId="27" applyFont="1" applyBorder="1" applyAlignment="1">
      <alignment horizontal="center"/>
    </xf>
    <xf numFmtId="0" fontId="14" fillId="0" borderId="5" xfId="27" applyFont="1" applyBorder="1" applyAlignment="1">
      <alignment horizontal="center" vertical="top"/>
    </xf>
    <xf numFmtId="0" fontId="15" fillId="0" borderId="11" xfId="27" applyFont="1" applyBorder="1" applyAlignment="1">
      <alignment vertical="top" wrapText="1"/>
    </xf>
    <xf numFmtId="0" fontId="8" fillId="0" borderId="11" xfId="27" applyFont="1" applyBorder="1" applyAlignment="1">
      <alignment vertical="top" wrapText="1"/>
    </xf>
    <xf numFmtId="0" fontId="16" fillId="0" borderId="11" xfId="0" applyFont="1" applyBorder="1" applyAlignment="1">
      <alignment vertical="top" wrapText="1"/>
    </xf>
    <xf numFmtId="0" fontId="0" fillId="0" borderId="0" xfId="0" applyAlignment="1">
      <alignment horizontal="center"/>
    </xf>
    <xf numFmtId="0" fontId="11" fillId="0" borderId="0" xfId="0" applyFont="1" applyAlignment="1">
      <alignment horizontal="center"/>
    </xf>
    <xf numFmtId="0" fontId="12" fillId="0" borderId="0" xfId="27" applyFont="1" applyAlignment="1">
      <alignment horizontal="center" vertical="center"/>
    </xf>
    <xf numFmtId="164" fontId="8" fillId="0" borderId="4" xfId="27" quotePrefix="1" applyNumberFormat="1" applyFont="1" applyBorder="1" applyAlignment="1">
      <alignment horizontal="center" vertical="top"/>
    </xf>
    <xf numFmtId="164" fontId="8" fillId="0" borderId="8" xfId="27" quotePrefix="1" applyNumberFormat="1" applyFont="1" applyBorder="1" applyAlignment="1">
      <alignment horizontal="center" vertical="top"/>
    </xf>
    <xf numFmtId="164" fontId="8" fillId="0" borderId="6" xfId="27" quotePrefix="1" applyNumberFormat="1" applyFont="1" applyBorder="1" applyAlignment="1">
      <alignment horizontal="center" vertical="top"/>
    </xf>
    <xf numFmtId="164" fontId="8" fillId="0" borderId="4" xfId="27" applyNumberFormat="1" applyFont="1" applyBorder="1" applyAlignment="1">
      <alignment horizontal="center" vertical="top" wrapText="1"/>
    </xf>
    <xf numFmtId="164" fontId="8" fillId="0" borderId="8" xfId="27" applyNumberFormat="1" applyFont="1" applyBorder="1" applyAlignment="1">
      <alignment horizontal="center" vertical="top" wrapText="1"/>
    </xf>
    <xf numFmtId="164" fontId="8" fillId="0" borderId="6" xfId="27" applyNumberFormat="1" applyFont="1" applyBorder="1" applyAlignment="1">
      <alignment horizontal="center" vertical="top" wrapText="1"/>
    </xf>
    <xf numFmtId="0" fontId="8" fillId="0" borderId="0" xfId="27" applyFont="1" applyAlignment="1">
      <alignment horizontal="justify" vertical="top" wrapText="1"/>
    </xf>
    <xf numFmtId="0" fontId="15" fillId="0" borderId="3" xfId="27" applyFont="1" applyBorder="1" applyAlignment="1">
      <alignment horizontal="left"/>
    </xf>
    <xf numFmtId="0" fontId="15" fillId="0" borderId="9" xfId="27" applyFont="1" applyBorder="1" applyAlignment="1">
      <alignment horizontal="left"/>
    </xf>
    <xf numFmtId="0" fontId="15" fillId="0" borderId="10" xfId="27" applyFont="1" applyBorder="1" applyAlignment="1">
      <alignment horizontal="left"/>
    </xf>
    <xf numFmtId="0" fontId="15" fillId="0" borderId="0" xfId="27" applyFont="1" applyAlignment="1">
      <alignment horizontal="justify" vertical="top" wrapText="1"/>
    </xf>
    <xf numFmtId="0" fontId="16" fillId="0" borderId="0" xfId="0" applyFont="1" applyAlignment="1">
      <alignment horizontal="justify" vertical="top" wrapText="1"/>
    </xf>
    <xf numFmtId="0" fontId="15" fillId="0" borderId="0" xfId="27" applyFont="1" applyAlignment="1">
      <alignment horizontal="left" vertical="top" wrapText="1"/>
    </xf>
  </cellXfs>
  <cellStyles count="29">
    <cellStyle name="Comma" xfId="1" builtinId="3"/>
    <cellStyle name="Comma [0]" xfId="2" builtinId="6"/>
    <cellStyle name="Comma [0] 2" xfId="5"/>
    <cellStyle name="Comma [0] 2 2" xfId="6"/>
    <cellStyle name="Comma [0] 2 3" xfId="24"/>
    <cellStyle name="Comma [0] 3" xfId="16"/>
    <cellStyle name="Comma [0] 4" xfId="26"/>
    <cellStyle name="Comma 10" xfId="28"/>
    <cellStyle name="Comma 2" xfId="4"/>
    <cellStyle name="Comma 2 2" xfId="7"/>
    <cellStyle name="Comma 2 2 3" xfId="19"/>
    <cellStyle name="Comma 2 3" xfId="18"/>
    <cellStyle name="Comma 2 4" xfId="25"/>
    <cellStyle name="Comma 2 5" xfId="8"/>
    <cellStyle name="Comma 3" xfId="9"/>
    <cellStyle name="Comma 4" xfId="10"/>
    <cellStyle name="Comma 5" xfId="20"/>
    <cellStyle name="Comma 6" xfId="17"/>
    <cellStyle name="Comma 7" xfId="21"/>
    <cellStyle name="Comma 8" xfId="22"/>
    <cellStyle name="Comma 9" xfId="23"/>
    <cellStyle name="Normal" xfId="0" builtinId="0"/>
    <cellStyle name="Normal 2" xfId="11"/>
    <cellStyle name="Normal 2 2" xfId="3"/>
    <cellStyle name="Normal 2 3" xfId="12"/>
    <cellStyle name="Normal 2 5" xfId="13"/>
    <cellStyle name="Normal 3" xfId="14"/>
    <cellStyle name="Normal 4" xfId="15"/>
    <cellStyle name="Normal 5" xfId="27"/>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Grafik Perkembangan Harga Pangan Strategis</a:t>
            </a:r>
            <a:r>
              <a:rPr lang="en-US" baseline="0"/>
              <a:t> 20</a:t>
            </a:r>
            <a:r>
              <a:rPr lang="id-ID" baseline="0"/>
              <a:t>22</a:t>
            </a:r>
            <a:endParaRPr lang="en-US"/>
          </a:p>
        </c:rich>
      </c:tx>
      <c:layout>
        <c:manualLayout>
          <c:xMode val="edge"/>
          <c:yMode val="edge"/>
          <c:x val="0.2450888814732243"/>
          <c:y val="4.5371529923947218E-2"/>
        </c:manualLayout>
      </c:layout>
      <c:overlay val="0"/>
      <c:spPr>
        <a:noFill/>
        <a:ln w="25400">
          <a:noFill/>
        </a:ln>
      </c:spPr>
    </c:title>
    <c:autoTitleDeleted val="0"/>
    <c:plotArea>
      <c:layout>
        <c:manualLayout>
          <c:layoutTarget val="inner"/>
          <c:xMode val="edge"/>
          <c:yMode val="edge"/>
          <c:x val="8.3883326465380006E-2"/>
          <c:y val="0.17171296296296329"/>
          <c:w val="0.59928499036630256"/>
          <c:h val="0.74403579760863359"/>
        </c:manualLayout>
      </c:layout>
      <c:lineChart>
        <c:grouping val="standard"/>
        <c:varyColors val="0"/>
        <c:ser>
          <c:idx val="0"/>
          <c:order val="0"/>
          <c:tx>
            <c:strRef>
              <c:f>'LAP. ANALISA CV HARGA'!$C$6</c:f>
              <c:strCache>
                <c:ptCount val="1"/>
                <c:pt idx="0">
                  <c:v>Beras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'LAP. ANALISA CV HARGA'!$D$5:$O$5</c:f>
              <c:strCache>
                <c:ptCount val="12"/>
                <c:pt idx="0">
                  <c:v>Jan</c:v>
                </c:pt>
                <c:pt idx="1">
                  <c:v>Feb</c:v>
                </c:pt>
                <c:pt idx="2">
                  <c:v>Mar</c:v>
                </c:pt>
                <c:pt idx="3">
                  <c:v>Apr</c:v>
                </c:pt>
                <c:pt idx="4">
                  <c:v>Mei</c:v>
                </c:pt>
                <c:pt idx="5">
                  <c:v>Juni</c:v>
                </c:pt>
                <c:pt idx="6">
                  <c:v>Juli</c:v>
                </c:pt>
                <c:pt idx="7">
                  <c:v>Agts</c:v>
                </c:pt>
                <c:pt idx="8">
                  <c:v>Sept</c:v>
                </c:pt>
                <c:pt idx="9">
                  <c:v>Okt</c:v>
                </c:pt>
                <c:pt idx="10">
                  <c:v>Nov</c:v>
                </c:pt>
                <c:pt idx="11">
                  <c:v>Des</c:v>
                </c:pt>
              </c:strCache>
            </c:strRef>
          </c:cat>
          <c:val>
            <c:numRef>
              <c:f>'LAP. ANALISA CV HARGA'!$D$6:$N$6</c:f>
              <c:numCache>
                <c:formatCode>#,##0</c:formatCode>
                <c:ptCount val="11"/>
              </c:numCache>
            </c:numRef>
          </c:val>
          <c:smooth val="0"/>
          <c:extLst xmlns:c16r2="http://schemas.microsoft.com/office/drawing/2015/06/chart">
            <c:ext xmlns:c16="http://schemas.microsoft.com/office/drawing/2014/chart" uri="{C3380CC4-5D6E-409C-BE32-E72D297353CC}">
              <c16:uniqueId val="{00000000-B0FC-4BAD-B5B4-0199949E606A}"/>
            </c:ext>
          </c:extLst>
        </c:ser>
        <c:ser>
          <c:idx val="1"/>
          <c:order val="1"/>
          <c:tx>
            <c:strRef>
              <c:f>'LAP. ANALISA CV HARGA'!$C$10</c:f>
              <c:strCache>
                <c:ptCount val="1"/>
                <c:pt idx="0">
                  <c:v>Jagung Pipilan Kuning</c:v>
                </c:pt>
              </c:strCache>
            </c:strRef>
          </c:tx>
          <c:spPr>
            <a:ln w="28575" cap="rnd">
              <a:solidFill>
                <a:schemeClr val="accent2"/>
              </a:solidFill>
              <a:round/>
            </a:ln>
            <a:effectLst/>
          </c:spPr>
          <c:marker>
            <c:symbol val="none"/>
          </c:marker>
          <c:cat>
            <c:strRef>
              <c:f>'LAP. ANALISA CV HARGA'!$D$5:$O$5</c:f>
              <c:strCache>
                <c:ptCount val="12"/>
                <c:pt idx="0">
                  <c:v>Jan</c:v>
                </c:pt>
                <c:pt idx="1">
                  <c:v>Feb</c:v>
                </c:pt>
                <c:pt idx="2">
                  <c:v>Mar</c:v>
                </c:pt>
                <c:pt idx="3">
                  <c:v>Apr</c:v>
                </c:pt>
                <c:pt idx="4">
                  <c:v>Mei</c:v>
                </c:pt>
                <c:pt idx="5">
                  <c:v>Juni</c:v>
                </c:pt>
                <c:pt idx="6">
                  <c:v>Juli</c:v>
                </c:pt>
                <c:pt idx="7">
                  <c:v>Agts</c:v>
                </c:pt>
                <c:pt idx="8">
                  <c:v>Sept</c:v>
                </c:pt>
                <c:pt idx="9">
                  <c:v>Okt</c:v>
                </c:pt>
                <c:pt idx="10">
                  <c:v>Nov</c:v>
                </c:pt>
                <c:pt idx="11">
                  <c:v>Des</c:v>
                </c:pt>
              </c:strCache>
            </c:strRef>
          </c:cat>
          <c:val>
            <c:numRef>
              <c:f>'LAP. ANALISA CV HARGA'!$D$10:$O$10</c:f>
              <c:numCache>
                <c:formatCode>#,##0</c:formatCode>
                <c:ptCount val="12"/>
                <c:pt idx="0">
                  <c:v>13062.755102040817</c:v>
                </c:pt>
                <c:pt idx="1">
                  <c:v>13448.367346938776</c:v>
                </c:pt>
                <c:pt idx="2">
                  <c:v>14305.232426303855</c:v>
                </c:pt>
                <c:pt idx="3">
                  <c:v>14541.247165532881</c:v>
                </c:pt>
                <c:pt idx="4">
                  <c:v>14683.356009070296</c:v>
                </c:pt>
                <c:pt idx="5">
                  <c:v>15104.489795918369</c:v>
                </c:pt>
                <c:pt idx="6">
                  <c:v>15089.115646258502</c:v>
                </c:pt>
                <c:pt idx="7">
                  <c:v>14999.046145124716</c:v>
                </c:pt>
                <c:pt idx="8">
                  <c:v>14985.373809523808</c:v>
                </c:pt>
                <c:pt idx="9">
                  <c:v>15290.13605442177</c:v>
                </c:pt>
                <c:pt idx="10">
                  <c:v>15584.38492063492</c:v>
                </c:pt>
                <c:pt idx="11">
                  <c:v>15589.603174603175</c:v>
                </c:pt>
              </c:numCache>
            </c:numRef>
          </c:val>
          <c:smooth val="0"/>
          <c:extLst xmlns:c16r2="http://schemas.microsoft.com/office/drawing/2015/06/chart">
            <c:ext xmlns:c16="http://schemas.microsoft.com/office/drawing/2014/chart" uri="{C3380CC4-5D6E-409C-BE32-E72D297353CC}">
              <c16:uniqueId val="{00000001-B0FC-4BAD-B5B4-0199949E606A}"/>
            </c:ext>
          </c:extLst>
        </c:ser>
        <c:ser>
          <c:idx val="2"/>
          <c:order val="2"/>
          <c:tx>
            <c:strRef>
              <c:f>'LAP. ANALISA CV HARGA'!$C$11</c:f>
              <c:strCache>
                <c:ptCount val="1"/>
                <c:pt idx="0">
                  <c:v>Kedelai Biji Kering</c:v>
                </c:pt>
              </c:strCache>
            </c:strRef>
          </c:tx>
          <c:spPr>
            <a:ln w="28575" cap="rnd">
              <a:solidFill>
                <a:schemeClr val="accent3"/>
              </a:solidFill>
              <a:round/>
            </a:ln>
            <a:effectLst/>
          </c:spPr>
          <c:marker>
            <c:symbol val="none"/>
          </c:marker>
          <c:cat>
            <c:strRef>
              <c:f>'LAP. ANALISA CV HARGA'!$D$5:$O$5</c:f>
              <c:strCache>
                <c:ptCount val="12"/>
                <c:pt idx="0">
                  <c:v>Jan</c:v>
                </c:pt>
                <c:pt idx="1">
                  <c:v>Feb</c:v>
                </c:pt>
                <c:pt idx="2">
                  <c:v>Mar</c:v>
                </c:pt>
                <c:pt idx="3">
                  <c:v>Apr</c:v>
                </c:pt>
                <c:pt idx="4">
                  <c:v>Mei</c:v>
                </c:pt>
                <c:pt idx="5">
                  <c:v>Juni</c:v>
                </c:pt>
                <c:pt idx="6">
                  <c:v>Juli</c:v>
                </c:pt>
                <c:pt idx="7">
                  <c:v>Agts</c:v>
                </c:pt>
                <c:pt idx="8">
                  <c:v>Sept</c:v>
                </c:pt>
                <c:pt idx="9">
                  <c:v>Okt</c:v>
                </c:pt>
                <c:pt idx="10">
                  <c:v>Nov</c:v>
                </c:pt>
                <c:pt idx="11">
                  <c:v>Des</c:v>
                </c:pt>
              </c:strCache>
            </c:strRef>
          </c:cat>
          <c:val>
            <c:numRef>
              <c:f>'LAP. ANALISA CV HARGA'!$D$11:$O$11</c:f>
              <c:numCache>
                <c:formatCode>#,##0</c:formatCode>
                <c:ptCount val="12"/>
                <c:pt idx="0">
                  <c:v>18427.970521541953</c:v>
                </c:pt>
                <c:pt idx="1">
                  <c:v>24038.796296296299</c:v>
                </c:pt>
                <c:pt idx="2">
                  <c:v>30087.910052910051</c:v>
                </c:pt>
                <c:pt idx="3">
                  <c:v>29929.788359788356</c:v>
                </c:pt>
                <c:pt idx="4">
                  <c:v>30912.724867724864</c:v>
                </c:pt>
                <c:pt idx="5">
                  <c:v>35633.095238095237</c:v>
                </c:pt>
                <c:pt idx="6">
                  <c:v>45438.730158730163</c:v>
                </c:pt>
                <c:pt idx="7">
                  <c:v>31990.432093726384</c:v>
                </c:pt>
                <c:pt idx="8">
                  <c:v>25533.852607709752</c:v>
                </c:pt>
                <c:pt idx="9">
                  <c:v>24696.984126984124</c:v>
                </c:pt>
                <c:pt idx="10">
                  <c:v>29543.902116402118</c:v>
                </c:pt>
                <c:pt idx="11">
                  <c:v>33734.546485260769</c:v>
                </c:pt>
              </c:numCache>
            </c:numRef>
          </c:val>
          <c:smooth val="0"/>
          <c:extLst xmlns:c16r2="http://schemas.microsoft.com/office/drawing/2015/06/chart">
            <c:ext xmlns:c16="http://schemas.microsoft.com/office/drawing/2014/chart" uri="{C3380CC4-5D6E-409C-BE32-E72D297353CC}">
              <c16:uniqueId val="{00000002-B0FC-4BAD-B5B4-0199949E606A}"/>
            </c:ext>
          </c:extLst>
        </c:ser>
        <c:ser>
          <c:idx val="3"/>
          <c:order val="3"/>
          <c:tx>
            <c:strRef>
              <c:f>'LAP. ANALISA CV HARGA'!$C$13</c:f>
              <c:strCache>
                <c:ptCount val="1"/>
                <c:pt idx="0">
                  <c:v>Bawang Putih (bonggol)</c:v>
                </c:pt>
              </c:strCache>
            </c:strRef>
          </c:tx>
          <c:spPr>
            <a:ln w="28575" cap="rnd">
              <a:solidFill>
                <a:schemeClr val="accent4"/>
              </a:solidFill>
              <a:round/>
            </a:ln>
            <a:effectLst/>
          </c:spPr>
          <c:marker>
            <c:symbol val="none"/>
          </c:marker>
          <c:cat>
            <c:strRef>
              <c:f>'LAP. ANALISA CV HARGA'!$D$5:$O$5</c:f>
              <c:strCache>
                <c:ptCount val="12"/>
                <c:pt idx="0">
                  <c:v>Jan</c:v>
                </c:pt>
                <c:pt idx="1">
                  <c:v>Feb</c:v>
                </c:pt>
                <c:pt idx="2">
                  <c:v>Mar</c:v>
                </c:pt>
                <c:pt idx="3">
                  <c:v>Apr</c:v>
                </c:pt>
                <c:pt idx="4">
                  <c:v>Mei</c:v>
                </c:pt>
                <c:pt idx="5">
                  <c:v>Juni</c:v>
                </c:pt>
                <c:pt idx="6">
                  <c:v>Juli</c:v>
                </c:pt>
                <c:pt idx="7">
                  <c:v>Agts</c:v>
                </c:pt>
                <c:pt idx="8">
                  <c:v>Sept</c:v>
                </c:pt>
                <c:pt idx="9">
                  <c:v>Okt</c:v>
                </c:pt>
                <c:pt idx="10">
                  <c:v>Nov</c:v>
                </c:pt>
                <c:pt idx="11">
                  <c:v>Des</c:v>
                </c:pt>
              </c:strCache>
            </c:strRef>
          </c:cat>
          <c:val>
            <c:numRef>
              <c:f>'LAP. ANALISA CV HARGA'!$D$13:$O$13</c:f>
              <c:numCache>
                <c:formatCode>#,##0</c:formatCode>
                <c:ptCount val="12"/>
                <c:pt idx="0">
                  <c:v>40742.857142857145</c:v>
                </c:pt>
                <c:pt idx="1">
                  <c:v>42000</c:v>
                </c:pt>
                <c:pt idx="3">
                  <c:v>45285.714285714283</c:v>
                </c:pt>
                <c:pt idx="4">
                  <c:v>46133.333333333328</c:v>
                </c:pt>
                <c:pt idx="5">
                  <c:v>43571.428571428565</c:v>
                </c:pt>
                <c:pt idx="6">
                  <c:v>44142.857142857145</c:v>
                </c:pt>
                <c:pt idx="7">
                  <c:v>41428.571428571428</c:v>
                </c:pt>
                <c:pt idx="9">
                  <c:v>42857.142857142862</c:v>
                </c:pt>
                <c:pt idx="10">
                  <c:v>25666.666666666668</c:v>
                </c:pt>
                <c:pt idx="11">
                  <c:v>31850</c:v>
                </c:pt>
              </c:numCache>
            </c:numRef>
          </c:val>
          <c:smooth val="0"/>
          <c:extLst xmlns:c16r2="http://schemas.microsoft.com/office/drawing/2015/06/chart">
            <c:ext xmlns:c16="http://schemas.microsoft.com/office/drawing/2014/chart" uri="{C3380CC4-5D6E-409C-BE32-E72D297353CC}">
              <c16:uniqueId val="{00000003-B0FC-4BAD-B5B4-0199949E606A}"/>
            </c:ext>
          </c:extLst>
        </c:ser>
        <c:ser>
          <c:idx val="4"/>
          <c:order val="4"/>
          <c:tx>
            <c:strRef>
              <c:f>'LAP. ANALISA CV HARGA'!$C$14</c:f>
              <c:strCache>
                <c:ptCount val="1"/>
                <c:pt idx="0">
                  <c:v>Bawang putih (kating)</c:v>
                </c:pt>
              </c:strCache>
            </c:strRef>
          </c:tx>
          <c:spPr>
            <a:ln w="28575" cap="rnd">
              <a:solidFill>
                <a:schemeClr val="accent5"/>
              </a:solidFill>
              <a:round/>
            </a:ln>
            <a:effectLst/>
          </c:spPr>
          <c:marker>
            <c:symbol val="none"/>
          </c:marker>
          <c:cat>
            <c:strRef>
              <c:f>'LAP. ANALISA CV HARGA'!$D$5:$O$5</c:f>
              <c:strCache>
                <c:ptCount val="12"/>
                <c:pt idx="0">
                  <c:v>Jan</c:v>
                </c:pt>
                <c:pt idx="1">
                  <c:v>Feb</c:v>
                </c:pt>
                <c:pt idx="2">
                  <c:v>Mar</c:v>
                </c:pt>
                <c:pt idx="3">
                  <c:v>Apr</c:v>
                </c:pt>
                <c:pt idx="4">
                  <c:v>Mei</c:v>
                </c:pt>
                <c:pt idx="5">
                  <c:v>Juni</c:v>
                </c:pt>
                <c:pt idx="6">
                  <c:v>Juli</c:v>
                </c:pt>
                <c:pt idx="7">
                  <c:v>Agts</c:v>
                </c:pt>
                <c:pt idx="8">
                  <c:v>Sept</c:v>
                </c:pt>
                <c:pt idx="9">
                  <c:v>Okt</c:v>
                </c:pt>
                <c:pt idx="10">
                  <c:v>Nov</c:v>
                </c:pt>
                <c:pt idx="11">
                  <c:v>Des</c:v>
                </c:pt>
              </c:strCache>
            </c:strRef>
          </c:cat>
          <c:val>
            <c:numRef>
              <c:f>'LAP. ANALISA CV HARGA'!$D$14:$O$14</c:f>
              <c:numCache>
                <c:formatCode>#,##0</c:formatCode>
                <c:ptCount val="12"/>
                <c:pt idx="0">
                  <c:v>27992.097505668928</c:v>
                </c:pt>
                <c:pt idx="1">
                  <c:v>25418.320105820105</c:v>
                </c:pt>
                <c:pt idx="2">
                  <c:v>36172.27891156463</c:v>
                </c:pt>
                <c:pt idx="3">
                  <c:v>38212.433862433863</c:v>
                </c:pt>
                <c:pt idx="4">
                  <c:v>40537.089947089946</c:v>
                </c:pt>
                <c:pt idx="5">
                  <c:v>59450.396825396827</c:v>
                </c:pt>
                <c:pt idx="6">
                  <c:v>72005.079365079364</c:v>
                </c:pt>
                <c:pt idx="7">
                  <c:v>53037.174346182917</c:v>
                </c:pt>
                <c:pt idx="8">
                  <c:v>50666.444444444453</c:v>
                </c:pt>
                <c:pt idx="9">
                  <c:v>39000.113378684808</c:v>
                </c:pt>
                <c:pt idx="10">
                  <c:v>27826.283068783068</c:v>
                </c:pt>
                <c:pt idx="11">
                  <c:v>31810.975056689338</c:v>
                </c:pt>
              </c:numCache>
            </c:numRef>
          </c:val>
          <c:smooth val="0"/>
          <c:extLst xmlns:c16r2="http://schemas.microsoft.com/office/drawing/2015/06/chart">
            <c:ext xmlns:c16="http://schemas.microsoft.com/office/drawing/2014/chart" uri="{C3380CC4-5D6E-409C-BE32-E72D297353CC}">
              <c16:uniqueId val="{00000004-B0FC-4BAD-B5B4-0199949E606A}"/>
            </c:ext>
          </c:extLst>
        </c:ser>
        <c:ser>
          <c:idx val="5"/>
          <c:order val="5"/>
          <c:tx>
            <c:strRef>
              <c:f>'LAP. ANALISA CV HARGA'!$C$21</c:f>
              <c:strCache>
                <c:ptCount val="1"/>
                <c:pt idx="0">
                  <c:v>Tepung Terigu (curah)</c:v>
                </c:pt>
              </c:strCache>
            </c:strRef>
          </c:tx>
          <c:spPr>
            <a:ln w="28575" cap="rnd">
              <a:solidFill>
                <a:schemeClr val="accent6"/>
              </a:solidFill>
              <a:round/>
            </a:ln>
            <a:effectLst/>
          </c:spPr>
          <c:marker>
            <c:symbol val="none"/>
          </c:marker>
          <c:cat>
            <c:strRef>
              <c:f>'LAP. ANALISA CV HARGA'!$D$5:$O$5</c:f>
              <c:strCache>
                <c:ptCount val="12"/>
                <c:pt idx="0">
                  <c:v>Jan</c:v>
                </c:pt>
                <c:pt idx="1">
                  <c:v>Feb</c:v>
                </c:pt>
                <c:pt idx="2">
                  <c:v>Mar</c:v>
                </c:pt>
                <c:pt idx="3">
                  <c:v>Apr</c:v>
                </c:pt>
                <c:pt idx="4">
                  <c:v>Mei</c:v>
                </c:pt>
                <c:pt idx="5">
                  <c:v>Juni</c:v>
                </c:pt>
                <c:pt idx="6">
                  <c:v>Juli</c:v>
                </c:pt>
                <c:pt idx="7">
                  <c:v>Agts</c:v>
                </c:pt>
                <c:pt idx="8">
                  <c:v>Sept</c:v>
                </c:pt>
                <c:pt idx="9">
                  <c:v>Okt</c:v>
                </c:pt>
                <c:pt idx="10">
                  <c:v>Nov</c:v>
                </c:pt>
                <c:pt idx="11">
                  <c:v>Des</c:v>
                </c:pt>
              </c:strCache>
            </c:strRef>
          </c:cat>
          <c:val>
            <c:numRef>
              <c:f>'LAP. ANALISA CV HARGA'!$D$21:$O$21</c:f>
              <c:numCache>
                <c:formatCode>#,##0</c:formatCode>
                <c:ptCount val="12"/>
                <c:pt idx="0">
                  <c:v>8189.9376417233561</c:v>
                </c:pt>
                <c:pt idx="1">
                  <c:v>8370.6481481481478</c:v>
                </c:pt>
                <c:pt idx="2">
                  <c:v>8559.5719954648503</c:v>
                </c:pt>
                <c:pt idx="3">
                  <c:v>8837.6587301587315</c:v>
                </c:pt>
                <c:pt idx="4">
                  <c:v>9449.9470899470889</c:v>
                </c:pt>
                <c:pt idx="5">
                  <c:v>9587.2222222222226</c:v>
                </c:pt>
                <c:pt idx="6">
                  <c:v>9805.7142857142862</c:v>
                </c:pt>
                <c:pt idx="7">
                  <c:v>10001.174920634921</c:v>
                </c:pt>
                <c:pt idx="8">
                  <c:v>10329.70634920635</c:v>
                </c:pt>
                <c:pt idx="9">
                  <c:v>11446.224489795919</c:v>
                </c:pt>
                <c:pt idx="10">
                  <c:v>11154.841269841269</c:v>
                </c:pt>
                <c:pt idx="11">
                  <c:v>11076.462585034013</c:v>
                </c:pt>
              </c:numCache>
            </c:numRef>
          </c:val>
          <c:smooth val="0"/>
          <c:extLst xmlns:c16r2="http://schemas.microsoft.com/office/drawing/2015/06/chart">
            <c:ext xmlns:c16="http://schemas.microsoft.com/office/drawing/2014/chart" uri="{C3380CC4-5D6E-409C-BE32-E72D297353CC}">
              <c16:uniqueId val="{00000005-B0FC-4BAD-B5B4-0199949E606A}"/>
            </c:ext>
          </c:extLst>
        </c:ser>
        <c:ser>
          <c:idx val="6"/>
          <c:order val="6"/>
          <c:tx>
            <c:strRef>
              <c:f>'LAP. ANALISA CV HARGA'!$C$16</c:f>
              <c:strCache>
                <c:ptCount val="1"/>
                <c:pt idx="0">
                  <c:v>Cabe Rawit Merah</c:v>
                </c:pt>
              </c:strCache>
            </c:strRef>
          </c:tx>
          <c:spPr>
            <a:ln w="28575" cap="rnd">
              <a:solidFill>
                <a:schemeClr val="accent1">
                  <a:lumMod val="60000"/>
                </a:schemeClr>
              </a:solidFill>
              <a:round/>
            </a:ln>
            <a:effectLst/>
          </c:spPr>
          <c:marker>
            <c:symbol val="none"/>
          </c:marker>
          <c:cat>
            <c:strRef>
              <c:f>'LAP. ANALISA CV HARGA'!$D$5:$O$5</c:f>
              <c:strCache>
                <c:ptCount val="12"/>
                <c:pt idx="0">
                  <c:v>Jan</c:v>
                </c:pt>
                <c:pt idx="1">
                  <c:v>Feb</c:v>
                </c:pt>
                <c:pt idx="2">
                  <c:v>Mar</c:v>
                </c:pt>
                <c:pt idx="3">
                  <c:v>Apr</c:v>
                </c:pt>
                <c:pt idx="4">
                  <c:v>Mei</c:v>
                </c:pt>
                <c:pt idx="5">
                  <c:v>Juni</c:v>
                </c:pt>
                <c:pt idx="6">
                  <c:v>Juli</c:v>
                </c:pt>
                <c:pt idx="7">
                  <c:v>Agts</c:v>
                </c:pt>
                <c:pt idx="8">
                  <c:v>Sept</c:v>
                </c:pt>
                <c:pt idx="9">
                  <c:v>Okt</c:v>
                </c:pt>
                <c:pt idx="10">
                  <c:v>Nov</c:v>
                </c:pt>
                <c:pt idx="11">
                  <c:v>Des</c:v>
                </c:pt>
              </c:strCache>
            </c:strRef>
          </c:cat>
          <c:val>
            <c:numRef>
              <c:f>'LAP. ANALISA CV HARGA'!$D$16:$O$16</c:f>
              <c:numCache>
                <c:formatCode>#,##0</c:formatCode>
                <c:ptCount val="12"/>
                <c:pt idx="0">
                  <c:v>43516.848072562359</c:v>
                </c:pt>
                <c:pt idx="1">
                  <c:v>41653.928571428565</c:v>
                </c:pt>
                <c:pt idx="2">
                  <c:v>41901.390778533634</c:v>
                </c:pt>
                <c:pt idx="3">
                  <c:v>45010.119047619046</c:v>
                </c:pt>
                <c:pt idx="4">
                  <c:v>44492.51322751322</c:v>
                </c:pt>
                <c:pt idx="5">
                  <c:v>44185.238095238092</c:v>
                </c:pt>
                <c:pt idx="6">
                  <c:v>45425.079365079371</c:v>
                </c:pt>
                <c:pt idx="7">
                  <c:v>43615.414225245659</c:v>
                </c:pt>
                <c:pt idx="8">
                  <c:v>43402.12698412699</c:v>
                </c:pt>
                <c:pt idx="9">
                  <c:v>42926.054421768713</c:v>
                </c:pt>
                <c:pt idx="10">
                  <c:v>42386.071428571435</c:v>
                </c:pt>
                <c:pt idx="11">
                  <c:v>43679.126984126982</c:v>
                </c:pt>
              </c:numCache>
            </c:numRef>
          </c:val>
          <c:smooth val="0"/>
          <c:extLst xmlns:c16r2="http://schemas.microsoft.com/office/drawing/2015/06/chart">
            <c:ext xmlns:c16="http://schemas.microsoft.com/office/drawing/2014/chart" uri="{C3380CC4-5D6E-409C-BE32-E72D297353CC}">
              <c16:uniqueId val="{00000006-B0FC-4BAD-B5B4-0199949E606A}"/>
            </c:ext>
          </c:extLst>
        </c:ser>
        <c:ser>
          <c:idx val="7"/>
          <c:order val="7"/>
          <c:tx>
            <c:strRef>
              <c:f>'LAP. ANALISA CV HARGA'!$C$12</c:f>
              <c:strCache>
                <c:ptCount val="1"/>
                <c:pt idx="0">
                  <c:v>Bawang Merah</c:v>
                </c:pt>
              </c:strCache>
            </c:strRef>
          </c:tx>
          <c:spPr>
            <a:ln w="28575" cap="rnd">
              <a:solidFill>
                <a:schemeClr val="accent2">
                  <a:lumMod val="60000"/>
                </a:schemeClr>
              </a:solidFill>
              <a:round/>
            </a:ln>
            <a:effectLst/>
          </c:spPr>
          <c:marker>
            <c:symbol val="none"/>
          </c:marker>
          <c:cat>
            <c:strRef>
              <c:f>'LAP. ANALISA CV HARGA'!$D$5:$O$5</c:f>
              <c:strCache>
                <c:ptCount val="12"/>
                <c:pt idx="0">
                  <c:v>Jan</c:v>
                </c:pt>
                <c:pt idx="1">
                  <c:v>Feb</c:v>
                </c:pt>
                <c:pt idx="2">
                  <c:v>Mar</c:v>
                </c:pt>
                <c:pt idx="3">
                  <c:v>Apr</c:v>
                </c:pt>
                <c:pt idx="4">
                  <c:v>Mei</c:v>
                </c:pt>
                <c:pt idx="5">
                  <c:v>Juni</c:v>
                </c:pt>
                <c:pt idx="6">
                  <c:v>Juli</c:v>
                </c:pt>
                <c:pt idx="7">
                  <c:v>Agts</c:v>
                </c:pt>
                <c:pt idx="8">
                  <c:v>Sept</c:v>
                </c:pt>
                <c:pt idx="9">
                  <c:v>Okt</c:v>
                </c:pt>
                <c:pt idx="10">
                  <c:v>Nov</c:v>
                </c:pt>
                <c:pt idx="11">
                  <c:v>Des</c:v>
                </c:pt>
              </c:strCache>
            </c:strRef>
          </c:cat>
          <c:val>
            <c:numRef>
              <c:f>'LAP. ANALISA CV HARGA'!$D$12:$O$12</c:f>
              <c:numCache>
                <c:formatCode>#,##0</c:formatCode>
                <c:ptCount val="12"/>
                <c:pt idx="0">
                  <c:v>26123.832199546487</c:v>
                </c:pt>
                <c:pt idx="1">
                  <c:v>26820.396825396823</c:v>
                </c:pt>
                <c:pt idx="2">
                  <c:v>27964.281934996216</c:v>
                </c:pt>
                <c:pt idx="3">
                  <c:v>30038.373015873018</c:v>
                </c:pt>
                <c:pt idx="4">
                  <c:v>27401.084656084655</c:v>
                </c:pt>
                <c:pt idx="5">
                  <c:v>25224.523809523809</c:v>
                </c:pt>
                <c:pt idx="6">
                  <c:v>24799.682539682541</c:v>
                </c:pt>
                <c:pt idx="7">
                  <c:v>24219.975041572186</c:v>
                </c:pt>
                <c:pt idx="8">
                  <c:v>24394.897959183669</c:v>
                </c:pt>
                <c:pt idx="9">
                  <c:v>23942.698412698413</c:v>
                </c:pt>
                <c:pt idx="10">
                  <c:v>23887.394179894181</c:v>
                </c:pt>
                <c:pt idx="11">
                  <c:v>24133.129251700684</c:v>
                </c:pt>
              </c:numCache>
            </c:numRef>
          </c:val>
          <c:smooth val="0"/>
          <c:extLst xmlns:c16r2="http://schemas.microsoft.com/office/drawing/2015/06/chart">
            <c:ext xmlns:c16="http://schemas.microsoft.com/office/drawing/2014/chart" uri="{C3380CC4-5D6E-409C-BE32-E72D297353CC}">
              <c16:uniqueId val="{00000007-B0FC-4BAD-B5B4-0199949E606A}"/>
            </c:ext>
          </c:extLst>
        </c:ser>
        <c:ser>
          <c:idx val="8"/>
          <c:order val="8"/>
          <c:tx>
            <c:strRef>
              <c:f>'LAP. ANALISA CV HARGA'!$C$18</c:f>
              <c:strCache>
                <c:ptCount val="1"/>
                <c:pt idx="0">
                  <c:v>Telur Ayam Ras</c:v>
                </c:pt>
              </c:strCache>
            </c:strRef>
          </c:tx>
          <c:spPr>
            <a:ln w="28575" cap="rnd">
              <a:solidFill>
                <a:schemeClr val="accent3">
                  <a:lumMod val="60000"/>
                </a:schemeClr>
              </a:solidFill>
              <a:round/>
            </a:ln>
            <a:effectLst/>
          </c:spPr>
          <c:marker>
            <c:symbol val="none"/>
          </c:marker>
          <c:cat>
            <c:strRef>
              <c:f>'LAP. ANALISA CV HARGA'!$D$5:$O$5</c:f>
              <c:strCache>
                <c:ptCount val="12"/>
                <c:pt idx="0">
                  <c:v>Jan</c:v>
                </c:pt>
                <c:pt idx="1">
                  <c:v>Feb</c:v>
                </c:pt>
                <c:pt idx="2">
                  <c:v>Mar</c:v>
                </c:pt>
                <c:pt idx="3">
                  <c:v>Apr</c:v>
                </c:pt>
                <c:pt idx="4">
                  <c:v>Mei</c:v>
                </c:pt>
                <c:pt idx="5">
                  <c:v>Juni</c:v>
                </c:pt>
                <c:pt idx="6">
                  <c:v>Juli</c:v>
                </c:pt>
                <c:pt idx="7">
                  <c:v>Agts</c:v>
                </c:pt>
                <c:pt idx="8">
                  <c:v>Sept</c:v>
                </c:pt>
                <c:pt idx="9">
                  <c:v>Okt</c:v>
                </c:pt>
                <c:pt idx="10">
                  <c:v>Nov</c:v>
                </c:pt>
                <c:pt idx="11">
                  <c:v>Des</c:v>
                </c:pt>
              </c:strCache>
            </c:strRef>
          </c:cat>
          <c:val>
            <c:numRef>
              <c:f>'LAP. ANALISA CV HARGA'!$D$18:$O$18</c:f>
              <c:numCache>
                <c:formatCode>#,##0</c:formatCode>
                <c:ptCount val="12"/>
                <c:pt idx="0">
                  <c:v>14009.006802721085</c:v>
                </c:pt>
                <c:pt idx="1">
                  <c:v>14520.436507936509</c:v>
                </c:pt>
                <c:pt idx="2">
                  <c:v>14708.220899470902</c:v>
                </c:pt>
                <c:pt idx="3">
                  <c:v>14856.679894179895</c:v>
                </c:pt>
                <c:pt idx="4">
                  <c:v>15155.130385487526</c:v>
                </c:pt>
                <c:pt idx="5">
                  <c:v>14903.492063492062</c:v>
                </c:pt>
                <c:pt idx="6">
                  <c:v>14892.698412698413</c:v>
                </c:pt>
                <c:pt idx="7">
                  <c:v>14723.463053665913</c:v>
                </c:pt>
                <c:pt idx="8">
                  <c:v>14692.016643990928</c:v>
                </c:pt>
                <c:pt idx="9">
                  <c:v>14430.392063492061</c:v>
                </c:pt>
                <c:pt idx="10">
                  <c:v>14473.538359788359</c:v>
                </c:pt>
                <c:pt idx="11">
                  <c:v>14445.736961451248</c:v>
                </c:pt>
              </c:numCache>
            </c:numRef>
          </c:val>
          <c:smooth val="0"/>
          <c:extLst xmlns:c16r2="http://schemas.microsoft.com/office/drawing/2015/06/chart">
            <c:ext xmlns:c16="http://schemas.microsoft.com/office/drawing/2014/chart" uri="{C3380CC4-5D6E-409C-BE32-E72D297353CC}">
              <c16:uniqueId val="{00000008-B0FC-4BAD-B5B4-0199949E606A}"/>
            </c:ext>
          </c:extLst>
        </c:ser>
        <c:ser>
          <c:idx val="9"/>
          <c:order val="9"/>
          <c:tx>
            <c:strRef>
              <c:f>'LAP. ANALISA CV HARGA'!$C$19</c:f>
              <c:strCache>
                <c:ptCount val="1"/>
                <c:pt idx="0">
                  <c:v>Gula Pasir Lokal</c:v>
                </c:pt>
              </c:strCache>
            </c:strRef>
          </c:tx>
          <c:spPr>
            <a:ln w="28575" cap="rnd">
              <a:solidFill>
                <a:schemeClr val="accent4">
                  <a:lumMod val="60000"/>
                </a:schemeClr>
              </a:solidFill>
              <a:round/>
            </a:ln>
            <a:effectLst/>
          </c:spPr>
          <c:marker>
            <c:symbol val="none"/>
          </c:marker>
          <c:cat>
            <c:strRef>
              <c:f>'LAP. ANALISA CV HARGA'!$D$5:$O$5</c:f>
              <c:strCache>
                <c:ptCount val="12"/>
                <c:pt idx="0">
                  <c:v>Jan</c:v>
                </c:pt>
                <c:pt idx="1">
                  <c:v>Feb</c:v>
                </c:pt>
                <c:pt idx="2">
                  <c:v>Mar</c:v>
                </c:pt>
                <c:pt idx="3">
                  <c:v>Apr</c:v>
                </c:pt>
                <c:pt idx="4">
                  <c:v>Mei</c:v>
                </c:pt>
                <c:pt idx="5">
                  <c:v>Juni</c:v>
                </c:pt>
                <c:pt idx="6">
                  <c:v>Juli</c:v>
                </c:pt>
                <c:pt idx="7">
                  <c:v>Agts</c:v>
                </c:pt>
                <c:pt idx="8">
                  <c:v>Sept</c:v>
                </c:pt>
                <c:pt idx="9">
                  <c:v>Okt</c:v>
                </c:pt>
                <c:pt idx="10">
                  <c:v>Nov</c:v>
                </c:pt>
                <c:pt idx="11">
                  <c:v>Des</c:v>
                </c:pt>
              </c:strCache>
            </c:strRef>
          </c:cat>
          <c:val>
            <c:numRef>
              <c:f>'LAP. ANALISA CV HARGA'!$D$19:$O$19</c:f>
              <c:numCache>
                <c:formatCode>#,##0</c:formatCode>
                <c:ptCount val="12"/>
                <c:pt idx="0">
                  <c:v>19854.875283446709</c:v>
                </c:pt>
                <c:pt idx="1">
                  <c:v>18849.259259259263</c:v>
                </c:pt>
                <c:pt idx="2">
                  <c:v>21746.36432350718</c:v>
                </c:pt>
                <c:pt idx="3">
                  <c:v>19655.773809523809</c:v>
                </c:pt>
                <c:pt idx="4">
                  <c:v>20988.242630385488</c:v>
                </c:pt>
                <c:pt idx="5">
                  <c:v>20325.357142857141</c:v>
                </c:pt>
                <c:pt idx="6">
                  <c:v>19253.492063492064</c:v>
                </c:pt>
                <c:pt idx="7">
                  <c:v>16965.109599395317</c:v>
                </c:pt>
                <c:pt idx="8">
                  <c:v>16106.405895691609</c:v>
                </c:pt>
                <c:pt idx="9">
                  <c:v>15173.242630385488</c:v>
                </c:pt>
                <c:pt idx="10">
                  <c:v>15581.838624338623</c:v>
                </c:pt>
                <c:pt idx="11">
                  <c:v>15663.633786848071</c:v>
                </c:pt>
              </c:numCache>
            </c:numRef>
          </c:val>
          <c:smooth val="0"/>
          <c:extLst xmlns:c16r2="http://schemas.microsoft.com/office/drawing/2015/06/chart">
            <c:ext xmlns:c16="http://schemas.microsoft.com/office/drawing/2014/chart" uri="{C3380CC4-5D6E-409C-BE32-E72D297353CC}">
              <c16:uniqueId val="{00000009-B0FC-4BAD-B5B4-0199949E606A}"/>
            </c:ext>
          </c:extLst>
        </c:ser>
        <c:ser>
          <c:idx val="10"/>
          <c:order val="10"/>
          <c:tx>
            <c:strRef>
              <c:f>'LAP. ANALISA CV HARGA'!$C$20</c:f>
              <c:strCache>
                <c:ptCount val="1"/>
                <c:pt idx="0">
                  <c:v>Minyak Goreng (curah)</c:v>
                </c:pt>
              </c:strCache>
            </c:strRef>
          </c:tx>
          <c:spPr>
            <a:ln w="28575" cap="rnd">
              <a:solidFill>
                <a:schemeClr val="accent5">
                  <a:lumMod val="60000"/>
                </a:schemeClr>
              </a:solidFill>
              <a:round/>
            </a:ln>
            <a:effectLst/>
          </c:spPr>
          <c:marker>
            <c:symbol val="none"/>
          </c:marker>
          <c:cat>
            <c:strRef>
              <c:f>'LAP. ANALISA CV HARGA'!$D$5:$O$5</c:f>
              <c:strCache>
                <c:ptCount val="12"/>
                <c:pt idx="0">
                  <c:v>Jan</c:v>
                </c:pt>
                <c:pt idx="1">
                  <c:v>Feb</c:v>
                </c:pt>
                <c:pt idx="2">
                  <c:v>Mar</c:v>
                </c:pt>
                <c:pt idx="3">
                  <c:v>Apr</c:v>
                </c:pt>
                <c:pt idx="4">
                  <c:v>Mei</c:v>
                </c:pt>
                <c:pt idx="5">
                  <c:v>Juni</c:v>
                </c:pt>
                <c:pt idx="6">
                  <c:v>Juli</c:v>
                </c:pt>
                <c:pt idx="7">
                  <c:v>Agts</c:v>
                </c:pt>
                <c:pt idx="8">
                  <c:v>Sept</c:v>
                </c:pt>
                <c:pt idx="9">
                  <c:v>Okt</c:v>
                </c:pt>
                <c:pt idx="10">
                  <c:v>Nov</c:v>
                </c:pt>
                <c:pt idx="11">
                  <c:v>Des</c:v>
                </c:pt>
              </c:strCache>
            </c:strRef>
          </c:cat>
          <c:val>
            <c:numRef>
              <c:f>'LAP. ANALISA CV HARGA'!$G$20:$O$20</c:f>
              <c:numCache>
                <c:formatCode>#,##0</c:formatCode>
                <c:ptCount val="9"/>
                <c:pt idx="0">
                  <c:v>25087.647392290251</c:v>
                </c:pt>
                <c:pt idx="1">
                  <c:v>26481.723356009072</c:v>
                </c:pt>
                <c:pt idx="2">
                  <c:v>25567.857142857141</c:v>
                </c:pt>
                <c:pt idx="3">
                  <c:v>23921.481481481482</c:v>
                </c:pt>
                <c:pt idx="4">
                  <c:v>21792.108843537411</c:v>
                </c:pt>
                <c:pt idx="5">
                  <c:v>21023.304988662134</c:v>
                </c:pt>
                <c:pt idx="6">
                  <c:v>19663.0612244898</c:v>
                </c:pt>
                <c:pt idx="7">
                  <c:v>19412.136243386245</c:v>
                </c:pt>
                <c:pt idx="8">
                  <c:v>19821.876417233561</c:v>
                </c:pt>
              </c:numCache>
            </c:numRef>
          </c:val>
          <c:smooth val="0"/>
          <c:extLst xmlns:c16r2="http://schemas.microsoft.com/office/drawing/2015/06/chart">
            <c:ext xmlns:c16="http://schemas.microsoft.com/office/drawing/2014/chart" uri="{C3380CC4-5D6E-409C-BE32-E72D297353CC}">
              <c16:uniqueId val="{0000000A-B0FC-4BAD-B5B4-0199949E606A}"/>
            </c:ext>
          </c:extLst>
        </c:ser>
        <c:dLbls>
          <c:showLegendKey val="0"/>
          <c:showVal val="0"/>
          <c:showCatName val="0"/>
          <c:showSerName val="0"/>
          <c:showPercent val="0"/>
          <c:showBubbleSize val="0"/>
        </c:dLbls>
        <c:marker val="1"/>
        <c:smooth val="0"/>
        <c:axId val="278532480"/>
        <c:axId val="278534016"/>
      </c:lineChart>
      <c:catAx>
        <c:axId val="278532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8534016"/>
        <c:crosses val="autoZero"/>
        <c:auto val="1"/>
        <c:lblAlgn val="ctr"/>
        <c:lblOffset val="100"/>
        <c:noMultiLvlLbl val="0"/>
      </c:catAx>
      <c:valAx>
        <c:axId val="2785340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8532480"/>
        <c:crosses val="autoZero"/>
        <c:crossBetween val="between"/>
      </c:valAx>
      <c:spPr>
        <a:noFill/>
        <a:ln w="25400">
          <a:noFill/>
        </a:ln>
      </c:spPr>
    </c:plotArea>
    <c:legend>
      <c:legendPos val="r"/>
      <c:layout>
        <c:manualLayout>
          <c:xMode val="edge"/>
          <c:yMode val="edge"/>
          <c:x val="0.72858431018935976"/>
          <c:y val="0.18430034129692832"/>
          <c:w val="0.26239855725879169"/>
          <c:h val="0.7235494880546075"/>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4803149606299235" l="0.70866141732283494" r="0.70866141732283494" t="0.74803149606299235" header="0.31496062992126006" footer="0.31496062992126006"/>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23</xdr:row>
      <xdr:rowOff>15875</xdr:rowOff>
    </xdr:from>
    <xdr:to>
      <xdr:col>19</xdr:col>
      <xdr:colOff>106892</xdr:colOff>
      <xdr:row>35</xdr:row>
      <xdr:rowOff>185208</xdr:rowOff>
    </xdr:to>
    <xdr:graphicFrame macro="">
      <xdr:nvGraphicFramePr>
        <xdr:cNvPr id="2" name="Chart 1">
          <a:extLst>
            <a:ext uri="{FF2B5EF4-FFF2-40B4-BE49-F238E27FC236}">
              <a16:creationId xmlns:a16="http://schemas.microsoft.com/office/drawing/2014/main" xmlns=""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SUS\Downloads\GEJOLAK%20HARGA%20PASA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wnload/LAPORAN%20ANALISIS%20CV%20HARGA%20PANGAN%20TR%20III%202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WNLOAD/LAPORAN%20ANALISIS%20CV%20HARGA%20PANGAN%20TRIWULAN%20II%202022_.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WNLOAD/LAPORAN%20ANALISIS%20CV%20HARGA%20PANGAN%20TRIWULAN%201%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I-2022"/>
      <sheetName val="FEBRUARI-2022"/>
      <sheetName val="MARET-2022"/>
      <sheetName val="APRIL-2022"/>
      <sheetName val="MEI-2022"/>
      <sheetName val="JUNI-2022"/>
      <sheetName val="JULI-2022"/>
      <sheetName val="AGUSTUS-2022"/>
      <sheetName val="SEPTEMBER-2022"/>
      <sheetName val="OKTOBER-2022"/>
      <sheetName val="NOVEMBER-2022"/>
      <sheetName val="DESEMBER-2022"/>
    </sheetNames>
    <sheetDataSet>
      <sheetData sheetId="0" refreshError="1">
        <row r="2296">
          <cell r="J2296">
            <v>10834.331065759636</v>
          </cell>
        </row>
        <row r="2297">
          <cell r="J2297">
            <v>9769.7789115646265</v>
          </cell>
        </row>
        <row r="2298">
          <cell r="J2298">
            <v>6859.0476190476184</v>
          </cell>
        </row>
        <row r="2299">
          <cell r="J2299">
            <v>13062.755102040817</v>
          </cell>
        </row>
        <row r="2300">
          <cell r="J2300">
            <v>18427.970521541953</v>
          </cell>
        </row>
        <row r="2301">
          <cell r="J2301">
            <v>26123.832199546487</v>
          </cell>
        </row>
        <row r="2302">
          <cell r="J2302">
            <v>40742.857142857145</v>
          </cell>
        </row>
        <row r="2303">
          <cell r="J2303">
            <v>27992.097505668928</v>
          </cell>
        </row>
        <row r="2304">
          <cell r="J2304">
            <v>43956.598639455784</v>
          </cell>
        </row>
        <row r="2305">
          <cell r="J2305">
            <v>43516.848072562359</v>
          </cell>
        </row>
        <row r="2306">
          <cell r="J2306">
            <v>26048.573696145126</v>
          </cell>
        </row>
        <row r="2307">
          <cell r="J2307">
            <v>14009.006802721085</v>
          </cell>
        </row>
        <row r="2308">
          <cell r="J2308">
            <v>19854.875283446709</v>
          </cell>
        </row>
        <row r="2309">
          <cell r="J2309">
            <v>8189.9376417233561</v>
          </cell>
        </row>
        <row r="2310">
          <cell r="J2310">
            <v>121100.39682539683</v>
          </cell>
        </row>
      </sheetData>
      <sheetData sheetId="1" refreshError="1">
        <row r="2296">
          <cell r="J2296">
            <v>10813.002645502644</v>
          </cell>
        </row>
        <row r="2297">
          <cell r="J2297">
            <v>9844.8809523809523</v>
          </cell>
        </row>
        <row r="2298">
          <cell r="J2298">
            <v>6716.0317460317456</v>
          </cell>
        </row>
        <row r="2299">
          <cell r="J2299">
            <v>13448.367346938776</v>
          </cell>
        </row>
        <row r="2300">
          <cell r="J2300">
            <v>24038.796296296299</v>
          </cell>
        </row>
        <row r="2301">
          <cell r="J2301">
            <v>26820.396825396823</v>
          </cell>
        </row>
        <row r="2302">
          <cell r="J2302">
            <v>42000</v>
          </cell>
        </row>
        <row r="2303">
          <cell r="J2303">
            <v>25418.320105820105</v>
          </cell>
        </row>
        <row r="2304">
          <cell r="J2304">
            <v>39690.9126984127</v>
          </cell>
        </row>
        <row r="2305">
          <cell r="J2305">
            <v>41653.928571428565</v>
          </cell>
        </row>
        <row r="2306">
          <cell r="J2306">
            <v>23246.806878306877</v>
          </cell>
        </row>
        <row r="2307">
          <cell r="J2307">
            <v>14520.436507936509</v>
          </cell>
        </row>
        <row r="2308">
          <cell r="J2308">
            <v>18849.259259259263</v>
          </cell>
        </row>
        <row r="2309">
          <cell r="J2309">
            <v>8370.6481481481478</v>
          </cell>
        </row>
        <row r="2310">
          <cell r="J2310">
            <v>122493.33333333333</v>
          </cell>
        </row>
      </sheetData>
      <sheetData sheetId="2" refreshError="1">
        <row r="2296">
          <cell r="J2296">
            <v>10713.190665154951</v>
          </cell>
        </row>
        <row r="2297">
          <cell r="J2297">
            <v>9751.2800453514737</v>
          </cell>
        </row>
        <row r="2298">
          <cell r="J2298">
            <v>6641.6666666666661</v>
          </cell>
        </row>
        <row r="2299">
          <cell r="J2299">
            <v>14305.232426303855</v>
          </cell>
        </row>
        <row r="2300">
          <cell r="J2300">
            <v>30087.910052910051</v>
          </cell>
        </row>
        <row r="2301">
          <cell r="J2301">
            <v>27964.281934996216</v>
          </cell>
        </row>
        <row r="2303">
          <cell r="J2303">
            <v>36172.27891156463</v>
          </cell>
        </row>
        <row r="2304">
          <cell r="J2304">
            <v>62389.323507180648</v>
          </cell>
        </row>
        <row r="2305">
          <cell r="J2305">
            <v>41901.390778533634</v>
          </cell>
        </row>
        <row r="2306">
          <cell r="J2306">
            <v>23572.413832199545</v>
          </cell>
        </row>
        <row r="2307">
          <cell r="J2307">
            <v>14708.220899470902</v>
          </cell>
        </row>
        <row r="2308">
          <cell r="J2308">
            <v>21746.36432350718</v>
          </cell>
        </row>
        <row r="2309">
          <cell r="J2309">
            <v>8559.5719954648503</v>
          </cell>
        </row>
        <row r="2310">
          <cell r="J2310">
            <v>122264.38019652307</v>
          </cell>
        </row>
      </sheetData>
      <sheetData sheetId="3" refreshError="1">
        <row r="2299">
          <cell r="J2299">
            <v>10627.804232804232</v>
          </cell>
        </row>
        <row r="2300">
          <cell r="J2300">
            <v>9684.2566137566137</v>
          </cell>
        </row>
        <row r="2301">
          <cell r="J2301">
            <v>6710.2380952380945</v>
          </cell>
        </row>
        <row r="2302">
          <cell r="J2302">
            <v>14541.247165532881</v>
          </cell>
        </row>
        <row r="2303">
          <cell r="J2303">
            <v>29929.788359788356</v>
          </cell>
        </row>
        <row r="2304">
          <cell r="J2304">
            <v>30038.373015873018</v>
          </cell>
        </row>
        <row r="2305">
          <cell r="J2305">
            <v>45285.714285714283</v>
          </cell>
        </row>
        <row r="2306">
          <cell r="J2306">
            <v>38212.433862433863</v>
          </cell>
        </row>
        <row r="2307">
          <cell r="J2307">
            <v>49035.687830687835</v>
          </cell>
        </row>
        <row r="2308">
          <cell r="J2308">
            <v>45010.119047619046</v>
          </cell>
        </row>
        <row r="2309">
          <cell r="J2309">
            <v>25506.0873015873</v>
          </cell>
        </row>
        <row r="2310">
          <cell r="J2310">
            <v>14856.679894179895</v>
          </cell>
        </row>
        <row r="2311">
          <cell r="J2311">
            <v>19655.773809523809</v>
          </cell>
        </row>
        <row r="2312">
          <cell r="J2312">
            <v>25087.647392290251</v>
          </cell>
        </row>
        <row r="2313">
          <cell r="J2313">
            <v>8837.6587301587315</v>
          </cell>
        </row>
        <row r="2314">
          <cell r="J2314">
            <v>125309.85449735451</v>
          </cell>
        </row>
      </sheetData>
      <sheetData sheetId="4" refreshError="1">
        <row r="2303">
          <cell r="J2303">
            <v>10606.882086167801</v>
          </cell>
        </row>
        <row r="2304">
          <cell r="J2304">
            <v>9558.8227513227521</v>
          </cell>
        </row>
        <row r="2305">
          <cell r="J2305">
            <v>6333.3333333333339</v>
          </cell>
        </row>
        <row r="2306">
          <cell r="J2306">
            <v>14683.356009070296</v>
          </cell>
        </row>
        <row r="2307">
          <cell r="J2307">
            <v>30912.724867724864</v>
          </cell>
        </row>
        <row r="2308">
          <cell r="J2308">
            <v>27401.084656084655</v>
          </cell>
        </row>
        <row r="2309">
          <cell r="J2309">
            <v>46133.333333333328</v>
          </cell>
        </row>
        <row r="2310">
          <cell r="J2310">
            <v>40537.089947089946</v>
          </cell>
        </row>
        <row r="2311">
          <cell r="J2311">
            <v>44842.010582010582</v>
          </cell>
        </row>
        <row r="2312">
          <cell r="J2312">
            <v>44492.51322751322</v>
          </cell>
        </row>
        <row r="2313">
          <cell r="J2313">
            <v>25094.30158730159</v>
          </cell>
        </row>
        <row r="2314">
          <cell r="J2314">
            <v>15155.130385487526</v>
          </cell>
        </row>
        <row r="2315">
          <cell r="J2315">
            <v>20988.242630385488</v>
          </cell>
        </row>
        <row r="2316">
          <cell r="J2316">
            <v>26481.723356009072</v>
          </cell>
        </row>
        <row r="2317">
          <cell r="J2317">
            <v>9449.9470899470889</v>
          </cell>
        </row>
        <row r="2318">
          <cell r="J2318">
            <v>124755.55555555555</v>
          </cell>
        </row>
      </sheetData>
      <sheetData sheetId="5" refreshError="1">
        <row r="2300">
          <cell r="J2300">
            <v>10503.650793650795</v>
          </cell>
        </row>
        <row r="2301">
          <cell r="J2301">
            <v>9551.1111111111131</v>
          </cell>
        </row>
        <row r="2302">
          <cell r="J2302">
            <v>6076.7777777777774</v>
          </cell>
        </row>
        <row r="2303">
          <cell r="J2303">
            <v>15104.489795918369</v>
          </cell>
        </row>
        <row r="2304">
          <cell r="J2304">
            <v>35633.095238095237</v>
          </cell>
        </row>
        <row r="2305">
          <cell r="J2305">
            <v>25224.523809523809</v>
          </cell>
        </row>
        <row r="2306">
          <cell r="J2306">
            <v>43571.428571428565</v>
          </cell>
        </row>
        <row r="2307">
          <cell r="J2307">
            <v>59450.396825396827</v>
          </cell>
        </row>
        <row r="2308">
          <cell r="J2308">
            <v>79226.984126984127</v>
          </cell>
        </row>
        <row r="2309">
          <cell r="J2309">
            <v>44185.238095238092</v>
          </cell>
        </row>
        <row r="2310">
          <cell r="J2310">
            <v>27626.571428571428</v>
          </cell>
        </row>
        <row r="2311">
          <cell r="J2311">
            <v>14903.492063492062</v>
          </cell>
        </row>
        <row r="2312">
          <cell r="J2312">
            <v>20325.357142857141</v>
          </cell>
        </row>
        <row r="2313">
          <cell r="J2313">
            <v>25567.857142857141</v>
          </cell>
        </row>
        <row r="2314">
          <cell r="J2314">
            <v>9587.2222222222226</v>
          </cell>
        </row>
        <row r="2315">
          <cell r="J2315">
            <v>122060.55555555555</v>
          </cell>
        </row>
      </sheetData>
      <sheetData sheetId="6" refreshError="1">
        <row r="2304">
          <cell r="J2304">
            <v>10513.015873015873</v>
          </cell>
        </row>
        <row r="2305">
          <cell r="J2305">
            <v>9613.8095238095229</v>
          </cell>
        </row>
        <row r="2306">
          <cell r="J2306">
            <v>6229.9410430839007</v>
          </cell>
        </row>
        <row r="2307">
          <cell r="J2307">
            <v>15089.115646258502</v>
          </cell>
        </row>
        <row r="2308">
          <cell r="J2308">
            <v>45438.730158730163</v>
          </cell>
        </row>
        <row r="2309">
          <cell r="J2309">
            <v>24799.682539682541</v>
          </cell>
        </row>
        <row r="2310">
          <cell r="J2310">
            <v>44142.857142857145</v>
          </cell>
        </row>
        <row r="2311">
          <cell r="J2311">
            <v>72005.079365079364</v>
          </cell>
        </row>
        <row r="2312">
          <cell r="J2312">
            <v>79811.111111111109</v>
          </cell>
        </row>
        <row r="2313">
          <cell r="J2313">
            <v>45425.079365079371</v>
          </cell>
        </row>
        <row r="2314">
          <cell r="J2314">
            <v>28452.380952380954</v>
          </cell>
        </row>
        <row r="2315">
          <cell r="J2315">
            <v>14892.698412698413</v>
          </cell>
        </row>
        <row r="2316">
          <cell r="J2316">
            <v>19253.492063492064</v>
          </cell>
        </row>
        <row r="2317">
          <cell r="J2317">
            <v>23921.481481481482</v>
          </cell>
        </row>
        <row r="2318">
          <cell r="J2318">
            <v>9805.7142857142862</v>
          </cell>
        </row>
        <row r="2319">
          <cell r="J2319">
            <v>116326.66666666667</v>
          </cell>
        </row>
      </sheetData>
      <sheetData sheetId="7" refreshError="1">
        <row r="2297">
          <cell r="J2297">
            <v>10495.819606953894</v>
          </cell>
        </row>
        <row r="2298">
          <cell r="J2298">
            <v>9533.8573998488282</v>
          </cell>
        </row>
        <row r="2299">
          <cell r="J2299">
            <v>6221.5419501133783</v>
          </cell>
        </row>
        <row r="2300">
          <cell r="J2300">
            <v>14999.046145124716</v>
          </cell>
        </row>
        <row r="2301">
          <cell r="J2301">
            <v>31990.432093726384</v>
          </cell>
        </row>
        <row r="2302">
          <cell r="J2302">
            <v>24219.975041572186</v>
          </cell>
        </row>
        <row r="2303">
          <cell r="J2303">
            <v>41428.571428571428</v>
          </cell>
        </row>
        <row r="2304">
          <cell r="J2304">
            <v>53037.174346182917</v>
          </cell>
        </row>
        <row r="2305">
          <cell r="J2305">
            <v>39533.278140589566</v>
          </cell>
        </row>
        <row r="2306">
          <cell r="J2306">
            <v>43615.414225245659</v>
          </cell>
        </row>
        <row r="2307">
          <cell r="J2307">
            <v>29844.813091458804</v>
          </cell>
        </row>
        <row r="2308">
          <cell r="J2308">
            <v>14723.463053665913</v>
          </cell>
        </row>
        <row r="2309">
          <cell r="J2309">
            <v>16965.109599395317</v>
          </cell>
        </row>
        <row r="2310">
          <cell r="J2310">
            <v>21792.108843537411</v>
          </cell>
        </row>
        <row r="2311">
          <cell r="J2311">
            <v>10001.174920634921</v>
          </cell>
        </row>
        <row r="2312">
          <cell r="J2312">
            <v>121455.10204081633</v>
          </cell>
        </row>
      </sheetData>
      <sheetData sheetId="8" refreshError="1">
        <row r="2297">
          <cell r="J2297">
            <v>10786.953083900227</v>
          </cell>
        </row>
        <row r="2298">
          <cell r="J2298">
            <v>9780.1514965986389</v>
          </cell>
        </row>
        <row r="2299">
          <cell r="J2299">
            <v>6241.7857142857147</v>
          </cell>
        </row>
        <row r="2300">
          <cell r="J2300">
            <v>14985.373809523808</v>
          </cell>
        </row>
        <row r="2301">
          <cell r="J2301">
            <v>25533.852607709752</v>
          </cell>
        </row>
        <row r="2302">
          <cell r="J2302">
            <v>24394.897959183669</v>
          </cell>
        </row>
        <row r="2304">
          <cell r="J2304">
            <v>50666.444444444453</v>
          </cell>
        </row>
        <row r="2305">
          <cell r="J2305">
            <v>48263.512471655325</v>
          </cell>
        </row>
        <row r="2306">
          <cell r="J2306">
            <v>43402.12698412699</v>
          </cell>
        </row>
        <row r="2307">
          <cell r="J2307">
            <v>30913.58911564626</v>
          </cell>
        </row>
        <row r="2308">
          <cell r="J2308">
            <v>14692.016643990928</v>
          </cell>
        </row>
        <row r="2309">
          <cell r="J2309">
            <v>16106.405895691609</v>
          </cell>
        </row>
        <row r="2310">
          <cell r="J2310">
            <v>21023.304988662134</v>
          </cell>
        </row>
        <row r="2311">
          <cell r="J2311">
            <v>10329.70634920635</v>
          </cell>
        </row>
        <row r="2312">
          <cell r="J2312">
            <v>121728.44671201815</v>
          </cell>
        </row>
      </sheetData>
      <sheetData sheetId="9" refreshError="1">
        <row r="2297">
          <cell r="J2297">
            <v>10875.691609977326</v>
          </cell>
        </row>
        <row r="2298">
          <cell r="J2298">
            <v>9827.4263038548761</v>
          </cell>
        </row>
        <row r="2299">
          <cell r="J2299">
            <v>6325</v>
          </cell>
        </row>
        <row r="2300">
          <cell r="J2300">
            <v>15290.13605442177</v>
          </cell>
        </row>
        <row r="2301">
          <cell r="J2301">
            <v>24696.984126984124</v>
          </cell>
        </row>
        <row r="2302">
          <cell r="J2302">
            <v>23942.698412698413</v>
          </cell>
        </row>
        <row r="2303">
          <cell r="J2303">
            <v>42857.142857142862</v>
          </cell>
        </row>
        <row r="2304">
          <cell r="J2304">
            <v>39000.113378684808</v>
          </cell>
        </row>
        <row r="2305">
          <cell r="J2305">
            <v>39420.634920634919</v>
          </cell>
        </row>
        <row r="2306">
          <cell r="J2306">
            <v>42926.054421768713</v>
          </cell>
        </row>
        <row r="2307">
          <cell r="J2307">
            <v>28290.047619047622</v>
          </cell>
        </row>
        <row r="2308">
          <cell r="J2308">
            <v>14430.392063492061</v>
          </cell>
        </row>
        <row r="2309">
          <cell r="J2309">
            <v>15173.242630385488</v>
          </cell>
        </row>
        <row r="2310">
          <cell r="J2310">
            <v>19663.0612244898</v>
          </cell>
        </row>
        <row r="2311">
          <cell r="J2311">
            <v>11446.224489795919</v>
          </cell>
        </row>
        <row r="2312">
          <cell r="J2312">
            <v>120206.48526077098</v>
          </cell>
        </row>
      </sheetData>
      <sheetData sheetId="10" refreshError="1">
        <row r="2297">
          <cell r="J2297">
            <v>11072.037037037038</v>
          </cell>
        </row>
        <row r="2298">
          <cell r="J2298">
            <v>10006.88492063492</v>
          </cell>
        </row>
        <row r="2299">
          <cell r="J2299">
            <v>6199.6825396825388</v>
          </cell>
        </row>
        <row r="2300">
          <cell r="J2300">
            <v>15584.38492063492</v>
          </cell>
        </row>
        <row r="2301">
          <cell r="J2301">
            <v>29543.902116402118</v>
          </cell>
        </row>
        <row r="2302">
          <cell r="J2302">
            <v>23887.394179894181</v>
          </cell>
        </row>
        <row r="2303">
          <cell r="J2303">
            <v>25666.666666666668</v>
          </cell>
        </row>
        <row r="2304">
          <cell r="J2304">
            <v>27826.283068783068</v>
          </cell>
        </row>
        <row r="2305">
          <cell r="J2305">
            <v>25594.007936507936</v>
          </cell>
        </row>
        <row r="2306">
          <cell r="J2306">
            <v>42386.071428571435</v>
          </cell>
        </row>
        <row r="2307">
          <cell r="J2307">
            <v>28422.223544973549</v>
          </cell>
        </row>
        <row r="2308">
          <cell r="J2308">
            <v>14473.538359788359</v>
          </cell>
        </row>
        <row r="2309">
          <cell r="J2309">
            <v>15581.838624338623</v>
          </cell>
        </row>
        <row r="2310">
          <cell r="J2310">
            <v>19412.136243386245</v>
          </cell>
        </row>
        <row r="2311">
          <cell r="J2311">
            <v>11154.841269841269</v>
          </cell>
        </row>
        <row r="2312">
          <cell r="J2312">
            <v>122594.57671957673</v>
          </cell>
        </row>
      </sheetData>
      <sheetData sheetId="11" refreshError="1">
        <row r="2297">
          <cell r="J2297">
            <v>11219.664115646259</v>
          </cell>
        </row>
        <row r="2298">
          <cell r="J2298">
            <v>10118.14200680272</v>
          </cell>
        </row>
        <row r="2299">
          <cell r="J2299">
            <v>6074.6428571428569</v>
          </cell>
        </row>
        <row r="2300">
          <cell r="J2300">
            <v>15589.603174603175</v>
          </cell>
        </row>
        <row r="2301">
          <cell r="J2301">
            <v>33734.546485260769</v>
          </cell>
        </row>
        <row r="2302">
          <cell r="J2302">
            <v>24133.129251700684</v>
          </cell>
        </row>
        <row r="2303">
          <cell r="J2303">
            <v>31850</v>
          </cell>
        </row>
        <row r="2304">
          <cell r="J2304">
            <v>31810.975056689338</v>
          </cell>
        </row>
        <row r="2305">
          <cell r="J2305">
            <v>35329.753401360547</v>
          </cell>
        </row>
        <row r="2306">
          <cell r="J2306">
            <v>43679.126984126982</v>
          </cell>
        </row>
        <row r="2307">
          <cell r="J2307">
            <v>30067.150226757367</v>
          </cell>
        </row>
        <row r="2308">
          <cell r="J2308">
            <v>14445.736961451248</v>
          </cell>
        </row>
        <row r="2309">
          <cell r="J2309">
            <v>15663.633786848071</v>
          </cell>
        </row>
        <row r="2310">
          <cell r="J2310">
            <v>19821.876417233561</v>
          </cell>
        </row>
        <row r="2311">
          <cell r="J2311">
            <v>11076.462585034013</v>
          </cell>
        </row>
        <row r="2312">
          <cell r="J2312">
            <v>122159.86394557822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P. ANALISA CV HARGA"/>
    </sheetNames>
    <sheetDataSet>
      <sheetData sheetId="0">
        <row r="5">
          <cell r="D5" t="str">
            <v>Jan</v>
          </cell>
          <cell r="E5" t="str">
            <v>Feb</v>
          </cell>
          <cell r="F5" t="str">
            <v>Mar</v>
          </cell>
          <cell r="G5" t="str">
            <v>Apr</v>
          </cell>
          <cell r="H5" t="str">
            <v>Mei</v>
          </cell>
          <cell r="I5" t="str">
            <v>Juni</v>
          </cell>
          <cell r="J5" t="str">
            <v>Juli</v>
          </cell>
          <cell r="K5" t="str">
            <v>Agts</v>
          </cell>
          <cell r="L5" t="str">
            <v>Sept</v>
          </cell>
          <cell r="M5" t="str">
            <v>Okt</v>
          </cell>
          <cell r="N5" t="str">
            <v>Nov</v>
          </cell>
          <cell r="O5" t="str">
            <v>Des</v>
          </cell>
        </row>
        <row r="6">
          <cell r="C6" t="str">
            <v>Beras</v>
          </cell>
        </row>
        <row r="10">
          <cell r="C10" t="str">
            <v>Jagung Pipilan Kuning</v>
          </cell>
          <cell r="D10">
            <v>13062.755102040817</v>
          </cell>
          <cell r="E10">
            <v>13448.367346938776</v>
          </cell>
          <cell r="F10">
            <v>14305.232426303855</v>
          </cell>
          <cell r="G10">
            <v>14541.247165532881</v>
          </cell>
          <cell r="H10">
            <v>14683.356009070296</v>
          </cell>
          <cell r="I10">
            <v>15104.489795918369</v>
          </cell>
          <cell r="J10">
            <v>15089.115646258502</v>
          </cell>
          <cell r="K10">
            <v>14999.046145124716</v>
          </cell>
          <cell r="L10">
            <v>14985.373809523808</v>
          </cell>
        </row>
        <row r="11">
          <cell r="C11" t="str">
            <v>Kedelai Biji Kering</v>
          </cell>
          <cell r="D11">
            <v>18427.970521541953</v>
          </cell>
          <cell r="E11">
            <v>24038.796296296299</v>
          </cell>
          <cell r="F11">
            <v>30087.910052910051</v>
          </cell>
          <cell r="G11">
            <v>29929.788359788356</v>
          </cell>
          <cell r="H11">
            <v>30912.724867724864</v>
          </cell>
          <cell r="I11">
            <v>35633.095238095237</v>
          </cell>
          <cell r="J11">
            <v>45438.730158730163</v>
          </cell>
          <cell r="K11">
            <v>31990.432093726384</v>
          </cell>
          <cell r="L11">
            <v>25533.852607709752</v>
          </cell>
        </row>
        <row r="12">
          <cell r="C12" t="str">
            <v>Bawang Merah</v>
          </cell>
          <cell r="D12">
            <v>26123.832199546487</v>
          </cell>
          <cell r="E12">
            <v>26820.396825396823</v>
          </cell>
          <cell r="F12">
            <v>27964.281934996216</v>
          </cell>
          <cell r="G12">
            <v>30038.373015873018</v>
          </cell>
          <cell r="H12">
            <v>27401.084656084655</v>
          </cell>
          <cell r="I12">
            <v>25224.523809523809</v>
          </cell>
          <cell r="J12">
            <v>24799.682539682541</v>
          </cell>
          <cell r="K12">
            <v>24219.975041572186</v>
          </cell>
          <cell r="L12">
            <v>24394.897959183669</v>
          </cell>
        </row>
        <row r="13">
          <cell r="C13" t="str">
            <v>Bawang Putih (bonggol)</v>
          </cell>
          <cell r="D13">
            <v>40742.857142857145</v>
          </cell>
          <cell r="E13">
            <v>42000</v>
          </cell>
          <cell r="G13">
            <v>45285.714285714283</v>
          </cell>
          <cell r="H13">
            <v>46133.333333333328</v>
          </cell>
          <cell r="I13">
            <v>43571.428571428565</v>
          </cell>
          <cell r="J13">
            <v>44142.857142857145</v>
          </cell>
          <cell r="K13">
            <v>41428.571428571428</v>
          </cell>
        </row>
        <row r="14">
          <cell r="C14" t="str">
            <v>Bawang putih (kating)</v>
          </cell>
          <cell r="D14">
            <v>27992.097505668928</v>
          </cell>
          <cell r="E14">
            <v>25418.320105820105</v>
          </cell>
          <cell r="F14">
            <v>36172.27891156463</v>
          </cell>
          <cell r="G14">
            <v>38212.433862433863</v>
          </cell>
          <cell r="H14">
            <v>40537.089947089946</v>
          </cell>
          <cell r="I14">
            <v>59450.396825396827</v>
          </cell>
          <cell r="J14">
            <v>72005.079365079364</v>
          </cell>
          <cell r="K14">
            <v>53037.174346182917</v>
          </cell>
          <cell r="L14">
            <v>50666.444444444453</v>
          </cell>
        </row>
        <row r="16">
          <cell r="C16" t="str">
            <v>Cabe Rawit Merah</v>
          </cell>
          <cell r="D16">
            <v>43516.848072562359</v>
          </cell>
          <cell r="E16">
            <v>41653.928571428565</v>
          </cell>
          <cell r="F16">
            <v>41901.390778533634</v>
          </cell>
          <cell r="G16">
            <v>45010.119047619046</v>
          </cell>
          <cell r="H16">
            <v>44492.51322751322</v>
          </cell>
          <cell r="I16">
            <v>44185.238095238092</v>
          </cell>
          <cell r="J16">
            <v>45425.079365079371</v>
          </cell>
          <cell r="K16">
            <v>43615.414225245659</v>
          </cell>
          <cell r="L16">
            <v>43402.12698412699</v>
          </cell>
        </row>
        <row r="18">
          <cell r="C18" t="str">
            <v>Telur Ayam Ras</v>
          </cell>
          <cell r="D18">
            <v>14009.006802721085</v>
          </cell>
          <cell r="E18">
            <v>14520.436507936509</v>
          </cell>
          <cell r="F18">
            <v>14708.220899470902</v>
          </cell>
          <cell r="G18">
            <v>14856.679894179895</v>
          </cell>
          <cell r="H18">
            <v>15155.130385487526</v>
          </cell>
          <cell r="I18">
            <v>14903.492063492062</v>
          </cell>
          <cell r="J18">
            <v>14892.698412698413</v>
          </cell>
          <cell r="K18">
            <v>14723.463053665913</v>
          </cell>
          <cell r="L18">
            <v>14692.016643990928</v>
          </cell>
        </row>
        <row r="19">
          <cell r="C19" t="str">
            <v>Gula Pasir Lokal</v>
          </cell>
          <cell r="D19">
            <v>19854.875283446709</v>
          </cell>
          <cell r="E19">
            <v>18849.259259259263</v>
          </cell>
          <cell r="F19">
            <v>21746.36432350718</v>
          </cell>
          <cell r="G19">
            <v>19655.773809523809</v>
          </cell>
          <cell r="H19">
            <v>20988.242630385488</v>
          </cell>
          <cell r="I19">
            <v>20325.357142857141</v>
          </cell>
          <cell r="J19">
            <v>19253.492063492064</v>
          </cell>
          <cell r="K19">
            <v>16965.109599395317</v>
          </cell>
          <cell r="L19">
            <v>16106.405895691609</v>
          </cell>
        </row>
        <row r="20">
          <cell r="C20" t="str">
            <v>Minyak Goreng (curah)</v>
          </cell>
          <cell r="G20">
            <v>25087.647392290251</v>
          </cell>
          <cell r="H20">
            <v>26481.723356009072</v>
          </cell>
          <cell r="I20">
            <v>25567.857142857141</v>
          </cell>
          <cell r="J20">
            <v>23921.481481481482</v>
          </cell>
          <cell r="K20">
            <v>21792.108843537411</v>
          </cell>
          <cell r="L20">
            <v>21023.304988662134</v>
          </cell>
        </row>
        <row r="21">
          <cell r="C21" t="str">
            <v>Tepung Terigu (curah)</v>
          </cell>
          <cell r="D21">
            <v>8189.9376417233561</v>
          </cell>
          <cell r="E21">
            <v>8370.6481481481478</v>
          </cell>
          <cell r="F21">
            <v>8559.5719954648503</v>
          </cell>
          <cell r="G21">
            <v>8837.6587301587315</v>
          </cell>
          <cell r="H21">
            <v>9449.9470899470889</v>
          </cell>
          <cell r="I21">
            <v>9587.2222222222226</v>
          </cell>
          <cell r="J21">
            <v>9805.7142857142862</v>
          </cell>
          <cell r="K21">
            <v>10001.174920634921</v>
          </cell>
          <cell r="L21">
            <v>10329.70634920635</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P. ANALISA CV HARGA"/>
    </sheetNames>
    <sheetDataSet>
      <sheetData sheetId="0">
        <row r="5">
          <cell r="E5" t="str">
            <v>Jan</v>
          </cell>
          <cell r="F5" t="str">
            <v>Feb</v>
          </cell>
          <cell r="G5" t="str">
            <v>Mar</v>
          </cell>
          <cell r="H5" t="str">
            <v>Apr</v>
          </cell>
          <cell r="I5" t="str">
            <v>Mei</v>
          </cell>
          <cell r="J5" t="str">
            <v>Juni</v>
          </cell>
          <cell r="K5" t="str">
            <v>Juli</v>
          </cell>
          <cell r="L5" t="str">
            <v>Agts</v>
          </cell>
          <cell r="M5" t="str">
            <v>Sept</v>
          </cell>
          <cell r="N5" t="str">
            <v>Okt</v>
          </cell>
          <cell r="O5" t="str">
            <v>Nov</v>
          </cell>
        </row>
        <row r="6">
          <cell r="C6" t="str">
            <v>Beras</v>
          </cell>
        </row>
        <row r="10">
          <cell r="C10" t="str">
            <v>Jagung Pipilan Kuning</v>
          </cell>
          <cell r="E10">
            <v>6916.666666666667</v>
          </cell>
          <cell r="F10">
            <v>6600</v>
          </cell>
          <cell r="G10">
            <v>6500</v>
          </cell>
          <cell r="H10">
            <v>7000</v>
          </cell>
          <cell r="I10">
            <v>6208.333333333333</v>
          </cell>
          <cell r="J10">
            <v>6448.8095238095239</v>
          </cell>
        </row>
        <row r="11">
          <cell r="C11" t="str">
            <v>Kedelai Biji Kering</v>
          </cell>
          <cell r="E11">
            <v>13250</v>
          </cell>
          <cell r="F11">
            <v>14333.333333333334</v>
          </cell>
          <cell r="G11">
            <v>14714.285714285714</v>
          </cell>
          <cell r="H11">
            <v>14000</v>
          </cell>
          <cell r="I11">
            <v>14793.650793650793</v>
          </cell>
          <cell r="J11">
            <v>15285.714285714286</v>
          </cell>
        </row>
        <row r="12">
          <cell r="C12" t="str">
            <v>Bawang Merah</v>
          </cell>
          <cell r="E12">
            <v>19000</v>
          </cell>
          <cell r="F12">
            <v>28428.571428571428</v>
          </cell>
          <cell r="G12">
            <v>32222.222222222223</v>
          </cell>
          <cell r="H12">
            <v>35000</v>
          </cell>
          <cell r="I12">
            <v>31037.037037037036</v>
          </cell>
          <cell r="J12">
            <v>39150</v>
          </cell>
        </row>
        <row r="13">
          <cell r="C13" t="str">
            <v>Bawang Putih (bonggol)</v>
          </cell>
          <cell r="E13">
            <v>26900</v>
          </cell>
          <cell r="F13">
            <v>26428.571428571428</v>
          </cell>
          <cell r="G13">
            <v>29666.666666666668</v>
          </cell>
          <cell r="H13">
            <v>30000</v>
          </cell>
          <cell r="I13">
            <v>25574.074074074073</v>
          </cell>
          <cell r="J13">
            <v>25525</v>
          </cell>
        </row>
        <row r="14">
          <cell r="C14" t="str">
            <v>Bawang putih (kating)</v>
          </cell>
          <cell r="E14">
            <v>42000</v>
          </cell>
          <cell r="F14">
            <v>42000</v>
          </cell>
          <cell r="G14">
            <v>42000</v>
          </cell>
          <cell r="I14">
            <v>40666.666666666664</v>
          </cell>
          <cell r="J14">
            <v>45000</v>
          </cell>
        </row>
        <row r="16">
          <cell r="C16" t="str">
            <v>Cabe Rawit Merah</v>
          </cell>
          <cell r="E16">
            <v>25300</v>
          </cell>
          <cell r="F16">
            <v>52428.571428571428</v>
          </cell>
          <cell r="G16">
            <v>55000</v>
          </cell>
          <cell r="H16">
            <v>50000</v>
          </cell>
          <cell r="I16">
            <v>54537.037037037044</v>
          </cell>
          <cell r="J16">
            <v>90750</v>
          </cell>
        </row>
        <row r="18">
          <cell r="C18" t="str">
            <v>Telur Ayam Ras</v>
          </cell>
          <cell r="E18">
            <v>24270</v>
          </cell>
          <cell r="F18">
            <v>22714.285714285714</v>
          </cell>
          <cell r="G18">
            <v>24188.888888888891</v>
          </cell>
          <cell r="H18">
            <v>23500</v>
          </cell>
          <cell r="I18">
            <v>26181.111111111109</v>
          </cell>
          <cell r="J18">
            <v>28247.5</v>
          </cell>
        </row>
        <row r="19">
          <cell r="C19" t="str">
            <v>Gula Pasir Lokal</v>
          </cell>
          <cell r="E19">
            <v>15500</v>
          </cell>
          <cell r="F19">
            <v>14500</v>
          </cell>
          <cell r="G19">
            <v>14833.333333333334</v>
          </cell>
          <cell r="H19">
            <v>15000</v>
          </cell>
          <cell r="I19">
            <v>14861.111111111111</v>
          </cell>
          <cell r="J19">
            <v>14900</v>
          </cell>
        </row>
        <row r="20">
          <cell r="C20" t="str">
            <v>Minyak Goreng (curah)</v>
          </cell>
          <cell r="E20">
            <v>20600</v>
          </cell>
          <cell r="F20">
            <v>17785.714285714286</v>
          </cell>
          <cell r="G20">
            <v>23555.555555555555</v>
          </cell>
          <cell r="H20">
            <v>18000</v>
          </cell>
          <cell r="I20">
            <v>20883.333333333332</v>
          </cell>
          <cell r="J20">
            <v>20062.5</v>
          </cell>
        </row>
        <row r="21">
          <cell r="C21" t="str">
            <v>Tepung Terigu (curah)</v>
          </cell>
          <cell r="E21">
            <v>8250</v>
          </cell>
          <cell r="F21">
            <v>8428.5714285714294</v>
          </cell>
          <cell r="G21">
            <v>8833.3333333333339</v>
          </cell>
          <cell r="H21">
            <v>9000</v>
          </cell>
          <cell r="I21">
            <v>9481.4814814814818</v>
          </cell>
          <cell r="J21">
            <v>9600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P. ANALISA CV HARGA"/>
    </sheetNames>
    <sheetDataSet>
      <sheetData sheetId="0">
        <row r="5">
          <cell r="D5" t="str">
            <v>Jan</v>
          </cell>
          <cell r="E5" t="str">
            <v>Feb</v>
          </cell>
          <cell r="F5" t="str">
            <v>Mar</v>
          </cell>
          <cell r="G5" t="str">
            <v>Apr</v>
          </cell>
          <cell r="H5" t="str">
            <v>Mei</v>
          </cell>
          <cell r="I5" t="str">
            <v>Juni</v>
          </cell>
          <cell r="J5" t="str">
            <v>Juli</v>
          </cell>
          <cell r="K5" t="str">
            <v>Agts</v>
          </cell>
          <cell r="L5" t="str">
            <v>Sept</v>
          </cell>
          <cell r="M5" t="str">
            <v>Okt</v>
          </cell>
          <cell r="N5" t="str">
            <v>Nov</v>
          </cell>
        </row>
        <row r="6">
          <cell r="C6" t="str">
            <v>Beras</v>
          </cell>
        </row>
        <row r="10">
          <cell r="C10" t="str">
            <v>Jagung Pipilan Kuning</v>
          </cell>
          <cell r="D10">
            <v>6916.666666666667</v>
          </cell>
          <cell r="E10">
            <v>6600</v>
          </cell>
          <cell r="F10">
            <v>6500</v>
          </cell>
        </row>
        <row r="11">
          <cell r="C11" t="str">
            <v>Kedelai Biji Kering</v>
          </cell>
          <cell r="D11">
            <v>13250</v>
          </cell>
          <cell r="E11">
            <v>14333.333333333334</v>
          </cell>
          <cell r="F11">
            <v>14714.285714285714</v>
          </cell>
        </row>
        <row r="12">
          <cell r="C12" t="str">
            <v>Bawang Merah</v>
          </cell>
          <cell r="D12">
            <v>19000</v>
          </cell>
          <cell r="E12">
            <v>28428.571428571428</v>
          </cell>
          <cell r="F12">
            <v>32222.222222222223</v>
          </cell>
        </row>
        <row r="13">
          <cell r="C13" t="str">
            <v>Bawang Putih (bonggol)</v>
          </cell>
          <cell r="D13">
            <v>26900</v>
          </cell>
          <cell r="E13">
            <v>26428.571428571428</v>
          </cell>
          <cell r="F13">
            <v>29666.666666666668</v>
          </cell>
        </row>
        <row r="14">
          <cell r="C14" t="str">
            <v>Bawang putih (kating)</v>
          </cell>
          <cell r="D14">
            <v>42000</v>
          </cell>
          <cell r="E14">
            <v>42000</v>
          </cell>
          <cell r="F14">
            <v>42000</v>
          </cell>
        </row>
        <row r="16">
          <cell r="C16" t="str">
            <v>Cabe Rawit Merah</v>
          </cell>
          <cell r="D16">
            <v>25300</v>
          </cell>
          <cell r="E16">
            <v>52428.571428571428</v>
          </cell>
          <cell r="F16">
            <v>55000</v>
          </cell>
        </row>
        <row r="18">
          <cell r="C18" t="str">
            <v>Telur Ayam Ras</v>
          </cell>
          <cell r="D18">
            <v>24270</v>
          </cell>
          <cell r="E18">
            <v>22714.285714285714</v>
          </cell>
          <cell r="F18">
            <v>24188.888888888891</v>
          </cell>
        </row>
        <row r="19">
          <cell r="C19" t="str">
            <v>Gula Pasir Lokal</v>
          </cell>
          <cell r="D19">
            <v>15500</v>
          </cell>
          <cell r="E19">
            <v>14500</v>
          </cell>
          <cell r="F19">
            <v>14833.333333333334</v>
          </cell>
        </row>
        <row r="20">
          <cell r="C20" t="str">
            <v>Minyak Goreng (curah)</v>
          </cell>
          <cell r="D20">
            <v>20600</v>
          </cell>
          <cell r="E20">
            <v>17785.714285714286</v>
          </cell>
          <cell r="F20">
            <v>23555.555555555555</v>
          </cell>
        </row>
        <row r="21">
          <cell r="C21" t="str">
            <v>Tepung Terigu (curah)</v>
          </cell>
          <cell r="D21">
            <v>8250</v>
          </cell>
          <cell r="E21">
            <v>8428.5714285714294</v>
          </cell>
          <cell r="F21">
            <v>8833.3333333333339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60"/>
  <sheetViews>
    <sheetView tabSelected="1" view="pageBreakPreview" zoomScaleNormal="100" zoomScaleSheetLayoutView="100" workbookViewId="0">
      <selection activeCell="K4" sqref="K4"/>
    </sheetView>
  </sheetViews>
  <sheetFormatPr defaultRowHeight="10.5" x14ac:dyDescent="0.2"/>
  <cols>
    <col min="1" max="1" width="5.33203125" style="3" customWidth="1"/>
    <col min="2" max="2" width="3.6640625" style="3" customWidth="1"/>
    <col min="3" max="3" width="26.44140625" style="3" customWidth="1"/>
    <col min="4" max="4" width="9.5546875" style="3" customWidth="1"/>
    <col min="5" max="8" width="8.5546875" style="3" bestFit="1" customWidth="1"/>
    <col min="9" max="9" width="8.44140625" style="3" bestFit="1" customWidth="1"/>
    <col min="10" max="11" width="8.109375" style="3" bestFit="1" customWidth="1"/>
    <col min="12" max="12" width="8.44140625" style="3" bestFit="1" customWidth="1"/>
    <col min="13" max="15" width="8.109375" style="3" bestFit="1" customWidth="1"/>
    <col min="16" max="18" width="8.44140625" style="3" bestFit="1" customWidth="1"/>
    <col min="19" max="19" width="11.33203125" style="3" customWidth="1"/>
    <col min="20" max="20" width="8.109375" style="3" customWidth="1"/>
    <col min="21" max="21" width="12.109375" style="3" bestFit="1" customWidth="1"/>
    <col min="22" max="256" width="8.6640625" style="3"/>
    <col min="257" max="257" width="5.33203125" style="3" customWidth="1"/>
    <col min="258" max="258" width="3.6640625" style="3" customWidth="1"/>
    <col min="259" max="259" width="26.44140625" style="3" customWidth="1"/>
    <col min="260" max="260" width="9.5546875" style="3" customWidth="1"/>
    <col min="261" max="274" width="8.109375" style="3" bestFit="1" customWidth="1"/>
    <col min="275" max="275" width="6.6640625" style="3" bestFit="1" customWidth="1"/>
    <col min="276" max="512" width="8.6640625" style="3"/>
    <col min="513" max="513" width="5.33203125" style="3" customWidth="1"/>
    <col min="514" max="514" width="3.6640625" style="3" customWidth="1"/>
    <col min="515" max="515" width="26.44140625" style="3" customWidth="1"/>
    <col min="516" max="516" width="9.5546875" style="3" customWidth="1"/>
    <col min="517" max="530" width="8.109375" style="3" bestFit="1" customWidth="1"/>
    <col min="531" max="531" width="6.6640625" style="3" bestFit="1" customWidth="1"/>
    <col min="532" max="768" width="8.6640625" style="3"/>
    <col min="769" max="769" width="5.33203125" style="3" customWidth="1"/>
    <col min="770" max="770" width="3.6640625" style="3" customWidth="1"/>
    <col min="771" max="771" width="26.44140625" style="3" customWidth="1"/>
    <col min="772" max="772" width="9.5546875" style="3" customWidth="1"/>
    <col min="773" max="786" width="8.109375" style="3" bestFit="1" customWidth="1"/>
    <col min="787" max="787" width="6.6640625" style="3" bestFit="1" customWidth="1"/>
    <col min="788" max="1024" width="8.6640625" style="3"/>
    <col min="1025" max="1025" width="5.33203125" style="3" customWidth="1"/>
    <col min="1026" max="1026" width="3.6640625" style="3" customWidth="1"/>
    <col min="1027" max="1027" width="26.44140625" style="3" customWidth="1"/>
    <col min="1028" max="1028" width="9.5546875" style="3" customWidth="1"/>
    <col min="1029" max="1042" width="8.109375" style="3" bestFit="1" customWidth="1"/>
    <col min="1043" max="1043" width="6.6640625" style="3" bestFit="1" customWidth="1"/>
    <col min="1044" max="1280" width="8.6640625" style="3"/>
    <col min="1281" max="1281" width="5.33203125" style="3" customWidth="1"/>
    <col min="1282" max="1282" width="3.6640625" style="3" customWidth="1"/>
    <col min="1283" max="1283" width="26.44140625" style="3" customWidth="1"/>
    <col min="1284" max="1284" width="9.5546875" style="3" customWidth="1"/>
    <col min="1285" max="1298" width="8.109375" style="3" bestFit="1" customWidth="1"/>
    <col min="1299" max="1299" width="6.6640625" style="3" bestFit="1" customWidth="1"/>
    <col min="1300" max="1536" width="8.6640625" style="3"/>
    <col min="1537" max="1537" width="5.33203125" style="3" customWidth="1"/>
    <col min="1538" max="1538" width="3.6640625" style="3" customWidth="1"/>
    <col min="1539" max="1539" width="26.44140625" style="3" customWidth="1"/>
    <col min="1540" max="1540" width="9.5546875" style="3" customWidth="1"/>
    <col min="1541" max="1554" width="8.109375" style="3" bestFit="1" customWidth="1"/>
    <col min="1555" max="1555" width="6.6640625" style="3" bestFit="1" customWidth="1"/>
    <col min="1556" max="1792" width="8.6640625" style="3"/>
    <col min="1793" max="1793" width="5.33203125" style="3" customWidth="1"/>
    <col min="1794" max="1794" width="3.6640625" style="3" customWidth="1"/>
    <col min="1795" max="1795" width="26.44140625" style="3" customWidth="1"/>
    <col min="1796" max="1796" width="9.5546875" style="3" customWidth="1"/>
    <col min="1797" max="1810" width="8.109375" style="3" bestFit="1" customWidth="1"/>
    <col min="1811" max="1811" width="6.6640625" style="3" bestFit="1" customWidth="1"/>
    <col min="1812" max="2048" width="8.6640625" style="3"/>
    <col min="2049" max="2049" width="5.33203125" style="3" customWidth="1"/>
    <col min="2050" max="2050" width="3.6640625" style="3" customWidth="1"/>
    <col min="2051" max="2051" width="26.44140625" style="3" customWidth="1"/>
    <col min="2052" max="2052" width="9.5546875" style="3" customWidth="1"/>
    <col min="2053" max="2066" width="8.109375" style="3" bestFit="1" customWidth="1"/>
    <col min="2067" max="2067" width="6.6640625" style="3" bestFit="1" customWidth="1"/>
    <col min="2068" max="2304" width="8.6640625" style="3"/>
    <col min="2305" max="2305" width="5.33203125" style="3" customWidth="1"/>
    <col min="2306" max="2306" width="3.6640625" style="3" customWidth="1"/>
    <col min="2307" max="2307" width="26.44140625" style="3" customWidth="1"/>
    <col min="2308" max="2308" width="9.5546875" style="3" customWidth="1"/>
    <col min="2309" max="2322" width="8.109375" style="3" bestFit="1" customWidth="1"/>
    <col min="2323" max="2323" width="6.6640625" style="3" bestFit="1" customWidth="1"/>
    <col min="2324" max="2560" width="8.6640625" style="3"/>
    <col min="2561" max="2561" width="5.33203125" style="3" customWidth="1"/>
    <col min="2562" max="2562" width="3.6640625" style="3" customWidth="1"/>
    <col min="2563" max="2563" width="26.44140625" style="3" customWidth="1"/>
    <col min="2564" max="2564" width="9.5546875" style="3" customWidth="1"/>
    <col min="2565" max="2578" width="8.109375" style="3" bestFit="1" customWidth="1"/>
    <col min="2579" max="2579" width="6.6640625" style="3" bestFit="1" customWidth="1"/>
    <col min="2580" max="2816" width="8.6640625" style="3"/>
    <col min="2817" max="2817" width="5.33203125" style="3" customWidth="1"/>
    <col min="2818" max="2818" width="3.6640625" style="3" customWidth="1"/>
    <col min="2819" max="2819" width="26.44140625" style="3" customWidth="1"/>
    <col min="2820" max="2820" width="9.5546875" style="3" customWidth="1"/>
    <col min="2821" max="2834" width="8.109375" style="3" bestFit="1" customWidth="1"/>
    <col min="2835" max="2835" width="6.6640625" style="3" bestFit="1" customWidth="1"/>
    <col min="2836" max="3072" width="8.6640625" style="3"/>
    <col min="3073" max="3073" width="5.33203125" style="3" customWidth="1"/>
    <col min="3074" max="3074" width="3.6640625" style="3" customWidth="1"/>
    <col min="3075" max="3075" width="26.44140625" style="3" customWidth="1"/>
    <col min="3076" max="3076" width="9.5546875" style="3" customWidth="1"/>
    <col min="3077" max="3090" width="8.109375" style="3" bestFit="1" customWidth="1"/>
    <col min="3091" max="3091" width="6.6640625" style="3" bestFit="1" customWidth="1"/>
    <col min="3092" max="3328" width="8.6640625" style="3"/>
    <col min="3329" max="3329" width="5.33203125" style="3" customWidth="1"/>
    <col min="3330" max="3330" width="3.6640625" style="3" customWidth="1"/>
    <col min="3331" max="3331" width="26.44140625" style="3" customWidth="1"/>
    <col min="3332" max="3332" width="9.5546875" style="3" customWidth="1"/>
    <col min="3333" max="3346" width="8.109375" style="3" bestFit="1" customWidth="1"/>
    <col min="3347" max="3347" width="6.6640625" style="3" bestFit="1" customWidth="1"/>
    <col min="3348" max="3584" width="8.6640625" style="3"/>
    <col min="3585" max="3585" width="5.33203125" style="3" customWidth="1"/>
    <col min="3586" max="3586" width="3.6640625" style="3" customWidth="1"/>
    <col min="3587" max="3587" width="26.44140625" style="3" customWidth="1"/>
    <col min="3588" max="3588" width="9.5546875" style="3" customWidth="1"/>
    <col min="3589" max="3602" width="8.109375" style="3" bestFit="1" customWidth="1"/>
    <col min="3603" max="3603" width="6.6640625" style="3" bestFit="1" customWidth="1"/>
    <col min="3604" max="3840" width="8.6640625" style="3"/>
    <col min="3841" max="3841" width="5.33203125" style="3" customWidth="1"/>
    <col min="3842" max="3842" width="3.6640625" style="3" customWidth="1"/>
    <col min="3843" max="3843" width="26.44140625" style="3" customWidth="1"/>
    <col min="3844" max="3844" width="9.5546875" style="3" customWidth="1"/>
    <col min="3845" max="3858" width="8.109375" style="3" bestFit="1" customWidth="1"/>
    <col min="3859" max="3859" width="6.6640625" style="3" bestFit="1" customWidth="1"/>
    <col min="3860" max="4096" width="8.6640625" style="3"/>
    <col min="4097" max="4097" width="5.33203125" style="3" customWidth="1"/>
    <col min="4098" max="4098" width="3.6640625" style="3" customWidth="1"/>
    <col min="4099" max="4099" width="26.44140625" style="3" customWidth="1"/>
    <col min="4100" max="4100" width="9.5546875" style="3" customWidth="1"/>
    <col min="4101" max="4114" width="8.109375" style="3" bestFit="1" customWidth="1"/>
    <col min="4115" max="4115" width="6.6640625" style="3" bestFit="1" customWidth="1"/>
    <col min="4116" max="4352" width="8.6640625" style="3"/>
    <col min="4353" max="4353" width="5.33203125" style="3" customWidth="1"/>
    <col min="4354" max="4354" width="3.6640625" style="3" customWidth="1"/>
    <col min="4355" max="4355" width="26.44140625" style="3" customWidth="1"/>
    <col min="4356" max="4356" width="9.5546875" style="3" customWidth="1"/>
    <col min="4357" max="4370" width="8.109375" style="3" bestFit="1" customWidth="1"/>
    <col min="4371" max="4371" width="6.6640625" style="3" bestFit="1" customWidth="1"/>
    <col min="4372" max="4608" width="8.6640625" style="3"/>
    <col min="4609" max="4609" width="5.33203125" style="3" customWidth="1"/>
    <col min="4610" max="4610" width="3.6640625" style="3" customWidth="1"/>
    <col min="4611" max="4611" width="26.44140625" style="3" customWidth="1"/>
    <col min="4612" max="4612" width="9.5546875" style="3" customWidth="1"/>
    <col min="4613" max="4626" width="8.109375" style="3" bestFit="1" customWidth="1"/>
    <col min="4627" max="4627" width="6.6640625" style="3" bestFit="1" customWidth="1"/>
    <col min="4628" max="4864" width="8.6640625" style="3"/>
    <col min="4865" max="4865" width="5.33203125" style="3" customWidth="1"/>
    <col min="4866" max="4866" width="3.6640625" style="3" customWidth="1"/>
    <col min="4867" max="4867" width="26.44140625" style="3" customWidth="1"/>
    <col min="4868" max="4868" width="9.5546875" style="3" customWidth="1"/>
    <col min="4869" max="4882" width="8.109375" style="3" bestFit="1" customWidth="1"/>
    <col min="4883" max="4883" width="6.6640625" style="3" bestFit="1" customWidth="1"/>
    <col min="4884" max="5120" width="8.6640625" style="3"/>
    <col min="5121" max="5121" width="5.33203125" style="3" customWidth="1"/>
    <col min="5122" max="5122" width="3.6640625" style="3" customWidth="1"/>
    <col min="5123" max="5123" width="26.44140625" style="3" customWidth="1"/>
    <col min="5124" max="5124" width="9.5546875" style="3" customWidth="1"/>
    <col min="5125" max="5138" width="8.109375" style="3" bestFit="1" customWidth="1"/>
    <col min="5139" max="5139" width="6.6640625" style="3" bestFit="1" customWidth="1"/>
    <col min="5140" max="5376" width="8.6640625" style="3"/>
    <col min="5377" max="5377" width="5.33203125" style="3" customWidth="1"/>
    <col min="5378" max="5378" width="3.6640625" style="3" customWidth="1"/>
    <col min="5379" max="5379" width="26.44140625" style="3" customWidth="1"/>
    <col min="5380" max="5380" width="9.5546875" style="3" customWidth="1"/>
    <col min="5381" max="5394" width="8.109375" style="3" bestFit="1" customWidth="1"/>
    <col min="5395" max="5395" width="6.6640625" style="3" bestFit="1" customWidth="1"/>
    <col min="5396" max="5632" width="8.6640625" style="3"/>
    <col min="5633" max="5633" width="5.33203125" style="3" customWidth="1"/>
    <col min="5634" max="5634" width="3.6640625" style="3" customWidth="1"/>
    <col min="5635" max="5635" width="26.44140625" style="3" customWidth="1"/>
    <col min="5636" max="5636" width="9.5546875" style="3" customWidth="1"/>
    <col min="5637" max="5650" width="8.109375" style="3" bestFit="1" customWidth="1"/>
    <col min="5651" max="5651" width="6.6640625" style="3" bestFit="1" customWidth="1"/>
    <col min="5652" max="5888" width="8.6640625" style="3"/>
    <col min="5889" max="5889" width="5.33203125" style="3" customWidth="1"/>
    <col min="5890" max="5890" width="3.6640625" style="3" customWidth="1"/>
    <col min="5891" max="5891" width="26.44140625" style="3" customWidth="1"/>
    <col min="5892" max="5892" width="9.5546875" style="3" customWidth="1"/>
    <col min="5893" max="5906" width="8.109375" style="3" bestFit="1" customWidth="1"/>
    <col min="5907" max="5907" width="6.6640625" style="3" bestFit="1" customWidth="1"/>
    <col min="5908" max="6144" width="8.6640625" style="3"/>
    <col min="6145" max="6145" width="5.33203125" style="3" customWidth="1"/>
    <col min="6146" max="6146" width="3.6640625" style="3" customWidth="1"/>
    <col min="6147" max="6147" width="26.44140625" style="3" customWidth="1"/>
    <col min="6148" max="6148" width="9.5546875" style="3" customWidth="1"/>
    <col min="6149" max="6162" width="8.109375" style="3" bestFit="1" customWidth="1"/>
    <col min="6163" max="6163" width="6.6640625" style="3" bestFit="1" customWidth="1"/>
    <col min="6164" max="6400" width="8.6640625" style="3"/>
    <col min="6401" max="6401" width="5.33203125" style="3" customWidth="1"/>
    <col min="6402" max="6402" width="3.6640625" style="3" customWidth="1"/>
    <col min="6403" max="6403" width="26.44140625" style="3" customWidth="1"/>
    <col min="6404" max="6404" width="9.5546875" style="3" customWidth="1"/>
    <col min="6405" max="6418" width="8.109375" style="3" bestFit="1" customWidth="1"/>
    <col min="6419" max="6419" width="6.6640625" style="3" bestFit="1" customWidth="1"/>
    <col min="6420" max="6656" width="8.6640625" style="3"/>
    <col min="6657" max="6657" width="5.33203125" style="3" customWidth="1"/>
    <col min="6658" max="6658" width="3.6640625" style="3" customWidth="1"/>
    <col min="6659" max="6659" width="26.44140625" style="3" customWidth="1"/>
    <col min="6660" max="6660" width="9.5546875" style="3" customWidth="1"/>
    <col min="6661" max="6674" width="8.109375" style="3" bestFit="1" customWidth="1"/>
    <col min="6675" max="6675" width="6.6640625" style="3" bestFit="1" customWidth="1"/>
    <col min="6676" max="6912" width="8.6640625" style="3"/>
    <col min="6913" max="6913" width="5.33203125" style="3" customWidth="1"/>
    <col min="6914" max="6914" width="3.6640625" style="3" customWidth="1"/>
    <col min="6915" max="6915" width="26.44140625" style="3" customWidth="1"/>
    <col min="6916" max="6916" width="9.5546875" style="3" customWidth="1"/>
    <col min="6917" max="6930" width="8.109375" style="3" bestFit="1" customWidth="1"/>
    <col min="6931" max="6931" width="6.6640625" style="3" bestFit="1" customWidth="1"/>
    <col min="6932" max="7168" width="8.6640625" style="3"/>
    <col min="7169" max="7169" width="5.33203125" style="3" customWidth="1"/>
    <col min="7170" max="7170" width="3.6640625" style="3" customWidth="1"/>
    <col min="7171" max="7171" width="26.44140625" style="3" customWidth="1"/>
    <col min="7172" max="7172" width="9.5546875" style="3" customWidth="1"/>
    <col min="7173" max="7186" width="8.109375" style="3" bestFit="1" customWidth="1"/>
    <col min="7187" max="7187" width="6.6640625" style="3" bestFit="1" customWidth="1"/>
    <col min="7188" max="7424" width="8.6640625" style="3"/>
    <col min="7425" max="7425" width="5.33203125" style="3" customWidth="1"/>
    <col min="7426" max="7426" width="3.6640625" style="3" customWidth="1"/>
    <col min="7427" max="7427" width="26.44140625" style="3" customWidth="1"/>
    <col min="7428" max="7428" width="9.5546875" style="3" customWidth="1"/>
    <col min="7429" max="7442" width="8.109375" style="3" bestFit="1" customWidth="1"/>
    <col min="7443" max="7443" width="6.6640625" style="3" bestFit="1" customWidth="1"/>
    <col min="7444" max="7680" width="8.6640625" style="3"/>
    <col min="7681" max="7681" width="5.33203125" style="3" customWidth="1"/>
    <col min="7682" max="7682" width="3.6640625" style="3" customWidth="1"/>
    <col min="7683" max="7683" width="26.44140625" style="3" customWidth="1"/>
    <col min="7684" max="7684" width="9.5546875" style="3" customWidth="1"/>
    <col min="7685" max="7698" width="8.109375" style="3" bestFit="1" customWidth="1"/>
    <col min="7699" max="7699" width="6.6640625" style="3" bestFit="1" customWidth="1"/>
    <col min="7700" max="7936" width="8.6640625" style="3"/>
    <col min="7937" max="7937" width="5.33203125" style="3" customWidth="1"/>
    <col min="7938" max="7938" width="3.6640625" style="3" customWidth="1"/>
    <col min="7939" max="7939" width="26.44140625" style="3" customWidth="1"/>
    <col min="7940" max="7940" width="9.5546875" style="3" customWidth="1"/>
    <col min="7941" max="7954" width="8.109375" style="3" bestFit="1" customWidth="1"/>
    <col min="7955" max="7955" width="6.6640625" style="3" bestFit="1" customWidth="1"/>
    <col min="7956" max="8192" width="8.6640625" style="3"/>
    <col min="8193" max="8193" width="5.33203125" style="3" customWidth="1"/>
    <col min="8194" max="8194" width="3.6640625" style="3" customWidth="1"/>
    <col min="8195" max="8195" width="26.44140625" style="3" customWidth="1"/>
    <col min="8196" max="8196" width="9.5546875" style="3" customWidth="1"/>
    <col min="8197" max="8210" width="8.109375" style="3" bestFit="1" customWidth="1"/>
    <col min="8211" max="8211" width="6.6640625" style="3" bestFit="1" customWidth="1"/>
    <col min="8212" max="8448" width="8.6640625" style="3"/>
    <col min="8449" max="8449" width="5.33203125" style="3" customWidth="1"/>
    <col min="8450" max="8450" width="3.6640625" style="3" customWidth="1"/>
    <col min="8451" max="8451" width="26.44140625" style="3" customWidth="1"/>
    <col min="8452" max="8452" width="9.5546875" style="3" customWidth="1"/>
    <col min="8453" max="8466" width="8.109375" style="3" bestFit="1" customWidth="1"/>
    <col min="8467" max="8467" width="6.6640625" style="3" bestFit="1" customWidth="1"/>
    <col min="8468" max="8704" width="8.6640625" style="3"/>
    <col min="8705" max="8705" width="5.33203125" style="3" customWidth="1"/>
    <col min="8706" max="8706" width="3.6640625" style="3" customWidth="1"/>
    <col min="8707" max="8707" width="26.44140625" style="3" customWidth="1"/>
    <col min="8708" max="8708" width="9.5546875" style="3" customWidth="1"/>
    <col min="8709" max="8722" width="8.109375" style="3" bestFit="1" customWidth="1"/>
    <col min="8723" max="8723" width="6.6640625" style="3" bestFit="1" customWidth="1"/>
    <col min="8724" max="8960" width="8.6640625" style="3"/>
    <col min="8961" max="8961" width="5.33203125" style="3" customWidth="1"/>
    <col min="8962" max="8962" width="3.6640625" style="3" customWidth="1"/>
    <col min="8963" max="8963" width="26.44140625" style="3" customWidth="1"/>
    <col min="8964" max="8964" width="9.5546875" style="3" customWidth="1"/>
    <col min="8965" max="8978" width="8.109375" style="3" bestFit="1" customWidth="1"/>
    <col min="8979" max="8979" width="6.6640625" style="3" bestFit="1" customWidth="1"/>
    <col min="8980" max="9216" width="8.6640625" style="3"/>
    <col min="9217" max="9217" width="5.33203125" style="3" customWidth="1"/>
    <col min="9218" max="9218" width="3.6640625" style="3" customWidth="1"/>
    <col min="9219" max="9219" width="26.44140625" style="3" customWidth="1"/>
    <col min="9220" max="9220" width="9.5546875" style="3" customWidth="1"/>
    <col min="9221" max="9234" width="8.109375" style="3" bestFit="1" customWidth="1"/>
    <col min="9235" max="9235" width="6.6640625" style="3" bestFit="1" customWidth="1"/>
    <col min="9236" max="9472" width="8.6640625" style="3"/>
    <col min="9473" max="9473" width="5.33203125" style="3" customWidth="1"/>
    <col min="9474" max="9474" width="3.6640625" style="3" customWidth="1"/>
    <col min="9475" max="9475" width="26.44140625" style="3" customWidth="1"/>
    <col min="9476" max="9476" width="9.5546875" style="3" customWidth="1"/>
    <col min="9477" max="9490" width="8.109375" style="3" bestFit="1" customWidth="1"/>
    <col min="9491" max="9491" width="6.6640625" style="3" bestFit="1" customWidth="1"/>
    <col min="9492" max="9728" width="8.6640625" style="3"/>
    <col min="9729" max="9729" width="5.33203125" style="3" customWidth="1"/>
    <col min="9730" max="9730" width="3.6640625" style="3" customWidth="1"/>
    <col min="9731" max="9731" width="26.44140625" style="3" customWidth="1"/>
    <col min="9732" max="9732" width="9.5546875" style="3" customWidth="1"/>
    <col min="9733" max="9746" width="8.109375" style="3" bestFit="1" customWidth="1"/>
    <col min="9747" max="9747" width="6.6640625" style="3" bestFit="1" customWidth="1"/>
    <col min="9748" max="9984" width="8.6640625" style="3"/>
    <col min="9985" max="9985" width="5.33203125" style="3" customWidth="1"/>
    <col min="9986" max="9986" width="3.6640625" style="3" customWidth="1"/>
    <col min="9987" max="9987" width="26.44140625" style="3" customWidth="1"/>
    <col min="9988" max="9988" width="9.5546875" style="3" customWidth="1"/>
    <col min="9989" max="10002" width="8.109375" style="3" bestFit="1" customWidth="1"/>
    <col min="10003" max="10003" width="6.6640625" style="3" bestFit="1" customWidth="1"/>
    <col min="10004" max="10240" width="8.6640625" style="3"/>
    <col min="10241" max="10241" width="5.33203125" style="3" customWidth="1"/>
    <col min="10242" max="10242" width="3.6640625" style="3" customWidth="1"/>
    <col min="10243" max="10243" width="26.44140625" style="3" customWidth="1"/>
    <col min="10244" max="10244" width="9.5546875" style="3" customWidth="1"/>
    <col min="10245" max="10258" width="8.109375" style="3" bestFit="1" customWidth="1"/>
    <col min="10259" max="10259" width="6.6640625" style="3" bestFit="1" customWidth="1"/>
    <col min="10260" max="10496" width="8.6640625" style="3"/>
    <col min="10497" max="10497" width="5.33203125" style="3" customWidth="1"/>
    <col min="10498" max="10498" width="3.6640625" style="3" customWidth="1"/>
    <col min="10499" max="10499" width="26.44140625" style="3" customWidth="1"/>
    <col min="10500" max="10500" width="9.5546875" style="3" customWidth="1"/>
    <col min="10501" max="10514" width="8.109375" style="3" bestFit="1" customWidth="1"/>
    <col min="10515" max="10515" width="6.6640625" style="3" bestFit="1" customWidth="1"/>
    <col min="10516" max="10752" width="8.6640625" style="3"/>
    <col min="10753" max="10753" width="5.33203125" style="3" customWidth="1"/>
    <col min="10754" max="10754" width="3.6640625" style="3" customWidth="1"/>
    <col min="10755" max="10755" width="26.44140625" style="3" customWidth="1"/>
    <col min="10756" max="10756" width="9.5546875" style="3" customWidth="1"/>
    <col min="10757" max="10770" width="8.109375" style="3" bestFit="1" customWidth="1"/>
    <col min="10771" max="10771" width="6.6640625" style="3" bestFit="1" customWidth="1"/>
    <col min="10772" max="11008" width="8.6640625" style="3"/>
    <col min="11009" max="11009" width="5.33203125" style="3" customWidth="1"/>
    <col min="11010" max="11010" width="3.6640625" style="3" customWidth="1"/>
    <col min="11011" max="11011" width="26.44140625" style="3" customWidth="1"/>
    <col min="11012" max="11012" width="9.5546875" style="3" customWidth="1"/>
    <col min="11013" max="11026" width="8.109375" style="3" bestFit="1" customWidth="1"/>
    <col min="11027" max="11027" width="6.6640625" style="3" bestFit="1" customWidth="1"/>
    <col min="11028" max="11264" width="8.6640625" style="3"/>
    <col min="11265" max="11265" width="5.33203125" style="3" customWidth="1"/>
    <col min="11266" max="11266" width="3.6640625" style="3" customWidth="1"/>
    <col min="11267" max="11267" width="26.44140625" style="3" customWidth="1"/>
    <col min="11268" max="11268" width="9.5546875" style="3" customWidth="1"/>
    <col min="11269" max="11282" width="8.109375" style="3" bestFit="1" customWidth="1"/>
    <col min="11283" max="11283" width="6.6640625" style="3" bestFit="1" customWidth="1"/>
    <col min="11284" max="11520" width="8.6640625" style="3"/>
    <col min="11521" max="11521" width="5.33203125" style="3" customWidth="1"/>
    <col min="11522" max="11522" width="3.6640625" style="3" customWidth="1"/>
    <col min="11523" max="11523" width="26.44140625" style="3" customWidth="1"/>
    <col min="11524" max="11524" width="9.5546875" style="3" customWidth="1"/>
    <col min="11525" max="11538" width="8.109375" style="3" bestFit="1" customWidth="1"/>
    <col min="11539" max="11539" width="6.6640625" style="3" bestFit="1" customWidth="1"/>
    <col min="11540" max="11776" width="8.6640625" style="3"/>
    <col min="11777" max="11777" width="5.33203125" style="3" customWidth="1"/>
    <col min="11778" max="11778" width="3.6640625" style="3" customWidth="1"/>
    <col min="11779" max="11779" width="26.44140625" style="3" customWidth="1"/>
    <col min="11780" max="11780" width="9.5546875" style="3" customWidth="1"/>
    <col min="11781" max="11794" width="8.109375" style="3" bestFit="1" customWidth="1"/>
    <col min="11795" max="11795" width="6.6640625" style="3" bestFit="1" customWidth="1"/>
    <col min="11796" max="12032" width="8.6640625" style="3"/>
    <col min="12033" max="12033" width="5.33203125" style="3" customWidth="1"/>
    <col min="12034" max="12034" width="3.6640625" style="3" customWidth="1"/>
    <col min="12035" max="12035" width="26.44140625" style="3" customWidth="1"/>
    <col min="12036" max="12036" width="9.5546875" style="3" customWidth="1"/>
    <col min="12037" max="12050" width="8.109375" style="3" bestFit="1" customWidth="1"/>
    <col min="12051" max="12051" width="6.6640625" style="3" bestFit="1" customWidth="1"/>
    <col min="12052" max="12288" width="8.6640625" style="3"/>
    <col min="12289" max="12289" width="5.33203125" style="3" customWidth="1"/>
    <col min="12290" max="12290" width="3.6640625" style="3" customWidth="1"/>
    <col min="12291" max="12291" width="26.44140625" style="3" customWidth="1"/>
    <col min="12292" max="12292" width="9.5546875" style="3" customWidth="1"/>
    <col min="12293" max="12306" width="8.109375" style="3" bestFit="1" customWidth="1"/>
    <col min="12307" max="12307" width="6.6640625" style="3" bestFit="1" customWidth="1"/>
    <col min="12308" max="12544" width="8.6640625" style="3"/>
    <col min="12545" max="12545" width="5.33203125" style="3" customWidth="1"/>
    <col min="12546" max="12546" width="3.6640625" style="3" customWidth="1"/>
    <col min="12547" max="12547" width="26.44140625" style="3" customWidth="1"/>
    <col min="12548" max="12548" width="9.5546875" style="3" customWidth="1"/>
    <col min="12549" max="12562" width="8.109375" style="3" bestFit="1" customWidth="1"/>
    <col min="12563" max="12563" width="6.6640625" style="3" bestFit="1" customWidth="1"/>
    <col min="12564" max="12800" width="8.6640625" style="3"/>
    <col min="12801" max="12801" width="5.33203125" style="3" customWidth="1"/>
    <col min="12802" max="12802" width="3.6640625" style="3" customWidth="1"/>
    <col min="12803" max="12803" width="26.44140625" style="3" customWidth="1"/>
    <col min="12804" max="12804" width="9.5546875" style="3" customWidth="1"/>
    <col min="12805" max="12818" width="8.109375" style="3" bestFit="1" customWidth="1"/>
    <col min="12819" max="12819" width="6.6640625" style="3" bestFit="1" customWidth="1"/>
    <col min="12820" max="13056" width="8.6640625" style="3"/>
    <col min="13057" max="13057" width="5.33203125" style="3" customWidth="1"/>
    <col min="13058" max="13058" width="3.6640625" style="3" customWidth="1"/>
    <col min="13059" max="13059" width="26.44140625" style="3" customWidth="1"/>
    <col min="13060" max="13060" width="9.5546875" style="3" customWidth="1"/>
    <col min="13061" max="13074" width="8.109375" style="3" bestFit="1" customWidth="1"/>
    <col min="13075" max="13075" width="6.6640625" style="3" bestFit="1" customWidth="1"/>
    <col min="13076" max="13312" width="8.6640625" style="3"/>
    <col min="13313" max="13313" width="5.33203125" style="3" customWidth="1"/>
    <col min="13314" max="13314" width="3.6640625" style="3" customWidth="1"/>
    <col min="13315" max="13315" width="26.44140625" style="3" customWidth="1"/>
    <col min="13316" max="13316" width="9.5546875" style="3" customWidth="1"/>
    <col min="13317" max="13330" width="8.109375" style="3" bestFit="1" customWidth="1"/>
    <col min="13331" max="13331" width="6.6640625" style="3" bestFit="1" customWidth="1"/>
    <col min="13332" max="13568" width="8.6640625" style="3"/>
    <col min="13569" max="13569" width="5.33203125" style="3" customWidth="1"/>
    <col min="13570" max="13570" width="3.6640625" style="3" customWidth="1"/>
    <col min="13571" max="13571" width="26.44140625" style="3" customWidth="1"/>
    <col min="13572" max="13572" width="9.5546875" style="3" customWidth="1"/>
    <col min="13573" max="13586" width="8.109375" style="3" bestFit="1" customWidth="1"/>
    <col min="13587" max="13587" width="6.6640625" style="3" bestFit="1" customWidth="1"/>
    <col min="13588" max="13824" width="8.6640625" style="3"/>
    <col min="13825" max="13825" width="5.33203125" style="3" customWidth="1"/>
    <col min="13826" max="13826" width="3.6640625" style="3" customWidth="1"/>
    <col min="13827" max="13827" width="26.44140625" style="3" customWidth="1"/>
    <col min="13828" max="13828" width="9.5546875" style="3" customWidth="1"/>
    <col min="13829" max="13842" width="8.109375" style="3" bestFit="1" customWidth="1"/>
    <col min="13843" max="13843" width="6.6640625" style="3" bestFit="1" customWidth="1"/>
    <col min="13844" max="14080" width="8.6640625" style="3"/>
    <col min="14081" max="14081" width="5.33203125" style="3" customWidth="1"/>
    <col min="14082" max="14082" width="3.6640625" style="3" customWidth="1"/>
    <col min="14083" max="14083" width="26.44140625" style="3" customWidth="1"/>
    <col min="14084" max="14084" width="9.5546875" style="3" customWidth="1"/>
    <col min="14085" max="14098" width="8.109375" style="3" bestFit="1" customWidth="1"/>
    <col min="14099" max="14099" width="6.6640625" style="3" bestFit="1" customWidth="1"/>
    <col min="14100" max="14336" width="8.6640625" style="3"/>
    <col min="14337" max="14337" width="5.33203125" style="3" customWidth="1"/>
    <col min="14338" max="14338" width="3.6640625" style="3" customWidth="1"/>
    <col min="14339" max="14339" width="26.44140625" style="3" customWidth="1"/>
    <col min="14340" max="14340" width="9.5546875" style="3" customWidth="1"/>
    <col min="14341" max="14354" width="8.109375" style="3" bestFit="1" customWidth="1"/>
    <col min="14355" max="14355" width="6.6640625" style="3" bestFit="1" customWidth="1"/>
    <col min="14356" max="14592" width="8.6640625" style="3"/>
    <col min="14593" max="14593" width="5.33203125" style="3" customWidth="1"/>
    <col min="14594" max="14594" width="3.6640625" style="3" customWidth="1"/>
    <col min="14595" max="14595" width="26.44140625" style="3" customWidth="1"/>
    <col min="14596" max="14596" width="9.5546875" style="3" customWidth="1"/>
    <col min="14597" max="14610" width="8.109375" style="3" bestFit="1" customWidth="1"/>
    <col min="14611" max="14611" width="6.6640625" style="3" bestFit="1" customWidth="1"/>
    <col min="14612" max="14848" width="8.6640625" style="3"/>
    <col min="14849" max="14849" width="5.33203125" style="3" customWidth="1"/>
    <col min="14850" max="14850" width="3.6640625" style="3" customWidth="1"/>
    <col min="14851" max="14851" width="26.44140625" style="3" customWidth="1"/>
    <col min="14852" max="14852" width="9.5546875" style="3" customWidth="1"/>
    <col min="14853" max="14866" width="8.109375" style="3" bestFit="1" customWidth="1"/>
    <col min="14867" max="14867" width="6.6640625" style="3" bestFit="1" customWidth="1"/>
    <col min="14868" max="15104" width="8.6640625" style="3"/>
    <col min="15105" max="15105" width="5.33203125" style="3" customWidth="1"/>
    <col min="15106" max="15106" width="3.6640625" style="3" customWidth="1"/>
    <col min="15107" max="15107" width="26.44140625" style="3" customWidth="1"/>
    <col min="15108" max="15108" width="9.5546875" style="3" customWidth="1"/>
    <col min="15109" max="15122" width="8.109375" style="3" bestFit="1" customWidth="1"/>
    <col min="15123" max="15123" width="6.6640625" style="3" bestFit="1" customWidth="1"/>
    <col min="15124" max="15360" width="8.6640625" style="3"/>
    <col min="15361" max="15361" width="5.33203125" style="3" customWidth="1"/>
    <col min="15362" max="15362" width="3.6640625" style="3" customWidth="1"/>
    <col min="15363" max="15363" width="26.44140625" style="3" customWidth="1"/>
    <col min="15364" max="15364" width="9.5546875" style="3" customWidth="1"/>
    <col min="15365" max="15378" width="8.109375" style="3" bestFit="1" customWidth="1"/>
    <col min="15379" max="15379" width="6.6640625" style="3" bestFit="1" customWidth="1"/>
    <col min="15380" max="15616" width="8.6640625" style="3"/>
    <col min="15617" max="15617" width="5.33203125" style="3" customWidth="1"/>
    <col min="15618" max="15618" width="3.6640625" style="3" customWidth="1"/>
    <col min="15619" max="15619" width="26.44140625" style="3" customWidth="1"/>
    <col min="15620" max="15620" width="9.5546875" style="3" customWidth="1"/>
    <col min="15621" max="15634" width="8.109375" style="3" bestFit="1" customWidth="1"/>
    <col min="15635" max="15635" width="6.6640625" style="3" bestFit="1" customWidth="1"/>
    <col min="15636" max="15872" width="8.6640625" style="3"/>
    <col min="15873" max="15873" width="5.33203125" style="3" customWidth="1"/>
    <col min="15874" max="15874" width="3.6640625" style="3" customWidth="1"/>
    <col min="15875" max="15875" width="26.44140625" style="3" customWidth="1"/>
    <col min="15876" max="15876" width="9.5546875" style="3" customWidth="1"/>
    <col min="15877" max="15890" width="8.109375" style="3" bestFit="1" customWidth="1"/>
    <col min="15891" max="15891" width="6.6640625" style="3" bestFit="1" customWidth="1"/>
    <col min="15892" max="16128" width="8.6640625" style="3"/>
    <col min="16129" max="16129" width="5.33203125" style="3" customWidth="1"/>
    <col min="16130" max="16130" width="3.6640625" style="3" customWidth="1"/>
    <col min="16131" max="16131" width="26.44140625" style="3" customWidth="1"/>
    <col min="16132" max="16132" width="9.5546875" style="3" customWidth="1"/>
    <col min="16133" max="16146" width="8.109375" style="3" bestFit="1" customWidth="1"/>
    <col min="16147" max="16147" width="6.6640625" style="3" bestFit="1" customWidth="1"/>
    <col min="16148" max="16384" width="8.6640625" style="3"/>
  </cols>
  <sheetData>
    <row r="2" spans="2:22" ht="14.4" customHeight="1" x14ac:dyDescent="0.2">
      <c r="B2" s="40" t="s">
        <v>52</v>
      </c>
      <c r="C2" s="40"/>
      <c r="D2" s="40"/>
      <c r="E2" s="40"/>
      <c r="F2" s="40"/>
      <c r="G2" s="40"/>
      <c r="H2" s="40"/>
      <c r="I2" s="40"/>
      <c r="J2" s="40"/>
      <c r="K2" s="40"/>
      <c r="L2" s="40"/>
      <c r="M2" s="40"/>
      <c r="N2" s="40"/>
      <c r="O2" s="40"/>
      <c r="P2" s="40"/>
      <c r="Q2" s="40"/>
      <c r="R2" s="40"/>
      <c r="S2" s="40"/>
      <c r="T2" s="40"/>
    </row>
    <row r="3" spans="2:22" ht="15.05" x14ac:dyDescent="0.25">
      <c r="B3" t="s">
        <v>47</v>
      </c>
    </row>
    <row r="4" spans="2:22" ht="12.6" customHeight="1" x14ac:dyDescent="0.2"/>
    <row r="5" spans="2:22" ht="15.75" x14ac:dyDescent="0.2">
      <c r="B5" s="4" t="s">
        <v>0</v>
      </c>
      <c r="C5" s="5" t="s">
        <v>21</v>
      </c>
      <c r="D5" s="4" t="s">
        <v>22</v>
      </c>
      <c r="E5" s="4" t="s">
        <v>23</v>
      </c>
      <c r="F5" s="4" t="s">
        <v>24</v>
      </c>
      <c r="G5" s="4" t="s">
        <v>25</v>
      </c>
      <c r="H5" s="4" t="s">
        <v>3</v>
      </c>
      <c r="I5" s="4" t="s">
        <v>4</v>
      </c>
      <c r="J5" s="4" t="s">
        <v>5</v>
      </c>
      <c r="K5" s="4" t="s">
        <v>26</v>
      </c>
      <c r="L5" s="4" t="s">
        <v>27</v>
      </c>
      <c r="M5" s="4" t="s">
        <v>28</v>
      </c>
      <c r="N5" s="4" t="s">
        <v>29</v>
      </c>
      <c r="O5" s="4" t="s">
        <v>30</v>
      </c>
      <c r="P5" s="4" t="s">
        <v>31</v>
      </c>
      <c r="Q5" s="4" t="s">
        <v>32</v>
      </c>
      <c r="R5" s="4" t="s">
        <v>33</v>
      </c>
      <c r="S5" s="4" t="s">
        <v>34</v>
      </c>
      <c r="T5" s="4" t="s">
        <v>35</v>
      </c>
    </row>
    <row r="6" spans="2:22" ht="15.75" x14ac:dyDescent="0.2">
      <c r="B6" s="6">
        <v>1</v>
      </c>
      <c r="C6" s="7" t="s">
        <v>2</v>
      </c>
      <c r="D6" s="8"/>
      <c r="E6" s="8"/>
      <c r="F6" s="8"/>
      <c r="G6" s="8"/>
      <c r="H6" s="8"/>
      <c r="I6" s="8"/>
      <c r="J6" s="8"/>
      <c r="K6" s="8"/>
      <c r="L6" s="8"/>
      <c r="M6" s="8"/>
      <c r="N6" s="8"/>
      <c r="O6" s="8"/>
      <c r="P6" s="8"/>
      <c r="Q6" s="8"/>
      <c r="R6" s="8"/>
      <c r="S6" s="8"/>
      <c r="T6" s="9"/>
    </row>
    <row r="7" spans="2:22" ht="15.75" x14ac:dyDescent="0.2">
      <c r="B7" s="6"/>
      <c r="C7" s="10" t="s">
        <v>6</v>
      </c>
      <c r="D7" s="11">
        <f>'[1]JANUARI-2022'!$J$2296</f>
        <v>10834.331065759636</v>
      </c>
      <c r="E7" s="11">
        <f>'[1]FEBRUARI-2022'!$J$2296</f>
        <v>10813.002645502644</v>
      </c>
      <c r="F7" s="11">
        <f>'[1]MARET-2022'!$J$2296</f>
        <v>10713.190665154951</v>
      </c>
      <c r="G7" s="11">
        <f>'[1]APRIL-2022'!$J$2299</f>
        <v>10627.804232804232</v>
      </c>
      <c r="H7" s="11">
        <f>'[1]MEI-2022'!$J$2303</f>
        <v>10606.882086167801</v>
      </c>
      <c r="I7" s="11">
        <f>'[1]JUNI-2022'!$J$2300</f>
        <v>10503.650793650795</v>
      </c>
      <c r="J7" s="8">
        <f>'[1]JULI-2022'!$J$2304</f>
        <v>10513.015873015873</v>
      </c>
      <c r="K7" s="8">
        <f>'[1]AGUSTUS-2022'!$J$2297</f>
        <v>10495.819606953894</v>
      </c>
      <c r="L7" s="8">
        <f>'[1]SEPTEMBER-2022'!$J$2297</f>
        <v>10786.953083900227</v>
      </c>
      <c r="M7" s="8">
        <f>'[1]OKTOBER-2022'!$J$2297</f>
        <v>10875.691609977326</v>
      </c>
      <c r="N7" s="8">
        <f>'[1]NOVEMBER-2022'!$J$2297</f>
        <v>11072.037037037038</v>
      </c>
      <c r="O7" s="8">
        <f>'[1]DESEMBER-2022'!$J$2297</f>
        <v>11219.664115646259</v>
      </c>
      <c r="P7" s="8">
        <f t="shared" ref="P7:P19" si="0">AVERAGEIF(D7:O7,"&lt;&gt;0")</f>
        <v>10755.17023463089</v>
      </c>
      <c r="Q7" s="8">
        <f t="shared" ref="Q7:Q19" si="1">MAX(D7:O7)</f>
        <v>11219.664115646259</v>
      </c>
      <c r="R7" s="8">
        <f t="shared" ref="R7:R19" si="2">MIN(D7:O7)</f>
        <v>10495.819606953894</v>
      </c>
      <c r="S7" s="28">
        <f t="shared" ref="S7:S19" si="3">STDEV(D7:O7)</f>
        <v>227.72451101535273</v>
      </c>
      <c r="T7" s="12">
        <f>S7/P7*100</f>
        <v>2.1173492008717432</v>
      </c>
    </row>
    <row r="8" spans="2:22" ht="15.75" x14ac:dyDescent="0.25">
      <c r="B8" s="6"/>
      <c r="C8" s="10" t="s">
        <v>7</v>
      </c>
      <c r="D8" s="11">
        <f>'[1]JANUARI-2022'!$J$2297</f>
        <v>9769.7789115646265</v>
      </c>
      <c r="E8" s="11">
        <f>'[1]FEBRUARI-2022'!$J$2297</f>
        <v>9844.8809523809523</v>
      </c>
      <c r="F8" s="11">
        <f>'[1]MARET-2022'!$J$2297</f>
        <v>9751.2800453514737</v>
      </c>
      <c r="G8" s="11">
        <f>'[1]APRIL-2022'!$J$2300</f>
        <v>9684.2566137566137</v>
      </c>
      <c r="H8" s="11">
        <f>'[1]MEI-2022'!$J$2304</f>
        <v>9558.8227513227521</v>
      </c>
      <c r="I8" s="11">
        <f>'[1]JUNI-2022'!$J$2301</f>
        <v>9551.1111111111131</v>
      </c>
      <c r="J8" s="8">
        <f>'[1]JULI-2022'!$J$2305</f>
        <v>9613.8095238095229</v>
      </c>
      <c r="K8" s="8">
        <f>'[1]AGUSTUS-2022'!$J$2298</f>
        <v>9533.8573998488282</v>
      </c>
      <c r="L8" s="8">
        <f>'[1]SEPTEMBER-2022'!$J$2298</f>
        <v>9780.1514965986389</v>
      </c>
      <c r="M8" s="8">
        <f>'[1]OKTOBER-2022'!$J$2298</f>
        <v>9827.4263038548761</v>
      </c>
      <c r="N8" s="8">
        <f>'[1]NOVEMBER-2022'!$J$2298</f>
        <v>10006.88492063492</v>
      </c>
      <c r="O8" s="8">
        <f>'[1]DESEMBER-2022'!$J$2298</f>
        <v>10118.14200680272</v>
      </c>
      <c r="P8" s="8">
        <f t="shared" si="0"/>
        <v>9753.3668364197547</v>
      </c>
      <c r="Q8" s="8">
        <f t="shared" si="1"/>
        <v>10118.14200680272</v>
      </c>
      <c r="R8" s="8">
        <f t="shared" si="2"/>
        <v>9533.8573998488282</v>
      </c>
      <c r="S8" s="28">
        <f t="shared" si="3"/>
        <v>181.75276654315169</v>
      </c>
      <c r="T8" s="12">
        <f t="shared" ref="T8:T22" si="4">S8/P8*100</f>
        <v>1.8634874458374122</v>
      </c>
      <c r="U8" s="26"/>
      <c r="V8" s="27"/>
    </row>
    <row r="9" spans="2:22" ht="15.75" x14ac:dyDescent="0.25">
      <c r="B9" s="6"/>
      <c r="C9" s="10" t="s">
        <v>8</v>
      </c>
      <c r="D9" s="11">
        <f>'[1]JANUARI-2022'!$J$2298</f>
        <v>6859.0476190476184</v>
      </c>
      <c r="E9" s="11">
        <f>'[1]FEBRUARI-2022'!$J$2298</f>
        <v>6716.0317460317456</v>
      </c>
      <c r="F9" s="11">
        <f>'[1]MARET-2022'!$J$2298</f>
        <v>6641.6666666666661</v>
      </c>
      <c r="G9" s="11">
        <f>'[1]APRIL-2022'!$J$2301</f>
        <v>6710.2380952380945</v>
      </c>
      <c r="H9" s="11">
        <f>'[1]MEI-2022'!$J$2305</f>
        <v>6333.3333333333339</v>
      </c>
      <c r="I9" s="11">
        <f>'[1]JUNI-2022'!$J$2302</f>
        <v>6076.7777777777774</v>
      </c>
      <c r="J9" s="8">
        <f>'[1]JULI-2022'!$J$2306</f>
        <v>6229.9410430839007</v>
      </c>
      <c r="K9" s="8">
        <f>'[1]AGUSTUS-2022'!$J$2299</f>
        <v>6221.5419501133783</v>
      </c>
      <c r="L9" s="8">
        <f>'[1]SEPTEMBER-2022'!$J$2299</f>
        <v>6241.7857142857147</v>
      </c>
      <c r="M9" s="8">
        <f>'[1]OKTOBER-2022'!$J$2299</f>
        <v>6325</v>
      </c>
      <c r="N9" s="8">
        <f>'[1]NOVEMBER-2022'!$J$2299</f>
        <v>6199.6825396825388</v>
      </c>
      <c r="O9" s="8">
        <f>'[1]DESEMBER-2022'!$J$2299</f>
        <v>6074.6428571428569</v>
      </c>
      <c r="P9" s="8">
        <f t="shared" si="0"/>
        <v>6385.807445200302</v>
      </c>
      <c r="Q9" s="8">
        <f t="shared" si="1"/>
        <v>6859.0476190476184</v>
      </c>
      <c r="R9" s="8">
        <f t="shared" si="2"/>
        <v>6074.6428571428569</v>
      </c>
      <c r="S9" s="28">
        <f t="shared" si="3"/>
        <v>271.21939802688371</v>
      </c>
      <c r="T9" s="12">
        <f t="shared" si="4"/>
        <v>4.247221676418345</v>
      </c>
      <c r="U9" s="26"/>
      <c r="V9" s="27"/>
    </row>
    <row r="10" spans="2:22" ht="15.75" x14ac:dyDescent="0.25">
      <c r="B10" s="6">
        <v>2</v>
      </c>
      <c r="C10" s="7" t="s">
        <v>9</v>
      </c>
      <c r="D10" s="11">
        <f>'[1]JANUARI-2022'!$J$2299</f>
        <v>13062.755102040817</v>
      </c>
      <c r="E10" s="11">
        <f>'[1]FEBRUARI-2022'!$J$2299</f>
        <v>13448.367346938776</v>
      </c>
      <c r="F10" s="11">
        <f>'[1]MARET-2022'!$J$2299</f>
        <v>14305.232426303855</v>
      </c>
      <c r="G10" s="11">
        <f>'[1]APRIL-2022'!$J$2302</f>
        <v>14541.247165532881</v>
      </c>
      <c r="H10" s="11">
        <f>'[1]MEI-2022'!$J$2306</f>
        <v>14683.356009070296</v>
      </c>
      <c r="I10" s="11">
        <f>'[1]JUNI-2022'!$J$2303</f>
        <v>15104.489795918369</v>
      </c>
      <c r="J10" s="8">
        <f>'[1]JULI-2022'!$J$2307</f>
        <v>15089.115646258502</v>
      </c>
      <c r="K10" s="8">
        <f>'[1]AGUSTUS-2022'!$J$2300</f>
        <v>14999.046145124716</v>
      </c>
      <c r="L10" s="8">
        <f>'[1]SEPTEMBER-2022'!$J$2300</f>
        <v>14985.373809523808</v>
      </c>
      <c r="M10" s="8">
        <f>'[1]OKTOBER-2022'!$J$2300</f>
        <v>15290.13605442177</v>
      </c>
      <c r="N10" s="8">
        <f>'[1]NOVEMBER-2022'!$J$2300</f>
        <v>15584.38492063492</v>
      </c>
      <c r="O10" s="8">
        <f>'[1]DESEMBER-2022'!$J$2300</f>
        <v>15589.603174603175</v>
      </c>
      <c r="P10" s="8">
        <f t="shared" si="0"/>
        <v>14723.592299697657</v>
      </c>
      <c r="Q10" s="8">
        <f t="shared" si="1"/>
        <v>15589.603174603175</v>
      </c>
      <c r="R10" s="8">
        <f t="shared" si="2"/>
        <v>13062.755102040817</v>
      </c>
      <c r="S10" s="28">
        <f t="shared" si="3"/>
        <v>787.94772352265227</v>
      </c>
      <c r="T10" s="12">
        <f t="shared" si="4"/>
        <v>5.3515997148252499</v>
      </c>
      <c r="U10" s="26"/>
      <c r="V10" s="27"/>
    </row>
    <row r="11" spans="2:22" ht="15.75" x14ac:dyDescent="0.25">
      <c r="B11" s="6">
        <v>3</v>
      </c>
      <c r="C11" s="7" t="s">
        <v>10</v>
      </c>
      <c r="D11" s="11">
        <f>'[1]JANUARI-2022'!$J$2300</f>
        <v>18427.970521541953</v>
      </c>
      <c r="E11" s="11">
        <f>'[1]FEBRUARI-2022'!$J$2300</f>
        <v>24038.796296296299</v>
      </c>
      <c r="F11" s="11">
        <f>'[1]MARET-2022'!$J$2300</f>
        <v>30087.910052910051</v>
      </c>
      <c r="G11" s="11">
        <f>'[1]APRIL-2022'!$J$2303</f>
        <v>29929.788359788356</v>
      </c>
      <c r="H11" s="11">
        <f>'[1]MEI-2022'!$J$2307</f>
        <v>30912.724867724864</v>
      </c>
      <c r="I11" s="11">
        <f>'[1]JUNI-2022'!$J$2304</f>
        <v>35633.095238095237</v>
      </c>
      <c r="J11" s="8">
        <f>'[1]JULI-2022'!$J$2308</f>
        <v>45438.730158730163</v>
      </c>
      <c r="K11" s="8">
        <f>'[1]AGUSTUS-2022'!$J$2301</f>
        <v>31990.432093726384</v>
      </c>
      <c r="L11" s="8">
        <f>'[1]SEPTEMBER-2022'!$J$2301</f>
        <v>25533.852607709752</v>
      </c>
      <c r="M11" s="8">
        <f>'[1]OKTOBER-2022'!$J$2301</f>
        <v>24696.984126984124</v>
      </c>
      <c r="N11" s="8">
        <f>'[1]NOVEMBER-2022'!$J$2301</f>
        <v>29543.902116402118</v>
      </c>
      <c r="O11" s="8">
        <f>'[1]DESEMBER-2022'!$J$2301</f>
        <v>33734.546485260769</v>
      </c>
      <c r="P11" s="8">
        <f t="shared" si="0"/>
        <v>29997.394410430836</v>
      </c>
      <c r="Q11" s="8">
        <f t="shared" si="1"/>
        <v>45438.730158730163</v>
      </c>
      <c r="R11" s="8">
        <f t="shared" si="2"/>
        <v>18427.970521541953</v>
      </c>
      <c r="S11" s="28">
        <f t="shared" si="3"/>
        <v>6786.1137782075612</v>
      </c>
      <c r="T11" s="12">
        <f t="shared" si="4"/>
        <v>22.622344078817264</v>
      </c>
      <c r="U11" s="26"/>
      <c r="V11" s="27"/>
    </row>
    <row r="12" spans="2:22" ht="15.75" x14ac:dyDescent="0.25">
      <c r="B12" s="6">
        <v>4</v>
      </c>
      <c r="C12" s="7" t="s">
        <v>1</v>
      </c>
      <c r="D12" s="11">
        <f>'[1]JANUARI-2022'!$J$2301</f>
        <v>26123.832199546487</v>
      </c>
      <c r="E12" s="11">
        <f>'[1]FEBRUARI-2022'!$J$2301</f>
        <v>26820.396825396823</v>
      </c>
      <c r="F12" s="11">
        <f>'[1]MARET-2022'!$J$2301</f>
        <v>27964.281934996216</v>
      </c>
      <c r="G12" s="11">
        <f>'[1]APRIL-2022'!$J$2304</f>
        <v>30038.373015873018</v>
      </c>
      <c r="H12" s="11">
        <f>'[1]MEI-2022'!$J$2308</f>
        <v>27401.084656084655</v>
      </c>
      <c r="I12" s="11">
        <f>'[1]JUNI-2022'!$J$2305</f>
        <v>25224.523809523809</v>
      </c>
      <c r="J12" s="8">
        <f>'[1]JULI-2022'!$J$2309</f>
        <v>24799.682539682541</v>
      </c>
      <c r="K12" s="8">
        <f>'[1]AGUSTUS-2022'!$J$2302</f>
        <v>24219.975041572186</v>
      </c>
      <c r="L12" s="8">
        <f>'[1]SEPTEMBER-2022'!$J$2302</f>
        <v>24394.897959183669</v>
      </c>
      <c r="M12" s="8">
        <f>'[1]OKTOBER-2022'!$J$2302</f>
        <v>23942.698412698413</v>
      </c>
      <c r="N12" s="8">
        <f>'[1]NOVEMBER-2022'!$J$2302</f>
        <v>23887.394179894181</v>
      </c>
      <c r="O12" s="8">
        <f>'[1]DESEMBER-2022'!$J$2302</f>
        <v>24133.129251700684</v>
      </c>
      <c r="P12" s="8">
        <f t="shared" si="0"/>
        <v>25745.855818846059</v>
      </c>
      <c r="Q12" s="8">
        <f t="shared" si="1"/>
        <v>30038.373015873018</v>
      </c>
      <c r="R12" s="8">
        <f t="shared" si="2"/>
        <v>23887.394179894181</v>
      </c>
      <c r="S12" s="28">
        <f t="shared" si="3"/>
        <v>1954.2722160971944</v>
      </c>
      <c r="T12" s="12">
        <f t="shared" si="4"/>
        <v>7.5906282931432409</v>
      </c>
      <c r="U12" s="26"/>
      <c r="V12" s="27"/>
    </row>
    <row r="13" spans="2:22" ht="15.75" x14ac:dyDescent="0.25">
      <c r="B13" s="6">
        <v>5</v>
      </c>
      <c r="C13" s="7" t="s">
        <v>11</v>
      </c>
      <c r="D13" s="11">
        <f>'[1]JANUARI-2022'!$J$2302</f>
        <v>40742.857142857145</v>
      </c>
      <c r="E13" s="11">
        <f>'[1]FEBRUARI-2022'!$J$2302</f>
        <v>42000</v>
      </c>
      <c r="F13" s="11"/>
      <c r="G13" s="11">
        <f>'[1]APRIL-2022'!$J$2305</f>
        <v>45285.714285714283</v>
      </c>
      <c r="H13" s="11">
        <f>'[1]MEI-2022'!$J$2309</f>
        <v>46133.333333333328</v>
      </c>
      <c r="I13" s="11">
        <f>'[1]JUNI-2022'!$J$2306</f>
        <v>43571.428571428565</v>
      </c>
      <c r="J13" s="8">
        <f>'[1]JULI-2022'!$J$2310</f>
        <v>44142.857142857145</v>
      </c>
      <c r="K13" s="8">
        <f>'[1]AGUSTUS-2022'!$J$2303</f>
        <v>41428.571428571428</v>
      </c>
      <c r="L13" s="8"/>
      <c r="M13" s="8">
        <f>'[1]OKTOBER-2022'!$J$2303</f>
        <v>42857.142857142862</v>
      </c>
      <c r="N13" s="8">
        <f>'[1]NOVEMBER-2022'!$J$2303</f>
        <v>25666.666666666668</v>
      </c>
      <c r="O13" s="8">
        <f>'[1]DESEMBER-2022'!$J$2303</f>
        <v>31850</v>
      </c>
      <c r="P13" s="8">
        <f t="shared" si="0"/>
        <v>40367.857142857145</v>
      </c>
      <c r="Q13" s="8">
        <f t="shared" si="1"/>
        <v>46133.333333333328</v>
      </c>
      <c r="R13" s="8">
        <f t="shared" si="2"/>
        <v>25666.666666666668</v>
      </c>
      <c r="S13" s="28">
        <f t="shared" si="3"/>
        <v>6504.2259311517673</v>
      </c>
      <c r="T13" s="12">
        <f t="shared" si="4"/>
        <v>16.11238839885424</v>
      </c>
      <c r="U13" s="26"/>
      <c r="V13" s="27"/>
    </row>
    <row r="14" spans="2:22" ht="15.75" x14ac:dyDescent="0.25">
      <c r="B14" s="6">
        <v>6</v>
      </c>
      <c r="C14" s="7" t="s">
        <v>12</v>
      </c>
      <c r="D14" s="11">
        <f>'[1]JANUARI-2022'!$J$2303</f>
        <v>27992.097505668928</v>
      </c>
      <c r="E14" s="11">
        <f>'[1]FEBRUARI-2022'!$J$2303</f>
        <v>25418.320105820105</v>
      </c>
      <c r="F14" s="11">
        <f>'[1]MARET-2022'!$J$2303</f>
        <v>36172.27891156463</v>
      </c>
      <c r="G14" s="11">
        <f>'[1]APRIL-2022'!$J$2306</f>
        <v>38212.433862433863</v>
      </c>
      <c r="H14" s="11">
        <f>'[1]MEI-2022'!$J$2310</f>
        <v>40537.089947089946</v>
      </c>
      <c r="I14" s="11">
        <f>'[1]JUNI-2022'!$J$2307</f>
        <v>59450.396825396827</v>
      </c>
      <c r="J14" s="8">
        <f>'[1]JULI-2022'!$J$2311</f>
        <v>72005.079365079364</v>
      </c>
      <c r="K14" s="8">
        <f>'[1]AGUSTUS-2022'!$J$2304</f>
        <v>53037.174346182917</v>
      </c>
      <c r="L14" s="8">
        <f>'[1]SEPTEMBER-2022'!$J$2304</f>
        <v>50666.444444444453</v>
      </c>
      <c r="M14" s="8">
        <f>'[1]OKTOBER-2022'!$J$2304</f>
        <v>39000.113378684808</v>
      </c>
      <c r="N14" s="8">
        <f>'[1]NOVEMBER-2022'!$J$2304</f>
        <v>27826.283068783068</v>
      </c>
      <c r="O14" s="8">
        <f>'[1]DESEMBER-2022'!$J$2304</f>
        <v>31810.975056689338</v>
      </c>
      <c r="P14" s="8">
        <f t="shared" si="0"/>
        <v>41844.057234819855</v>
      </c>
      <c r="Q14" s="8">
        <f t="shared" si="1"/>
        <v>72005.079365079364</v>
      </c>
      <c r="R14" s="8">
        <f t="shared" si="2"/>
        <v>25418.320105820105</v>
      </c>
      <c r="S14" s="28">
        <f t="shared" si="3"/>
        <v>14259.883760246494</v>
      </c>
      <c r="T14" s="12">
        <f t="shared" si="4"/>
        <v>34.078635540103321</v>
      </c>
      <c r="U14" s="26"/>
      <c r="V14" s="27"/>
    </row>
    <row r="15" spans="2:22" ht="15.75" x14ac:dyDescent="0.25">
      <c r="B15" s="6">
        <v>7</v>
      </c>
      <c r="C15" s="7" t="s">
        <v>13</v>
      </c>
      <c r="D15" s="11">
        <f>'[1]JANUARI-2022'!$J$2304</f>
        <v>43956.598639455784</v>
      </c>
      <c r="E15" s="11">
        <f>'[1]FEBRUARI-2022'!$J$2304</f>
        <v>39690.9126984127</v>
      </c>
      <c r="F15" s="11">
        <f>'[1]MARET-2022'!$J$2304</f>
        <v>62389.323507180648</v>
      </c>
      <c r="G15" s="11">
        <f>'[1]APRIL-2022'!$J$2307</f>
        <v>49035.687830687835</v>
      </c>
      <c r="H15" s="11">
        <f>'[1]MEI-2022'!$J$2311</f>
        <v>44842.010582010582</v>
      </c>
      <c r="I15" s="11">
        <f>'[1]JUNI-2022'!$J$2308</f>
        <v>79226.984126984127</v>
      </c>
      <c r="J15" s="8">
        <f>'[1]JULI-2022'!$J$2312</f>
        <v>79811.111111111109</v>
      </c>
      <c r="K15" s="8">
        <f>'[1]AGUSTUS-2022'!$J$2305</f>
        <v>39533.278140589566</v>
      </c>
      <c r="L15" s="8">
        <f>'[1]SEPTEMBER-2022'!$J$2305</f>
        <v>48263.512471655325</v>
      </c>
      <c r="M15" s="8">
        <f>'[1]OKTOBER-2022'!$J$2305</f>
        <v>39420.634920634919</v>
      </c>
      <c r="N15" s="8">
        <f>'[1]NOVEMBER-2022'!$J$2305</f>
        <v>25594.007936507936</v>
      </c>
      <c r="O15" s="8">
        <f>'[1]DESEMBER-2022'!$J$2305</f>
        <v>35329.753401360547</v>
      </c>
      <c r="P15" s="8">
        <f t="shared" si="0"/>
        <v>48924.484613882603</v>
      </c>
      <c r="Q15" s="8">
        <f t="shared" si="1"/>
        <v>79811.111111111109</v>
      </c>
      <c r="R15" s="8">
        <f t="shared" si="2"/>
        <v>25594.007936507936</v>
      </c>
      <c r="S15" s="28">
        <f t="shared" si="3"/>
        <v>16755.534831038498</v>
      </c>
      <c r="T15" s="12">
        <f t="shared" si="4"/>
        <v>34.247749288061009</v>
      </c>
      <c r="U15" s="26"/>
      <c r="V15" s="27"/>
    </row>
    <row r="16" spans="2:22" ht="15.75" x14ac:dyDescent="0.25">
      <c r="B16" s="6">
        <v>8</v>
      </c>
      <c r="C16" s="7" t="s">
        <v>14</v>
      </c>
      <c r="D16" s="11">
        <f>'[1]JANUARI-2022'!$J$2305</f>
        <v>43516.848072562359</v>
      </c>
      <c r="E16" s="11">
        <f>'[1]FEBRUARI-2022'!$J$2305</f>
        <v>41653.928571428565</v>
      </c>
      <c r="F16" s="11">
        <f>'[1]MARET-2022'!$J$2305</f>
        <v>41901.390778533634</v>
      </c>
      <c r="G16" s="11">
        <f>'[1]APRIL-2022'!$J$2308</f>
        <v>45010.119047619046</v>
      </c>
      <c r="H16" s="11">
        <f>'[1]MEI-2022'!$J$2312</f>
        <v>44492.51322751322</v>
      </c>
      <c r="I16" s="11">
        <f>'[1]JUNI-2022'!$J$2309</f>
        <v>44185.238095238092</v>
      </c>
      <c r="J16" s="8">
        <f>'[1]JULI-2022'!$J$2313</f>
        <v>45425.079365079371</v>
      </c>
      <c r="K16" s="8">
        <f>'[1]AGUSTUS-2022'!$J$2306</f>
        <v>43615.414225245659</v>
      </c>
      <c r="L16" s="8">
        <f>'[1]SEPTEMBER-2022'!$J$2306</f>
        <v>43402.12698412699</v>
      </c>
      <c r="M16" s="8">
        <f>'[1]OKTOBER-2022'!$J$2306</f>
        <v>42926.054421768713</v>
      </c>
      <c r="N16" s="8">
        <f>'[1]NOVEMBER-2022'!$J$2306</f>
        <v>42386.071428571435</v>
      </c>
      <c r="O16" s="8">
        <f>'[1]DESEMBER-2022'!$J$2306</f>
        <v>43679.126984126982</v>
      </c>
      <c r="P16" s="8">
        <f t="shared" si="0"/>
        <v>43516.159266817835</v>
      </c>
      <c r="Q16" s="8">
        <f t="shared" si="1"/>
        <v>45425.079365079371</v>
      </c>
      <c r="R16" s="8">
        <f t="shared" si="2"/>
        <v>41653.928571428565</v>
      </c>
      <c r="S16" s="28">
        <f t="shared" si="3"/>
        <v>1168.7966557306725</v>
      </c>
      <c r="T16" s="12">
        <f t="shared" si="4"/>
        <v>2.685891115905326</v>
      </c>
      <c r="U16" s="26"/>
      <c r="V16" s="27"/>
    </row>
    <row r="17" spans="2:22" ht="15.75" x14ac:dyDescent="0.25">
      <c r="B17" s="6">
        <v>9</v>
      </c>
      <c r="C17" s="7" t="s">
        <v>15</v>
      </c>
      <c r="D17" s="11">
        <f>'[1]JANUARI-2022'!$J$2306</f>
        <v>26048.573696145126</v>
      </c>
      <c r="E17" s="11">
        <f>'[1]FEBRUARI-2022'!$J$2306</f>
        <v>23246.806878306877</v>
      </c>
      <c r="F17" s="11">
        <f>'[1]MARET-2022'!$J$2306</f>
        <v>23572.413832199545</v>
      </c>
      <c r="G17" s="11">
        <f>'[1]APRIL-2022'!$J$2309</f>
        <v>25506.0873015873</v>
      </c>
      <c r="H17" s="11">
        <f>'[1]MEI-2022'!$J$2313</f>
        <v>25094.30158730159</v>
      </c>
      <c r="I17" s="11">
        <f>'[1]JUNI-2022'!$J$2310</f>
        <v>27626.571428571428</v>
      </c>
      <c r="J17" s="8">
        <f>'[1]JULI-2022'!$J$2314</f>
        <v>28452.380952380954</v>
      </c>
      <c r="K17" s="8">
        <f>'[1]AGUSTUS-2022'!$J$2307</f>
        <v>29844.813091458804</v>
      </c>
      <c r="L17" s="8">
        <f>'[1]SEPTEMBER-2022'!$J$2307</f>
        <v>30913.58911564626</v>
      </c>
      <c r="M17" s="8">
        <f>'[1]OKTOBER-2022'!$J$2307</f>
        <v>28290.047619047622</v>
      </c>
      <c r="N17" s="8">
        <f>'[1]NOVEMBER-2022'!$J$2307</f>
        <v>28422.223544973549</v>
      </c>
      <c r="O17" s="8">
        <f>'[1]DESEMBER-2022'!$J$2307</f>
        <v>30067.150226757367</v>
      </c>
      <c r="P17" s="8">
        <f t="shared" si="0"/>
        <v>27257.079939531366</v>
      </c>
      <c r="Q17" s="8">
        <f t="shared" si="1"/>
        <v>30913.58911564626</v>
      </c>
      <c r="R17" s="8">
        <f t="shared" si="2"/>
        <v>23246.806878306877</v>
      </c>
      <c r="S17" s="28">
        <f t="shared" si="3"/>
        <v>2537.2837062708277</v>
      </c>
      <c r="T17" s="12">
        <f t="shared" si="4"/>
        <v>9.3087143300004254</v>
      </c>
      <c r="U17" s="26"/>
      <c r="V17" s="27"/>
    </row>
    <row r="18" spans="2:22" ht="15.75" x14ac:dyDescent="0.25">
      <c r="B18" s="6">
        <v>10</v>
      </c>
      <c r="C18" s="7" t="s">
        <v>16</v>
      </c>
      <c r="D18" s="11">
        <f>'[1]JANUARI-2022'!$J$2307</f>
        <v>14009.006802721085</v>
      </c>
      <c r="E18" s="11">
        <f>'[1]FEBRUARI-2022'!$J$2307</f>
        <v>14520.436507936509</v>
      </c>
      <c r="F18" s="11">
        <f>'[1]MARET-2022'!$J$2307</f>
        <v>14708.220899470902</v>
      </c>
      <c r="G18" s="11">
        <f>'[1]APRIL-2022'!$J$2310</f>
        <v>14856.679894179895</v>
      </c>
      <c r="H18" s="11">
        <f>'[1]MEI-2022'!$J$2314</f>
        <v>15155.130385487526</v>
      </c>
      <c r="I18" s="11">
        <f>'[1]JUNI-2022'!$J$2311</f>
        <v>14903.492063492062</v>
      </c>
      <c r="J18" s="8">
        <f>'[1]JULI-2022'!$J$2315</f>
        <v>14892.698412698413</v>
      </c>
      <c r="K18" s="8">
        <f>'[1]AGUSTUS-2022'!$J$2308</f>
        <v>14723.463053665913</v>
      </c>
      <c r="L18" s="8">
        <f>'[1]SEPTEMBER-2022'!$J$2308</f>
        <v>14692.016643990928</v>
      </c>
      <c r="M18" s="8">
        <f>'[1]OKTOBER-2022'!$J$2308</f>
        <v>14430.392063492061</v>
      </c>
      <c r="N18" s="8">
        <f>'[1]NOVEMBER-2022'!$J$2308</f>
        <v>14473.538359788359</v>
      </c>
      <c r="O18" s="8">
        <f>'[1]DESEMBER-2022'!$J$2308</f>
        <v>14445.736961451248</v>
      </c>
      <c r="P18" s="8">
        <f t="shared" si="0"/>
        <v>14650.901004031242</v>
      </c>
      <c r="Q18" s="8">
        <f t="shared" si="1"/>
        <v>15155.130385487526</v>
      </c>
      <c r="R18" s="8">
        <f t="shared" si="2"/>
        <v>14009.006802721085</v>
      </c>
      <c r="S18" s="28">
        <f t="shared" si="3"/>
        <v>298.53047711584435</v>
      </c>
      <c r="T18" s="12">
        <f t="shared" si="4"/>
        <v>2.0376253790377992</v>
      </c>
      <c r="U18" s="26"/>
      <c r="V18" s="27"/>
    </row>
    <row r="19" spans="2:22" ht="15.75" x14ac:dyDescent="0.25">
      <c r="B19" s="6">
        <v>11</v>
      </c>
      <c r="C19" s="7" t="s">
        <v>17</v>
      </c>
      <c r="D19" s="11">
        <f>'[1]JANUARI-2022'!$J$2308</f>
        <v>19854.875283446709</v>
      </c>
      <c r="E19" s="11">
        <f>'[1]FEBRUARI-2022'!$J$2308</f>
        <v>18849.259259259263</v>
      </c>
      <c r="F19" s="11">
        <f>'[1]MARET-2022'!$J$2308</f>
        <v>21746.36432350718</v>
      </c>
      <c r="G19" s="11">
        <f>'[1]APRIL-2022'!$J$2311</f>
        <v>19655.773809523809</v>
      </c>
      <c r="H19" s="11">
        <f>'[1]MEI-2022'!$J$2315</f>
        <v>20988.242630385488</v>
      </c>
      <c r="I19" s="11">
        <f>'[1]JUNI-2022'!$J$2312</f>
        <v>20325.357142857141</v>
      </c>
      <c r="J19" s="8">
        <f>'[1]JULI-2022'!$J$2316</f>
        <v>19253.492063492064</v>
      </c>
      <c r="K19" s="8">
        <f>'[1]AGUSTUS-2022'!$J$2309</f>
        <v>16965.109599395317</v>
      </c>
      <c r="L19" s="8">
        <f>'[1]SEPTEMBER-2022'!$J$2309</f>
        <v>16106.405895691609</v>
      </c>
      <c r="M19" s="8">
        <f>'[1]OKTOBER-2022'!$J$2309</f>
        <v>15173.242630385488</v>
      </c>
      <c r="N19" s="8">
        <f>'[1]NOVEMBER-2022'!$J$2309</f>
        <v>15581.838624338623</v>
      </c>
      <c r="O19" s="8">
        <f>'[1]DESEMBER-2022'!$J$2309</f>
        <v>15663.633786848071</v>
      </c>
      <c r="P19" s="8">
        <f t="shared" si="0"/>
        <v>18346.96625409423</v>
      </c>
      <c r="Q19" s="8">
        <f t="shared" si="1"/>
        <v>21746.36432350718</v>
      </c>
      <c r="R19" s="8">
        <f t="shared" si="2"/>
        <v>15173.242630385488</v>
      </c>
      <c r="S19" s="28">
        <f t="shared" si="3"/>
        <v>2322.9193410487255</v>
      </c>
      <c r="T19" s="12">
        <f t="shared" si="4"/>
        <v>12.661054197613478</v>
      </c>
      <c r="U19" s="26"/>
      <c r="V19" s="27"/>
    </row>
    <row r="20" spans="2:22" ht="15.75" x14ac:dyDescent="0.25">
      <c r="B20" s="6">
        <v>12</v>
      </c>
      <c r="C20" s="7" t="s">
        <v>18</v>
      </c>
      <c r="D20" s="11"/>
      <c r="E20" s="11"/>
      <c r="F20" s="11"/>
      <c r="G20" s="11">
        <f>'[1]APRIL-2022'!$J$2312</f>
        <v>25087.647392290251</v>
      </c>
      <c r="H20" s="11">
        <f>'[1]MEI-2022'!$J$2316</f>
        <v>26481.723356009072</v>
      </c>
      <c r="I20" s="11">
        <f>'[1]JUNI-2022'!$J$2313</f>
        <v>25567.857142857141</v>
      </c>
      <c r="J20" s="8">
        <f>'[1]JULI-2022'!$J$2317</f>
        <v>23921.481481481482</v>
      </c>
      <c r="K20" s="8">
        <f>'[1]AGUSTUS-2022'!$J$2310</f>
        <v>21792.108843537411</v>
      </c>
      <c r="L20" s="8">
        <f>'[1]SEPTEMBER-2022'!$J$2310</f>
        <v>21023.304988662134</v>
      </c>
      <c r="M20" s="8">
        <f>'[1]OKTOBER-2022'!$J$2310</f>
        <v>19663.0612244898</v>
      </c>
      <c r="N20" s="8">
        <f>'[1]NOVEMBER-2022'!$J$2310</f>
        <v>19412.136243386245</v>
      </c>
      <c r="O20" s="8">
        <f>'[1]DESEMBER-2022'!$J$2310</f>
        <v>19821.876417233561</v>
      </c>
      <c r="P20" s="8">
        <f>AVERAGEIF(G20:O20,"&lt;&gt;0")</f>
        <v>22530.133009994122</v>
      </c>
      <c r="Q20" s="8">
        <f>MAX(G20:O20)</f>
        <v>26481.723356009072</v>
      </c>
      <c r="R20" s="8">
        <f>MIN(G20:O20)</f>
        <v>19412.136243386245</v>
      </c>
      <c r="S20" s="28">
        <f>STDEV(G20:O20)</f>
        <v>2770.6369561674651</v>
      </c>
      <c r="T20" s="12">
        <f t="shared" ref="T20" si="5">S20/P20*100</f>
        <v>12.297472699954504</v>
      </c>
      <c r="U20" s="26"/>
      <c r="V20" s="27"/>
    </row>
    <row r="21" spans="2:22" ht="15.75" x14ac:dyDescent="0.25">
      <c r="B21" s="6">
        <v>13</v>
      </c>
      <c r="C21" s="7" t="s">
        <v>19</v>
      </c>
      <c r="D21" s="11">
        <f>'[1]JANUARI-2022'!$J$2309</f>
        <v>8189.9376417233561</v>
      </c>
      <c r="E21" s="11">
        <f>'[1]FEBRUARI-2022'!$J$2309</f>
        <v>8370.6481481481478</v>
      </c>
      <c r="F21" s="11">
        <f>'[1]MARET-2022'!$J$2309</f>
        <v>8559.5719954648503</v>
      </c>
      <c r="G21" s="11">
        <f>'[1]APRIL-2022'!$J$2313</f>
        <v>8837.6587301587315</v>
      </c>
      <c r="H21" s="11">
        <f>'[1]MEI-2022'!$J$2317</f>
        <v>9449.9470899470889</v>
      </c>
      <c r="I21" s="11">
        <f>'[1]JUNI-2022'!$J$2314</f>
        <v>9587.2222222222226</v>
      </c>
      <c r="J21" s="8">
        <f>'[1]JULI-2022'!$J$2318</f>
        <v>9805.7142857142862</v>
      </c>
      <c r="K21" s="8">
        <f>'[1]AGUSTUS-2022'!$J$2311</f>
        <v>10001.174920634921</v>
      </c>
      <c r="L21" s="8">
        <f>'[1]SEPTEMBER-2022'!$J$2311</f>
        <v>10329.70634920635</v>
      </c>
      <c r="M21" s="8">
        <f>'[1]OKTOBER-2022'!$J$2311</f>
        <v>11446.224489795919</v>
      </c>
      <c r="N21" s="8">
        <f>'[1]NOVEMBER-2022'!$J$2311</f>
        <v>11154.841269841269</v>
      </c>
      <c r="O21" s="8">
        <f>'[1]DESEMBER-2022'!$J$2311</f>
        <v>11076.462585034013</v>
      </c>
      <c r="P21" s="8">
        <f>AVERAGEIF(D21:O21,"&lt;&gt;0")</f>
        <v>9734.0924773242623</v>
      </c>
      <c r="Q21" s="8">
        <f>MAX(D21:O21)</f>
        <v>11446.224489795919</v>
      </c>
      <c r="R21" s="8">
        <f>MIN(D21:O21)</f>
        <v>8189.9376417233561</v>
      </c>
      <c r="S21" s="28">
        <f>STDEV(D21:O21)</f>
        <v>1116.4837318531493</v>
      </c>
      <c r="T21" s="12">
        <f t="shared" si="4"/>
        <v>11.469828691827384</v>
      </c>
      <c r="U21" s="26"/>
      <c r="V21" s="27"/>
    </row>
    <row r="22" spans="2:22" ht="15.75" x14ac:dyDescent="0.25">
      <c r="B22" s="6">
        <v>14</v>
      </c>
      <c r="C22" s="7" t="s">
        <v>20</v>
      </c>
      <c r="D22" s="11">
        <f>'[1]JANUARI-2022'!$J$2310</f>
        <v>121100.39682539683</v>
      </c>
      <c r="E22" s="11">
        <f>'[1]FEBRUARI-2022'!$J$2310</f>
        <v>122493.33333333333</v>
      </c>
      <c r="F22" s="11">
        <f>'[1]MARET-2022'!$J$2310</f>
        <v>122264.38019652307</v>
      </c>
      <c r="G22" s="11">
        <f>'[1]APRIL-2022'!$J$2314</f>
        <v>125309.85449735451</v>
      </c>
      <c r="H22" s="11">
        <f>'[1]MEI-2022'!$J$2318</f>
        <v>124755.55555555555</v>
      </c>
      <c r="I22" s="11">
        <f>'[1]JUNI-2022'!$J$2315</f>
        <v>122060.55555555555</v>
      </c>
      <c r="J22" s="8">
        <f>'[1]JULI-2022'!$J$2319</f>
        <v>116326.66666666667</v>
      </c>
      <c r="K22" s="8">
        <f>'[1]AGUSTUS-2022'!$J$2312</f>
        <v>121455.10204081633</v>
      </c>
      <c r="L22" s="8">
        <f>'[1]SEPTEMBER-2022'!$J$2312</f>
        <v>121728.44671201815</v>
      </c>
      <c r="M22" s="8">
        <f>'[1]OKTOBER-2022'!$J$2312</f>
        <v>120206.48526077098</v>
      </c>
      <c r="N22" s="8">
        <f>'[1]NOVEMBER-2022'!$J$2312</f>
        <v>122594.57671957673</v>
      </c>
      <c r="O22" s="8">
        <f>'[1]DESEMBER-2022'!$J$2312</f>
        <v>122159.86394557822</v>
      </c>
      <c r="P22" s="8">
        <f>AVERAGEIF(D22:O22,"&lt;&gt;0")</f>
        <v>121871.26810909547</v>
      </c>
      <c r="Q22" s="8">
        <f>MAX(D22:O22)</f>
        <v>125309.85449735451</v>
      </c>
      <c r="R22" s="8">
        <f>MIN(D22:O22)</f>
        <v>116326.66666666667</v>
      </c>
      <c r="S22" s="28">
        <f>STDEV(D22:O22)</f>
        <v>2248.8123550680607</v>
      </c>
      <c r="T22" s="12">
        <f t="shared" si="4"/>
        <v>1.8452358705704053</v>
      </c>
      <c r="U22" s="26"/>
      <c r="V22" s="27"/>
    </row>
    <row r="23" spans="2:22" ht="15.75" x14ac:dyDescent="0.25">
      <c r="B23" s="13"/>
      <c r="C23" s="13"/>
      <c r="D23" s="14"/>
      <c r="E23" s="14"/>
      <c r="F23" s="14"/>
      <c r="G23" s="14"/>
      <c r="H23" s="14"/>
      <c r="I23" s="14"/>
      <c r="J23" s="14"/>
      <c r="K23" s="14"/>
      <c r="L23" s="14"/>
      <c r="M23" s="14"/>
      <c r="N23" s="14"/>
      <c r="O23" s="14"/>
      <c r="P23" s="14"/>
      <c r="Q23" s="14"/>
      <c r="R23" s="14"/>
      <c r="S23" s="14"/>
      <c r="T23" s="14"/>
    </row>
    <row r="24" spans="2:22" ht="15.75" x14ac:dyDescent="0.25">
      <c r="B24" s="13"/>
      <c r="C24" s="13"/>
      <c r="D24" s="14"/>
      <c r="E24" s="14"/>
      <c r="F24" s="14"/>
      <c r="G24" s="14"/>
      <c r="H24" s="14"/>
      <c r="I24" s="14"/>
      <c r="J24" s="14"/>
      <c r="K24" s="14"/>
      <c r="L24" s="14"/>
      <c r="M24" s="14"/>
      <c r="N24" s="14"/>
      <c r="O24" s="14"/>
      <c r="P24" s="14"/>
      <c r="Q24" s="14"/>
      <c r="R24" s="14"/>
      <c r="S24" s="14"/>
      <c r="T24" s="14"/>
    </row>
    <row r="25" spans="2:22" ht="15.75" x14ac:dyDescent="0.25">
      <c r="B25" s="13"/>
      <c r="C25" s="13"/>
      <c r="D25" s="14"/>
      <c r="E25" s="14"/>
      <c r="F25" s="14"/>
      <c r="G25" s="14"/>
      <c r="H25" s="14"/>
      <c r="I25" s="14"/>
      <c r="J25" s="14"/>
      <c r="K25" s="14"/>
      <c r="L25" s="14"/>
      <c r="M25" s="14"/>
      <c r="N25" s="14"/>
      <c r="O25" s="14"/>
      <c r="P25" s="14"/>
      <c r="Q25" s="14"/>
      <c r="R25" s="14"/>
      <c r="S25" s="14"/>
      <c r="T25" s="14"/>
    </row>
    <row r="26" spans="2:22" ht="15.75" x14ac:dyDescent="0.25">
      <c r="B26" s="13"/>
      <c r="C26" s="13"/>
      <c r="D26" s="14"/>
      <c r="E26" s="14"/>
      <c r="F26" s="14"/>
      <c r="G26" s="14"/>
      <c r="H26" s="14"/>
      <c r="I26" s="14"/>
      <c r="J26" s="14"/>
      <c r="K26" s="14"/>
      <c r="L26" s="14"/>
      <c r="M26" s="14"/>
      <c r="N26" s="14"/>
      <c r="O26" s="14"/>
      <c r="P26" s="14"/>
      <c r="Q26" s="14"/>
      <c r="R26" s="14"/>
      <c r="S26" s="14"/>
      <c r="T26" s="14"/>
    </row>
    <row r="27" spans="2:22" ht="15.75" x14ac:dyDescent="0.25">
      <c r="B27" s="13"/>
      <c r="C27" s="13"/>
      <c r="D27" s="14"/>
      <c r="E27" s="14"/>
      <c r="F27" s="14"/>
      <c r="G27" s="14"/>
      <c r="H27" s="14"/>
      <c r="I27" s="14"/>
      <c r="J27" s="14"/>
      <c r="K27" s="14"/>
      <c r="L27" s="14"/>
      <c r="M27" s="14"/>
      <c r="N27" s="14"/>
      <c r="O27" s="14"/>
      <c r="P27" s="14"/>
      <c r="Q27" s="14"/>
      <c r="R27" s="14"/>
      <c r="S27" s="14"/>
      <c r="T27" s="14"/>
    </row>
    <row r="28" spans="2:22" ht="15.75" x14ac:dyDescent="0.25">
      <c r="B28" s="13"/>
      <c r="C28" s="13"/>
      <c r="D28" s="14"/>
      <c r="E28" s="14"/>
      <c r="F28" s="14"/>
      <c r="G28" s="14"/>
      <c r="H28" s="14"/>
      <c r="I28" s="14"/>
      <c r="J28" s="14"/>
      <c r="K28" s="14"/>
      <c r="L28" s="14"/>
      <c r="M28" s="14"/>
      <c r="N28" s="14"/>
      <c r="O28" s="14"/>
      <c r="P28" s="14"/>
      <c r="Q28" s="14"/>
      <c r="R28" s="14"/>
      <c r="S28" s="14"/>
      <c r="T28" s="14"/>
    </row>
    <row r="29" spans="2:22" ht="15.75" x14ac:dyDescent="0.25">
      <c r="B29" s="13"/>
      <c r="C29" s="13"/>
      <c r="D29" s="14"/>
      <c r="E29" s="14"/>
      <c r="F29" s="14"/>
      <c r="G29" s="14"/>
      <c r="H29" s="14"/>
      <c r="I29" s="14"/>
      <c r="J29" s="14"/>
      <c r="K29" s="14"/>
      <c r="L29" s="14"/>
      <c r="M29" s="14"/>
      <c r="N29" s="14"/>
      <c r="O29" s="14"/>
      <c r="P29" s="14"/>
      <c r="Q29" s="14"/>
      <c r="R29" s="14"/>
      <c r="S29" s="14"/>
      <c r="T29" s="14"/>
    </row>
    <row r="30" spans="2:22" ht="15.75" x14ac:dyDescent="0.25">
      <c r="B30" s="13"/>
      <c r="C30" s="13"/>
      <c r="D30" s="14"/>
      <c r="E30" s="14"/>
      <c r="F30" s="14"/>
      <c r="G30" s="14"/>
      <c r="H30" s="14"/>
      <c r="I30" s="14"/>
      <c r="J30" s="14"/>
      <c r="K30" s="14"/>
      <c r="L30" s="14"/>
      <c r="M30" s="14"/>
      <c r="N30" s="14"/>
      <c r="O30" s="14"/>
      <c r="P30" s="14"/>
      <c r="Q30" s="14"/>
      <c r="R30" s="14"/>
      <c r="S30" s="14"/>
      <c r="T30" s="14"/>
    </row>
    <row r="31" spans="2:22" ht="15.75" x14ac:dyDescent="0.25">
      <c r="B31" s="13"/>
      <c r="C31" s="13"/>
      <c r="D31" s="14"/>
      <c r="E31" s="14"/>
      <c r="F31" s="14"/>
      <c r="G31" s="14"/>
      <c r="H31" s="14"/>
      <c r="I31" s="14"/>
      <c r="J31" s="14"/>
      <c r="K31" s="14"/>
      <c r="L31" s="14"/>
      <c r="M31" s="14"/>
      <c r="N31" s="14"/>
      <c r="O31" s="14"/>
      <c r="P31" s="14"/>
      <c r="Q31" s="14"/>
      <c r="R31" s="14"/>
      <c r="S31" s="14"/>
      <c r="T31" s="14"/>
    </row>
    <row r="32" spans="2:22" ht="15.75" x14ac:dyDescent="0.25">
      <c r="B32" s="13"/>
      <c r="C32" s="13"/>
      <c r="D32" s="14"/>
      <c r="E32" s="14"/>
      <c r="F32" s="14"/>
      <c r="G32" s="14"/>
      <c r="H32" s="14"/>
      <c r="I32" s="14"/>
      <c r="J32" s="14"/>
      <c r="K32" s="14"/>
      <c r="L32" s="14"/>
      <c r="M32" s="14"/>
      <c r="N32" s="14"/>
      <c r="O32" s="14"/>
      <c r="P32" s="14"/>
      <c r="Q32" s="14"/>
      <c r="R32" s="14"/>
      <c r="S32" s="14"/>
      <c r="T32" s="14"/>
    </row>
    <row r="33" spans="2:21" ht="15.75" x14ac:dyDescent="0.25">
      <c r="B33" s="13"/>
      <c r="C33" s="13"/>
      <c r="D33" s="14"/>
      <c r="E33" s="14"/>
      <c r="F33" s="14"/>
      <c r="G33" s="14"/>
      <c r="H33" s="14"/>
      <c r="I33" s="14"/>
      <c r="J33" s="14"/>
      <c r="K33" s="14"/>
      <c r="L33" s="14"/>
      <c r="M33" s="14"/>
      <c r="N33" s="14"/>
      <c r="O33" s="14"/>
      <c r="P33" s="14"/>
      <c r="Q33" s="14"/>
      <c r="R33" s="14"/>
      <c r="S33" s="14"/>
      <c r="T33" s="14"/>
    </row>
    <row r="34" spans="2:21" ht="15.75" x14ac:dyDescent="0.25">
      <c r="B34" s="13"/>
      <c r="C34" s="13"/>
      <c r="D34" s="14"/>
      <c r="E34" s="14"/>
      <c r="F34" s="14"/>
      <c r="G34" s="14"/>
      <c r="H34" s="14"/>
      <c r="I34" s="14"/>
      <c r="J34" s="14"/>
      <c r="K34" s="14"/>
      <c r="L34" s="14"/>
      <c r="M34" s="14"/>
      <c r="N34" s="14"/>
      <c r="O34" s="14"/>
      <c r="P34" s="14"/>
      <c r="Q34" s="14"/>
      <c r="R34" s="14"/>
      <c r="S34" s="14"/>
      <c r="T34" s="14"/>
    </row>
    <row r="35" spans="2:21" ht="15.75" x14ac:dyDescent="0.25">
      <c r="B35" s="13"/>
      <c r="C35" s="13"/>
      <c r="D35" s="14"/>
      <c r="E35" s="14"/>
      <c r="F35" s="14"/>
      <c r="G35" s="14"/>
      <c r="H35" s="14"/>
      <c r="I35" s="14"/>
      <c r="J35" s="14"/>
      <c r="K35" s="14"/>
      <c r="L35" s="14"/>
      <c r="M35" s="14"/>
      <c r="N35" s="14"/>
      <c r="O35" s="14"/>
      <c r="P35" s="14"/>
      <c r="Q35" s="14"/>
      <c r="R35" s="14"/>
      <c r="S35" s="14"/>
      <c r="T35" s="14"/>
    </row>
    <row r="36" spans="2:21" ht="15.75" x14ac:dyDescent="0.25">
      <c r="B36" s="13"/>
      <c r="C36" s="13"/>
      <c r="D36" s="14"/>
      <c r="E36" s="14"/>
      <c r="F36" s="14"/>
      <c r="G36" s="14"/>
      <c r="H36" s="14"/>
      <c r="I36" s="14"/>
      <c r="J36" s="14"/>
      <c r="K36" s="14"/>
      <c r="L36" s="14"/>
      <c r="M36" s="14"/>
      <c r="N36" s="14"/>
      <c r="O36" s="14"/>
      <c r="P36" s="14"/>
      <c r="Q36" s="14"/>
      <c r="R36" s="14"/>
      <c r="S36" s="14"/>
      <c r="T36" s="14"/>
    </row>
    <row r="37" spans="2:21" ht="15.05" customHeight="1" x14ac:dyDescent="0.25">
      <c r="B37" s="13"/>
      <c r="C37" s="13"/>
      <c r="D37" s="14"/>
      <c r="E37" s="14"/>
      <c r="F37" s="14"/>
      <c r="G37" s="14"/>
      <c r="H37" s="14"/>
      <c r="I37" s="14"/>
      <c r="J37" s="14"/>
      <c r="K37" s="14"/>
      <c r="L37" s="14"/>
      <c r="M37" s="14"/>
      <c r="N37" s="14"/>
      <c r="O37" s="14"/>
      <c r="P37" s="14"/>
      <c r="Q37" s="14"/>
      <c r="R37" s="14"/>
      <c r="S37" s="14"/>
      <c r="T37" s="14"/>
    </row>
    <row r="38" spans="2:21" ht="29.45" customHeight="1" x14ac:dyDescent="0.25">
      <c r="B38" s="21" t="s">
        <v>0</v>
      </c>
      <c r="C38" s="22" t="s">
        <v>21</v>
      </c>
      <c r="D38" s="44" t="s">
        <v>36</v>
      </c>
      <c r="E38" s="45"/>
      <c r="F38" s="46"/>
      <c r="G38" s="13"/>
      <c r="H38" s="13"/>
      <c r="I38" s="13"/>
      <c r="J38" s="13"/>
      <c r="K38" s="13"/>
      <c r="L38" s="13"/>
      <c r="M38" s="13"/>
      <c r="N38" s="15"/>
      <c r="O38" s="15"/>
      <c r="P38" s="13"/>
      <c r="Q38" s="13"/>
      <c r="R38" s="13"/>
      <c r="S38" s="13"/>
      <c r="T38" s="13"/>
    </row>
    <row r="39" spans="2:21" ht="15.75" x14ac:dyDescent="0.25">
      <c r="B39" s="23">
        <v>1</v>
      </c>
      <c r="C39" s="24" t="s">
        <v>2</v>
      </c>
      <c r="D39" s="41" t="s">
        <v>41</v>
      </c>
      <c r="E39" s="42"/>
      <c r="F39" s="43"/>
      <c r="G39" s="13"/>
      <c r="H39" s="13"/>
      <c r="I39" s="29"/>
      <c r="J39" s="30" t="s">
        <v>43</v>
      </c>
      <c r="K39"/>
      <c r="L39"/>
      <c r="M39"/>
      <c r="N39" s="13"/>
      <c r="O39" s="13"/>
      <c r="P39" s="13"/>
      <c r="Q39" s="13"/>
      <c r="R39" s="13"/>
      <c r="S39" s="13"/>
      <c r="T39" s="13"/>
    </row>
    <row r="40" spans="2:21" ht="15.75" x14ac:dyDescent="0.25">
      <c r="B40" s="23">
        <v>2</v>
      </c>
      <c r="C40" s="24" t="s">
        <v>37</v>
      </c>
      <c r="D40" s="41" t="s">
        <v>42</v>
      </c>
      <c r="E40" s="42"/>
      <c r="F40" s="43"/>
      <c r="G40" s="13"/>
      <c r="H40" s="13"/>
      <c r="I40" s="31"/>
      <c r="J40" s="2"/>
      <c r="K40" s="1"/>
      <c r="L40" s="1"/>
      <c r="M40" s="1"/>
      <c r="N40" s="13"/>
      <c r="O40" s="13"/>
      <c r="P40" s="13"/>
      <c r="Q40" s="13"/>
      <c r="R40" s="13"/>
      <c r="S40" s="13"/>
      <c r="T40" s="13"/>
    </row>
    <row r="41" spans="2:21" ht="15.75" x14ac:dyDescent="0.25">
      <c r="B41" s="23">
        <v>3</v>
      </c>
      <c r="C41" s="24" t="s">
        <v>38</v>
      </c>
      <c r="D41" s="41" t="s">
        <v>41</v>
      </c>
      <c r="E41" s="42"/>
      <c r="F41" s="43"/>
      <c r="G41" s="13"/>
      <c r="H41" s="13"/>
      <c r="I41" s="32"/>
      <c r="J41" s="30" t="s">
        <v>44</v>
      </c>
      <c r="K41" s="1"/>
      <c r="L41" s="1"/>
      <c r="M41" s="1"/>
      <c r="N41" s="13"/>
      <c r="O41" s="13"/>
      <c r="P41" s="13"/>
      <c r="Q41" s="13"/>
      <c r="R41" s="13"/>
      <c r="S41" s="13"/>
      <c r="T41" s="13"/>
    </row>
    <row r="42" spans="2:21" ht="15.75" x14ac:dyDescent="0.25">
      <c r="B42" s="16">
        <v>4</v>
      </c>
      <c r="C42" s="17" t="s">
        <v>39</v>
      </c>
      <c r="D42" s="41" t="s">
        <v>42</v>
      </c>
      <c r="E42" s="42"/>
      <c r="F42" s="43"/>
      <c r="G42" s="13"/>
      <c r="H42" s="13"/>
      <c r="I42" s="13"/>
      <c r="J42" s="13"/>
      <c r="K42" s="13"/>
      <c r="L42" s="13"/>
      <c r="M42" s="13"/>
      <c r="N42" s="13"/>
      <c r="O42" s="13"/>
      <c r="P42" s="13"/>
      <c r="Q42" s="13"/>
      <c r="R42" s="13"/>
      <c r="S42" s="13"/>
      <c r="T42" s="13"/>
    </row>
    <row r="43" spans="2:21" ht="35.549999999999997" customHeight="1" x14ac:dyDescent="0.25">
      <c r="B43" s="13"/>
      <c r="C43" s="13"/>
      <c r="D43" s="14"/>
      <c r="E43" s="14"/>
      <c r="F43" s="14"/>
      <c r="G43" s="14"/>
      <c r="H43" s="14"/>
      <c r="I43" s="14"/>
      <c r="J43" s="14"/>
      <c r="K43" s="14"/>
      <c r="L43" s="14"/>
      <c r="M43" s="14"/>
      <c r="N43" s="14"/>
      <c r="O43" s="14"/>
      <c r="P43" s="14"/>
      <c r="Q43" s="14"/>
      <c r="R43" s="14"/>
      <c r="S43" s="14"/>
      <c r="T43" s="14"/>
    </row>
    <row r="44" spans="2:21" ht="15.55" customHeight="1" x14ac:dyDescent="0.25">
      <c r="B44" s="48" t="s">
        <v>40</v>
      </c>
      <c r="C44" s="49"/>
      <c r="D44" s="49"/>
      <c r="E44" s="49"/>
      <c r="F44" s="49"/>
      <c r="G44" s="49"/>
      <c r="H44" s="49"/>
      <c r="I44" s="49"/>
      <c r="J44" s="49"/>
      <c r="K44" s="49"/>
      <c r="L44" s="49"/>
      <c r="M44" s="49"/>
      <c r="N44" s="49"/>
      <c r="O44" s="49"/>
      <c r="P44" s="49"/>
      <c r="Q44" s="49"/>
      <c r="R44" s="49"/>
      <c r="S44" s="49"/>
      <c r="T44" s="50"/>
    </row>
    <row r="45" spans="2:21" ht="18.649999999999999" customHeight="1" x14ac:dyDescent="0.25">
      <c r="B45" s="33" t="s">
        <v>45</v>
      </c>
      <c r="C45" s="53" t="s">
        <v>48</v>
      </c>
      <c r="D45" s="53"/>
      <c r="E45" s="53"/>
      <c r="F45" s="53"/>
      <c r="G45" s="53"/>
      <c r="H45" s="53"/>
      <c r="I45" s="53"/>
      <c r="J45" s="53"/>
      <c r="K45" s="53"/>
      <c r="L45" s="53"/>
      <c r="M45" s="53"/>
      <c r="N45" s="53"/>
      <c r="O45" s="53"/>
      <c r="P45" s="53"/>
      <c r="Q45" s="53"/>
      <c r="R45" s="53"/>
      <c r="S45" s="53"/>
      <c r="T45" s="53"/>
      <c r="U45" s="35"/>
    </row>
    <row r="46" spans="2:21" ht="33.75" customHeight="1" x14ac:dyDescent="0.25">
      <c r="B46" s="33"/>
      <c r="C46" s="51" t="s">
        <v>49</v>
      </c>
      <c r="D46" s="51"/>
      <c r="E46" s="51"/>
      <c r="F46" s="51"/>
      <c r="G46" s="51"/>
      <c r="H46" s="51"/>
      <c r="I46" s="51"/>
      <c r="J46" s="51"/>
      <c r="K46" s="51"/>
      <c r="L46" s="51"/>
      <c r="M46" s="51"/>
      <c r="N46" s="51"/>
      <c r="O46" s="51"/>
      <c r="P46" s="51"/>
      <c r="Q46" s="51"/>
      <c r="R46" s="51"/>
      <c r="S46" s="51"/>
      <c r="T46" s="51"/>
      <c r="U46" s="35"/>
    </row>
    <row r="47" spans="2:21" ht="190.5" customHeight="1" x14ac:dyDescent="0.2">
      <c r="B47" s="34" t="s">
        <v>45</v>
      </c>
      <c r="C47" s="47" t="s">
        <v>51</v>
      </c>
      <c r="D47" s="47"/>
      <c r="E47" s="47"/>
      <c r="F47" s="47"/>
      <c r="G47" s="47"/>
      <c r="H47" s="47"/>
      <c r="I47" s="47"/>
      <c r="J47" s="47"/>
      <c r="K47" s="47"/>
      <c r="L47" s="47"/>
      <c r="M47" s="47"/>
      <c r="N47" s="47"/>
      <c r="O47" s="47"/>
      <c r="P47" s="47"/>
      <c r="Q47" s="47"/>
      <c r="R47" s="47"/>
      <c r="S47" s="47"/>
      <c r="T47" s="47"/>
      <c r="U47" s="36"/>
    </row>
    <row r="48" spans="2:21" ht="66.8" customHeight="1" x14ac:dyDescent="0.2">
      <c r="B48" s="34" t="s">
        <v>45</v>
      </c>
      <c r="C48" s="47" t="s">
        <v>50</v>
      </c>
      <c r="D48" s="47"/>
      <c r="E48" s="47"/>
      <c r="F48" s="47"/>
      <c r="G48" s="47"/>
      <c r="H48" s="47"/>
      <c r="I48" s="47"/>
      <c r="J48" s="47"/>
      <c r="K48" s="47"/>
      <c r="L48" s="47"/>
      <c r="M48" s="47"/>
      <c r="N48" s="47"/>
      <c r="O48" s="47"/>
      <c r="P48" s="47"/>
      <c r="Q48" s="47"/>
      <c r="R48" s="47"/>
      <c r="S48" s="47"/>
      <c r="T48" s="47"/>
      <c r="U48" s="36"/>
    </row>
    <row r="49" spans="2:21" ht="33.75" customHeight="1" x14ac:dyDescent="0.2">
      <c r="B49" s="34" t="s">
        <v>45</v>
      </c>
      <c r="C49" s="52" t="s">
        <v>46</v>
      </c>
      <c r="D49" s="52"/>
      <c r="E49" s="52"/>
      <c r="F49" s="52"/>
      <c r="G49" s="52"/>
      <c r="H49" s="52"/>
      <c r="I49" s="52"/>
      <c r="J49" s="52"/>
      <c r="K49" s="52"/>
      <c r="L49" s="52"/>
      <c r="M49" s="52"/>
      <c r="N49" s="52"/>
      <c r="O49" s="52"/>
      <c r="P49" s="52"/>
      <c r="Q49" s="52"/>
      <c r="R49" s="52"/>
      <c r="S49" s="52"/>
      <c r="T49" s="52"/>
      <c r="U49" s="37"/>
    </row>
    <row r="50" spans="2:21" ht="15.55" customHeight="1" x14ac:dyDescent="0.25">
      <c r="B50" s="18"/>
      <c r="C50" s="19"/>
      <c r="D50" s="19"/>
      <c r="E50" s="19"/>
      <c r="F50" s="19"/>
      <c r="G50" s="19"/>
      <c r="H50" s="19"/>
      <c r="I50" s="19"/>
      <c r="J50" s="19"/>
      <c r="K50" s="19"/>
      <c r="L50" s="19"/>
      <c r="M50" s="19"/>
      <c r="N50" s="19"/>
      <c r="O50" s="19"/>
      <c r="P50" s="19"/>
      <c r="Q50" s="19"/>
      <c r="R50" s="19"/>
      <c r="S50" s="19"/>
      <c r="T50" s="20"/>
    </row>
    <row r="51" spans="2:21" ht="15.75" x14ac:dyDescent="0.25">
      <c r="B51" s="13"/>
      <c r="C51" s="13"/>
      <c r="D51" s="14"/>
      <c r="E51" s="14"/>
      <c r="F51" s="14"/>
      <c r="G51" s="14"/>
      <c r="H51" s="14"/>
      <c r="I51" s="14"/>
      <c r="J51" s="14"/>
      <c r="K51" s="14"/>
      <c r="L51" s="14"/>
      <c r="M51" s="14"/>
      <c r="N51" s="14"/>
      <c r="O51" s="14"/>
      <c r="P51" s="14"/>
      <c r="Q51" s="14"/>
      <c r="R51" s="14"/>
      <c r="S51" s="14"/>
      <c r="T51" s="14"/>
    </row>
    <row r="53" spans="2:21" ht="15.05" x14ac:dyDescent="0.25">
      <c r="O53" s="38"/>
      <c r="P53" s="38"/>
      <c r="Q53" s="38"/>
      <c r="R53" s="38"/>
      <c r="S53" s="38"/>
      <c r="T53" s="25"/>
      <c r="U53" s="25"/>
    </row>
    <row r="54" spans="2:21" ht="15.05" x14ac:dyDescent="0.25">
      <c r="D54" s="39"/>
      <c r="E54" s="39"/>
      <c r="F54" s="39"/>
      <c r="G54" s="39"/>
      <c r="H54" s="39"/>
      <c r="O54" s="2"/>
      <c r="P54" s="1"/>
      <c r="Q54" s="1"/>
      <c r="R54" s="1"/>
      <c r="S54" s="1"/>
      <c r="T54"/>
      <c r="U54"/>
    </row>
    <row r="55" spans="2:21" ht="15.05" x14ac:dyDescent="0.25">
      <c r="D55" s="38"/>
      <c r="E55" s="38"/>
      <c r="F55" s="38"/>
      <c r="G55" s="38"/>
      <c r="H55" s="38"/>
      <c r="O55" s="2"/>
      <c r="P55" s="1"/>
      <c r="Q55" s="1"/>
      <c r="R55" s="1"/>
      <c r="S55" s="1"/>
      <c r="T55"/>
      <c r="U55"/>
    </row>
    <row r="56" spans="2:21" ht="15.05" x14ac:dyDescent="0.25">
      <c r="D56" s="38"/>
      <c r="E56" s="38"/>
      <c r="F56" s="38"/>
      <c r="G56" s="38"/>
      <c r="H56" s="38"/>
      <c r="O56" s="2"/>
      <c r="P56" s="1"/>
      <c r="Q56" s="1"/>
      <c r="R56" s="1"/>
      <c r="S56" s="1"/>
    </row>
    <row r="57" spans="2:21" ht="12.8" x14ac:dyDescent="0.2">
      <c r="O57" s="2"/>
      <c r="P57" s="1"/>
      <c r="Q57" s="1"/>
      <c r="R57" s="1"/>
      <c r="S57" s="1"/>
    </row>
    <row r="58" spans="2:21" ht="15.05" x14ac:dyDescent="0.25">
      <c r="O58" s="39"/>
      <c r="P58" s="39"/>
      <c r="Q58" s="39"/>
      <c r="R58" s="39"/>
      <c r="S58" s="39"/>
    </row>
    <row r="59" spans="2:21" ht="15.05" x14ac:dyDescent="0.25">
      <c r="O59" s="38"/>
      <c r="P59" s="38"/>
      <c r="Q59" s="38"/>
      <c r="R59" s="38"/>
      <c r="S59" s="38"/>
    </row>
    <row r="60" spans="2:21" ht="15.05" x14ac:dyDescent="0.25">
      <c r="O60" s="38"/>
      <c r="P60" s="38"/>
      <c r="Q60" s="38"/>
      <c r="R60" s="38"/>
      <c r="S60" s="38"/>
    </row>
  </sheetData>
  <mergeCells count="19">
    <mergeCell ref="O58:S58"/>
    <mergeCell ref="O59:S59"/>
    <mergeCell ref="O60:S60"/>
    <mergeCell ref="D56:H56"/>
    <mergeCell ref="D54:H54"/>
    <mergeCell ref="D55:H55"/>
    <mergeCell ref="O53:S53"/>
    <mergeCell ref="B2:T2"/>
    <mergeCell ref="D42:F42"/>
    <mergeCell ref="D38:F38"/>
    <mergeCell ref="D39:F39"/>
    <mergeCell ref="D40:F40"/>
    <mergeCell ref="D41:F41"/>
    <mergeCell ref="C47:T47"/>
    <mergeCell ref="B44:T44"/>
    <mergeCell ref="C46:T46"/>
    <mergeCell ref="C48:T48"/>
    <mergeCell ref="C49:T49"/>
    <mergeCell ref="C45:T45"/>
  </mergeCells>
  <pageMargins left="0.70866141732283505" right="0" top="0.5" bottom="0.5" header="0.31496062992126" footer="0.31496062992126"/>
  <pageSetup paperSize="5" scale="80" orientation="landscape"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LAP. ANALISA CV HARGA</vt:lpstr>
      <vt:lpstr>'LAP. ANALISA CV HARGA'!Print_Area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STATISTIK</cp:lastModifiedBy>
  <cp:lastPrinted>2022-04-11T02:55:45Z</cp:lastPrinted>
  <dcterms:created xsi:type="dcterms:W3CDTF">2021-10-11T06:10:03Z</dcterms:created>
  <dcterms:modified xsi:type="dcterms:W3CDTF">2023-12-18T00:44:25Z</dcterms:modified>
</cp:coreProperties>
</file>