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01287134-1443-4728-8554-CD9CC1643D42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Data PSDH-DR 2021" sheetId="2" r:id="rId1"/>
  </sheets>
  <definedNames>
    <definedName name="_xlnm.Print_Area" localSheetId="0">'Data PSDH-DR 2021'!$A$1:$C$17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B8" i="2"/>
  <c r="B9" i="2"/>
  <c r="L19" i="2"/>
  <c r="O19" i="2" s="1"/>
  <c r="N19" i="2"/>
  <c r="Q19" i="2" s="1"/>
  <c r="C9" i="2" s="1"/>
  <c r="M19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P19" i="2"/>
  <c r="Q8" i="2"/>
  <c r="P8" i="2"/>
  <c r="O8" i="2"/>
  <c r="B10" i="2" l="1"/>
  <c r="C10" i="2"/>
</calcChain>
</file>

<file path=xl/sharedStrings.xml><?xml version="1.0" encoding="utf-8"?>
<sst xmlns="http://schemas.openxmlformats.org/spreadsheetml/2006/main" count="52" uniqueCount="43">
  <si>
    <t>TAHUN</t>
  </si>
  <si>
    <t>PENERIMAAN PSDH</t>
  </si>
  <si>
    <t>PENERIMAAN DR</t>
  </si>
  <si>
    <t>TOTAL</t>
  </si>
  <si>
    <t>Kepala Seksi Pengolahan Pemasaran dan Iuran</t>
  </si>
  <si>
    <t>BAIQ SRI WAHYU HIDAYATI, S.Hut, M.Si</t>
  </si>
  <si>
    <t>NIP. 19730116 200604 2 003</t>
  </si>
  <si>
    <t>(Rp.)</t>
  </si>
  <si>
    <t>2021 (November)</t>
  </si>
  <si>
    <t>NO</t>
  </si>
  <si>
    <t>KODE REFERENSI</t>
  </si>
  <si>
    <t>KABUPATEN / KOTA                                    PENGHASIL</t>
  </si>
  <si>
    <t>26.01</t>
  </si>
  <si>
    <t>KABUPATEN LOMBOK BARAT</t>
  </si>
  <si>
    <t>26.02</t>
  </si>
  <si>
    <t>KABUPATEN LOMBOK TENGAH</t>
  </si>
  <si>
    <t>26.03</t>
  </si>
  <si>
    <t>KABUPATEN LOMBOK TIMUR</t>
  </si>
  <si>
    <t>26.04</t>
  </si>
  <si>
    <t>KABUPATEN BIMA</t>
  </si>
  <si>
    <t>26.05</t>
  </si>
  <si>
    <t>KABUPATEN SUMBAWA</t>
  </si>
  <si>
    <t>26.06</t>
  </si>
  <si>
    <t>KABUPATEN DOMPU</t>
  </si>
  <si>
    <t>26.07</t>
  </si>
  <si>
    <t>KOTA MATARAM</t>
  </si>
  <si>
    <t>26.08</t>
  </si>
  <si>
    <t>KOTA BIMA</t>
  </si>
  <si>
    <t>26.09</t>
  </si>
  <si>
    <t>KABUPATEN SUMBAWA BARAT</t>
  </si>
  <si>
    <t>26.10</t>
  </si>
  <si>
    <t>KABUPATEN LOMBOK UTARA</t>
  </si>
  <si>
    <t>JUMLAH</t>
  </si>
  <si>
    <t>PER KABUPATEN PROVINSI NUSA TENGGARA BARAT</t>
  </si>
  <si>
    <t xml:space="preserve"> TAHUN 2021</t>
  </si>
  <si>
    <t>PSDH                     (RP)</t>
  </si>
  <si>
    <t xml:space="preserve">DR         </t>
  </si>
  <si>
    <t xml:space="preserve">  (RP)</t>
  </si>
  <si>
    <t xml:space="preserve">  (USD)</t>
  </si>
  <si>
    <t>SETORAN MURNI</t>
  </si>
  <si>
    <t>SETORAN DP 25%</t>
  </si>
  <si>
    <t>RINCIAN PENYETORAN PROVISI SUMBER DAYA HUTAN  DAN DANA REBOISASI</t>
  </si>
  <si>
    <t>TOTAL PNBP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</si>
</sst>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_-;_-@_-"/>
    <numFmt numFmtId="165" formatCode="&quot;0&quot;#"/>
    <numFmt numFmtId="166" formatCode="_(* #,##0_);_(* \(#,##0\);_(* &quot;-&quot;??_);_(@_)"/>
    <numFmt numFmtId="167" formatCode="_-* #,##0.00_-;\-* #,##0.00_-;_-* &quot;-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FFFF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b/>
      <sz val="18"/>
      <color rgb="FFFFFFFF"/>
      <name val="Arial"/>
      <family val="2"/>
    </font>
    <font>
      <sz val="14"/>
      <color rgb="FF000000"/>
      <name val="Arial Narrow"/>
      <family val="2"/>
    </font>
    <font>
      <sz val="14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79BA27"/>
        <bgColor indexed="64"/>
      </patternFill>
    </fill>
    <fill>
      <patternFill patternType="solid">
        <fgColor rgb="FFD7E7CD"/>
        <bgColor indexed="64"/>
      </patternFill>
    </fill>
    <fill>
      <patternFill patternType="solid">
        <fgColor rgb="FFECF3E8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n">
        <color indexed="64"/>
      </right>
      <top/>
      <bottom style="thick">
        <color rgb="FFFFFFFF"/>
      </bottom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0" fontId="0" fillId="0" borderId="0" xfId="0" applyFill="1" applyAlignment="1">
      <alignment horizontal="center"/>
    </xf>
    <xf numFmtId="165" fontId="4" fillId="0" borderId="0" xfId="1" applyNumberFormat="1" applyFont="1" applyFill="1" applyBorder="1" applyAlignment="1">
      <alignment vertical="top"/>
    </xf>
    <xf numFmtId="0" fontId="1" fillId="0" borderId="0" xfId="0" applyFont="1" applyFill="1" applyAlignment="1"/>
    <xf numFmtId="0" fontId="0" fillId="0" borderId="0" xfId="0" applyFill="1" applyAlignment="1"/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1" xfId="0" applyFont="1" applyFill="1" applyBorder="1" applyAlignment="1">
      <alignment horizontal="center" vertical="center" wrapText="1" readingOrder="1"/>
    </xf>
    <xf numFmtId="0" fontId="5" fillId="2" borderId="1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6" fillId="3" borderId="2" xfId="0" applyFont="1" applyFill="1" applyBorder="1" applyAlignment="1">
      <alignment horizontal="center" vertical="center" wrapText="1" readingOrder="1"/>
    </xf>
    <xf numFmtId="166" fontId="6" fillId="4" borderId="1" xfId="2" applyNumberFormat="1" applyFont="1" applyFill="1" applyBorder="1" applyAlignment="1">
      <alignment horizontal="right" vertical="center" wrapText="1" readingOrder="1"/>
    </xf>
    <xf numFmtId="166" fontId="6" fillId="4" borderId="3" xfId="2" applyNumberFormat="1" applyFont="1" applyFill="1" applyBorder="1" applyAlignment="1">
      <alignment horizontal="right" vertical="center" wrapText="1" readingOrder="1"/>
    </xf>
    <xf numFmtId="166" fontId="6" fillId="3" borderId="1" xfId="2" applyNumberFormat="1" applyFont="1" applyFill="1" applyBorder="1" applyAlignment="1">
      <alignment horizontal="right" vertical="center" wrapText="1" readingOrder="1"/>
    </xf>
    <xf numFmtId="166" fontId="6" fillId="3" borderId="3" xfId="2" applyNumberFormat="1" applyFont="1" applyFill="1" applyBorder="1" applyAlignment="1">
      <alignment horizontal="right" vertical="center" wrapText="1" readingOrder="1"/>
    </xf>
    <xf numFmtId="0" fontId="10" fillId="0" borderId="0" xfId="0" applyFont="1"/>
    <xf numFmtId="0" fontId="9" fillId="5" borderId="13" xfId="0" applyFont="1" applyFill="1" applyBorder="1" applyAlignment="1">
      <alignment horizontal="center" vertical="center" wrapText="1" readingOrder="1"/>
    </xf>
    <xf numFmtId="166" fontId="9" fillId="5" borderId="14" xfId="2" applyNumberFormat="1" applyFont="1" applyFill="1" applyBorder="1" applyAlignment="1">
      <alignment horizontal="right" vertical="center" wrapText="1" readingOrder="1"/>
    </xf>
    <xf numFmtId="166" fontId="9" fillId="5" borderId="15" xfId="2" applyNumberFormat="1" applyFont="1" applyFill="1" applyBorder="1" applyAlignment="1">
      <alignment horizontal="right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166" fontId="6" fillId="4" borderId="5" xfId="2" applyNumberFormat="1" applyFont="1" applyFill="1" applyBorder="1" applyAlignment="1">
      <alignment horizontal="right" vertical="center" wrapText="1" readingOrder="1"/>
    </xf>
    <xf numFmtId="166" fontId="6" fillId="4" borderId="6" xfId="2" applyNumberFormat="1" applyFont="1" applyFill="1" applyBorder="1" applyAlignment="1">
      <alignment horizontal="right" vertical="center" wrapText="1" readingOrder="1"/>
    </xf>
    <xf numFmtId="0" fontId="6" fillId="6" borderId="13" xfId="0" applyFont="1" applyFill="1" applyBorder="1" applyAlignment="1">
      <alignment horizontal="center" vertical="center" wrapText="1" readingOrder="1"/>
    </xf>
    <xf numFmtId="166" fontId="6" fillId="6" borderId="14" xfId="2" applyNumberFormat="1" applyFont="1" applyFill="1" applyBorder="1" applyAlignment="1">
      <alignment horizontal="right" vertical="center" wrapText="1" readingOrder="1"/>
    </xf>
    <xf numFmtId="166" fontId="6" fillId="6" borderId="15" xfId="2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center"/>
    </xf>
    <xf numFmtId="0" fontId="13" fillId="0" borderId="18" xfId="4" applyFont="1" applyBorder="1"/>
    <xf numFmtId="164" fontId="13" fillId="0" borderId="18" xfId="3" applyFont="1" applyBorder="1"/>
    <xf numFmtId="0" fontId="13" fillId="0" borderId="19" xfId="4" applyFont="1" applyBorder="1" applyAlignment="1">
      <alignment horizontal="center"/>
    </xf>
    <xf numFmtId="0" fontId="13" fillId="0" borderId="19" xfId="4" quotePrefix="1" applyFont="1" applyBorder="1" applyAlignment="1">
      <alignment horizontal="center"/>
    </xf>
    <xf numFmtId="0" fontId="13" fillId="0" borderId="19" xfId="4" applyFont="1" applyBorder="1" applyAlignment="1">
      <alignment horizontal="left" indent="1"/>
    </xf>
    <xf numFmtId="164" fontId="13" fillId="0" borderId="19" xfId="3" quotePrefix="1" applyFont="1" applyFill="1" applyBorder="1" applyAlignment="1">
      <alignment horizontal="right"/>
    </xf>
    <xf numFmtId="0" fontId="13" fillId="0" borderId="20" xfId="4" applyFont="1" applyBorder="1"/>
    <xf numFmtId="164" fontId="13" fillId="0" borderId="20" xfId="3" applyFont="1" applyBorder="1" applyAlignment="1"/>
    <xf numFmtId="0" fontId="12" fillId="0" borderId="21" xfId="4" applyFont="1" applyBorder="1"/>
    <xf numFmtId="164" fontId="12" fillId="0" borderId="21" xfId="3" applyFont="1" applyBorder="1" applyAlignment="1"/>
    <xf numFmtId="0" fontId="13" fillId="0" borderId="0" xfId="4" applyFont="1"/>
    <xf numFmtId="164" fontId="13" fillId="0" borderId="0" xfId="3" applyFont="1"/>
    <xf numFmtId="164" fontId="12" fillId="0" borderId="17" xfId="3" applyFont="1" applyBorder="1" applyAlignment="1">
      <alignment horizontal="center" vertical="center" wrapText="1"/>
    </xf>
    <xf numFmtId="164" fontId="13" fillId="0" borderId="18" xfId="3" applyFont="1" applyBorder="1" applyAlignment="1">
      <alignment horizontal="center"/>
    </xf>
    <xf numFmtId="164" fontId="13" fillId="0" borderId="19" xfId="3" quotePrefix="1" applyFont="1" applyFill="1" applyBorder="1" applyAlignment="1">
      <alignment horizontal="center"/>
    </xf>
    <xf numFmtId="164" fontId="12" fillId="0" borderId="21" xfId="3" applyFont="1" applyBorder="1" applyAlignment="1">
      <alignment horizontal="center"/>
    </xf>
    <xf numFmtId="164" fontId="13" fillId="0" borderId="0" xfId="3" applyFont="1" applyAlignment="1">
      <alignment horizontal="center"/>
    </xf>
    <xf numFmtId="167" fontId="13" fillId="0" borderId="19" xfId="3" quotePrefix="1" applyNumberFormat="1" applyFont="1" applyFill="1" applyBorder="1" applyAlignment="1">
      <alignment horizontal="center"/>
    </xf>
    <xf numFmtId="167" fontId="13" fillId="0" borderId="20" xfId="3" applyNumberFormat="1" applyFont="1" applyBorder="1" applyAlignment="1">
      <alignment horizontal="center"/>
    </xf>
    <xf numFmtId="167" fontId="12" fillId="0" borderId="21" xfId="3" applyNumberFormat="1" applyFont="1" applyBorder="1" applyAlignment="1">
      <alignment horizontal="center"/>
    </xf>
    <xf numFmtId="164" fontId="12" fillId="0" borderId="24" xfId="3" applyFont="1" applyBorder="1" applyAlignment="1">
      <alignment horizontal="center" vertical="center" wrapText="1"/>
    </xf>
    <xf numFmtId="164" fontId="13" fillId="0" borderId="20" xfId="3" quotePrefix="1" applyFont="1" applyFill="1" applyBorder="1" applyAlignment="1">
      <alignment horizontal="center"/>
    </xf>
    <xf numFmtId="164" fontId="12" fillId="0" borderId="21" xfId="3" quotePrefix="1" applyFont="1" applyFill="1" applyBorder="1" applyAlignment="1">
      <alignment horizontal="center"/>
    </xf>
    <xf numFmtId="164" fontId="12" fillId="0" borderId="21" xfId="3" applyFont="1" applyBorder="1"/>
    <xf numFmtId="167" fontId="12" fillId="0" borderId="21" xfId="3" quotePrefix="1" applyNumberFormat="1" applyFont="1" applyFill="1" applyBorder="1" applyAlignment="1">
      <alignment horizontal="center"/>
    </xf>
    <xf numFmtId="164" fontId="12" fillId="0" borderId="19" xfId="3" quotePrefix="1" applyFont="1" applyFill="1" applyBorder="1" applyAlignment="1">
      <alignment horizontal="center"/>
    </xf>
    <xf numFmtId="167" fontId="12" fillId="0" borderId="19" xfId="3" quotePrefix="1" applyNumberFormat="1" applyFont="1" applyFill="1" applyBorder="1" applyAlignment="1">
      <alignment horizontal="center"/>
    </xf>
    <xf numFmtId="164" fontId="12" fillId="0" borderId="19" xfId="3" applyFont="1" applyBorder="1"/>
    <xf numFmtId="164" fontId="12" fillId="0" borderId="25" xfId="3" quotePrefix="1" applyFont="1" applyFill="1" applyBorder="1" applyAlignment="1">
      <alignment horizontal="center"/>
    </xf>
    <xf numFmtId="167" fontId="12" fillId="0" borderId="25" xfId="3" quotePrefix="1" applyNumberFormat="1" applyFont="1" applyFill="1" applyBorder="1" applyAlignment="1">
      <alignment horizontal="center"/>
    </xf>
    <xf numFmtId="164" fontId="12" fillId="0" borderId="25" xfId="3" applyFont="1" applyBorder="1"/>
    <xf numFmtId="0" fontId="2" fillId="2" borderId="7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12" fillId="0" borderId="0" xfId="4" applyFont="1" applyAlignment="1">
      <alignment horizontal="center"/>
    </xf>
    <xf numFmtId="164" fontId="12" fillId="0" borderId="16" xfId="3" applyFont="1" applyBorder="1" applyAlignment="1">
      <alignment horizontal="center" vertical="center" wrapText="1"/>
    </xf>
    <xf numFmtId="164" fontId="12" fillId="0" borderId="17" xfId="3" applyFont="1" applyBorder="1" applyAlignment="1">
      <alignment horizontal="center" vertical="center" wrapText="1"/>
    </xf>
    <xf numFmtId="164" fontId="12" fillId="0" borderId="21" xfId="3" applyFont="1" applyBorder="1" applyAlignment="1">
      <alignment horizontal="center"/>
    </xf>
    <xf numFmtId="164" fontId="12" fillId="0" borderId="22" xfId="3" applyFont="1" applyBorder="1" applyAlignment="1">
      <alignment horizontal="center" vertical="center" wrapText="1"/>
    </xf>
    <xf numFmtId="164" fontId="12" fillId="0" borderId="23" xfId="3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/>
    </xf>
    <xf numFmtId="0" fontId="12" fillId="0" borderId="23" xfId="4" applyFont="1" applyBorder="1" applyAlignment="1">
      <alignment horizontal="center"/>
    </xf>
    <xf numFmtId="0" fontId="12" fillId="0" borderId="16" xfId="4" applyFont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 wrapText="1"/>
    </xf>
    <xf numFmtId="0" fontId="12" fillId="0" borderId="17" xfId="4" applyFont="1" applyBorder="1" applyAlignment="1">
      <alignment horizontal="center" vertical="center" wrapText="1"/>
    </xf>
  </cellXfs>
  <cellStyles count="5">
    <cellStyle name="Comma" xfId="2" builtinId="3"/>
    <cellStyle name="Comma [0]" xfId="3" builtinId="6"/>
    <cellStyle name="Normal" xfId="0" builtinId="0"/>
    <cellStyle name="Normal 2" xfId="1" xr:uid="{00000000-0005-0000-0000-000002000000}"/>
    <cellStyle name="Normal 3" xfId="4" xr:uid="{F8AA35D9-05A1-4072-89E6-D057250055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tabSelected="1" topLeftCell="E1" workbookViewId="0">
      <selection activeCell="O5" sqref="O5:O6"/>
    </sheetView>
  </sheetViews>
  <sheetFormatPr defaultRowHeight="14.4" x14ac:dyDescent="0.3"/>
  <cols>
    <col min="1" max="1" width="20.21875" customWidth="1"/>
    <col min="2" max="2" width="43.77734375" customWidth="1"/>
    <col min="3" max="3" width="43.5546875" customWidth="1"/>
    <col min="5" max="5" width="3.44140625" bestFit="1" customWidth="1"/>
    <col min="6" max="6" width="10.77734375" hidden="1" customWidth="1"/>
    <col min="7" max="7" width="30.21875" customWidth="1"/>
    <col min="8" max="8" width="12.5546875" customWidth="1"/>
    <col min="9" max="9" width="11" style="26" customWidth="1"/>
    <col min="10" max="10" width="12" style="26" bestFit="1" customWidth="1"/>
    <col min="11" max="11" width="2.6640625" style="26" customWidth="1"/>
    <col min="12" max="12" width="13.6640625" customWidth="1"/>
    <col min="13" max="13" width="13.77734375" style="26" customWidth="1"/>
    <col min="14" max="14" width="12" style="26" bestFit="1" customWidth="1"/>
    <col min="15" max="16" width="12" style="26" customWidth="1"/>
    <col min="17" max="17" width="14.33203125" customWidth="1"/>
  </cols>
  <sheetData>
    <row r="1" spans="1:17" ht="26.25" customHeight="1" x14ac:dyDescent="0.3">
      <c r="A1" s="58" t="s">
        <v>0</v>
      </c>
      <c r="B1" s="5" t="s">
        <v>1</v>
      </c>
      <c r="C1" s="7" t="s">
        <v>2</v>
      </c>
      <c r="E1" s="60" t="s">
        <v>41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2.5" customHeight="1" thickBot="1" x14ac:dyDescent="0.35">
      <c r="A2" s="59"/>
      <c r="B2" s="6" t="s">
        <v>7</v>
      </c>
      <c r="C2" s="8" t="s">
        <v>7</v>
      </c>
      <c r="E2" s="60" t="s">
        <v>33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0" customFormat="1" ht="19.2" thickTop="1" thickBot="1" x14ac:dyDescent="0.4">
      <c r="A3" s="9">
        <v>2015</v>
      </c>
      <c r="B3" s="12">
        <v>416901577</v>
      </c>
      <c r="C3" s="13">
        <v>1107181831</v>
      </c>
      <c r="E3" s="60" t="s">
        <v>34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10" customFormat="1" ht="18.600000000000001" thickBot="1" x14ac:dyDescent="0.4">
      <c r="A4" s="11">
        <v>2016</v>
      </c>
      <c r="B4" s="14">
        <v>1244213753</v>
      </c>
      <c r="C4" s="15">
        <v>2322518677</v>
      </c>
      <c r="E4" s="66" t="s">
        <v>9</v>
      </c>
      <c r="F4" s="71" t="s">
        <v>10</v>
      </c>
      <c r="G4" s="71" t="s">
        <v>11</v>
      </c>
      <c r="H4" s="63" t="s">
        <v>39</v>
      </c>
      <c r="I4" s="63"/>
      <c r="J4" s="63"/>
      <c r="K4" s="42"/>
      <c r="L4" s="63" t="s">
        <v>40</v>
      </c>
      <c r="M4" s="63"/>
      <c r="N4" s="63"/>
      <c r="O4" s="63" t="s">
        <v>42</v>
      </c>
      <c r="P4" s="63"/>
      <c r="Q4" s="63"/>
    </row>
    <row r="5" spans="1:17" s="10" customFormat="1" ht="18.45" customHeight="1" thickBot="1" x14ac:dyDescent="0.4">
      <c r="A5" s="9">
        <v>2017</v>
      </c>
      <c r="B5" s="12">
        <v>611955556</v>
      </c>
      <c r="C5" s="13">
        <v>2281363932</v>
      </c>
      <c r="E5" s="67"/>
      <c r="F5" s="72"/>
      <c r="G5" s="72"/>
      <c r="H5" s="61" t="s">
        <v>35</v>
      </c>
      <c r="I5" s="64" t="s">
        <v>36</v>
      </c>
      <c r="J5" s="65"/>
      <c r="K5" s="47"/>
      <c r="L5" s="61" t="s">
        <v>35</v>
      </c>
      <c r="M5" s="64" t="s">
        <v>36</v>
      </c>
      <c r="N5" s="65"/>
      <c r="O5" s="61" t="s">
        <v>35</v>
      </c>
      <c r="P5" s="64" t="s">
        <v>36</v>
      </c>
      <c r="Q5" s="65"/>
    </row>
    <row r="6" spans="1:17" s="10" customFormat="1" ht="18.600000000000001" thickBot="1" x14ac:dyDescent="0.4">
      <c r="A6" s="11">
        <v>2018</v>
      </c>
      <c r="B6" s="14">
        <v>2299927493</v>
      </c>
      <c r="C6" s="15">
        <v>6866618523</v>
      </c>
      <c r="E6" s="68"/>
      <c r="F6" s="73"/>
      <c r="G6" s="73"/>
      <c r="H6" s="62"/>
      <c r="I6" s="39" t="s">
        <v>38</v>
      </c>
      <c r="J6" s="39" t="s">
        <v>37</v>
      </c>
      <c r="K6" s="39"/>
      <c r="L6" s="62"/>
      <c r="M6" s="39" t="s">
        <v>38</v>
      </c>
      <c r="N6" s="39" t="s">
        <v>37</v>
      </c>
      <c r="O6" s="62"/>
      <c r="P6" s="39" t="s">
        <v>38</v>
      </c>
      <c r="Q6" s="39" t="s">
        <v>37</v>
      </c>
    </row>
    <row r="7" spans="1:17" s="10" customFormat="1" ht="18.600000000000001" thickBot="1" x14ac:dyDescent="0.4">
      <c r="A7" s="20">
        <v>2019</v>
      </c>
      <c r="B7" s="21">
        <v>2229097516</v>
      </c>
      <c r="C7" s="22">
        <v>6090071466</v>
      </c>
      <c r="E7" s="27"/>
      <c r="F7" s="27"/>
      <c r="G7" s="27"/>
      <c r="H7" s="28"/>
      <c r="I7" s="40"/>
      <c r="J7" s="40"/>
      <c r="K7" s="40"/>
      <c r="L7" s="28"/>
      <c r="M7" s="40"/>
      <c r="N7" s="40"/>
      <c r="O7" s="40"/>
      <c r="P7" s="40"/>
      <c r="Q7" s="28"/>
    </row>
    <row r="8" spans="1:17" s="10" customFormat="1" ht="18.600000000000001" thickBot="1" x14ac:dyDescent="0.4">
      <c r="A8" s="11">
        <v>2020</v>
      </c>
      <c r="B8" s="14">
        <f>234187230+769060605</f>
        <v>1003247835</v>
      </c>
      <c r="C8" s="15">
        <f>864908036+2138443780</f>
        <v>3003351816</v>
      </c>
      <c r="E8" s="29">
        <v>1</v>
      </c>
      <c r="F8" s="30" t="s">
        <v>12</v>
      </c>
      <c r="G8" s="31" t="s">
        <v>13</v>
      </c>
      <c r="H8" s="32">
        <v>13864270</v>
      </c>
      <c r="I8" s="44">
        <v>1938.4199999999998</v>
      </c>
      <c r="J8" s="41">
        <v>27963099</v>
      </c>
      <c r="K8" s="41"/>
      <c r="L8" s="32">
        <v>6457560</v>
      </c>
      <c r="M8" s="44">
        <v>1007.39</v>
      </c>
      <c r="N8" s="41">
        <v>14376463</v>
      </c>
      <c r="O8" s="52">
        <f>L8+H8</f>
        <v>20321830</v>
      </c>
      <c r="P8" s="53">
        <f>M8+I8</f>
        <v>2945.81</v>
      </c>
      <c r="Q8" s="54">
        <f>N8+J8</f>
        <v>42339562</v>
      </c>
    </row>
    <row r="9" spans="1:17" s="10" customFormat="1" ht="18" x14ac:dyDescent="0.35">
      <c r="A9" s="23" t="s">
        <v>8</v>
      </c>
      <c r="B9" s="24">
        <f>O19</f>
        <v>492271279</v>
      </c>
      <c r="C9" s="25">
        <f>Q19</f>
        <v>1169646708</v>
      </c>
      <c r="E9" s="29">
        <v>2</v>
      </c>
      <c r="F9" s="30" t="s">
        <v>14</v>
      </c>
      <c r="G9" s="31" t="s">
        <v>15</v>
      </c>
      <c r="H9" s="32">
        <v>0</v>
      </c>
      <c r="I9" s="44">
        <v>0</v>
      </c>
      <c r="J9" s="41">
        <v>0</v>
      </c>
      <c r="K9" s="41"/>
      <c r="L9" s="32">
        <v>0</v>
      </c>
      <c r="M9" s="44">
        <v>0</v>
      </c>
      <c r="N9" s="41">
        <v>0</v>
      </c>
      <c r="O9" s="52">
        <f t="shared" ref="O9:O19" si="0">L9+H9</f>
        <v>0</v>
      </c>
      <c r="P9" s="53">
        <f t="shared" ref="P9:P19" si="1">M9+I9</f>
        <v>0</v>
      </c>
      <c r="Q9" s="54">
        <f t="shared" ref="Q9:Q19" si="2">N9+J9</f>
        <v>0</v>
      </c>
    </row>
    <row r="10" spans="1:17" s="16" customFormat="1" ht="18" x14ac:dyDescent="0.35">
      <c r="A10" s="17" t="s">
        <v>3</v>
      </c>
      <c r="B10" s="18">
        <f>SUM(B3:B9)</f>
        <v>8297615009</v>
      </c>
      <c r="C10" s="19">
        <f>SUM(C3:C9)</f>
        <v>22840752953</v>
      </c>
      <c r="E10" s="29">
        <v>3</v>
      </c>
      <c r="F10" s="30" t="s">
        <v>16</v>
      </c>
      <c r="G10" s="31" t="s">
        <v>17</v>
      </c>
      <c r="H10" s="32">
        <v>14229396</v>
      </c>
      <c r="I10" s="44">
        <v>0</v>
      </c>
      <c r="J10" s="41">
        <v>0</v>
      </c>
      <c r="K10" s="41"/>
      <c r="L10" s="32">
        <v>0</v>
      </c>
      <c r="M10" s="44">
        <v>0</v>
      </c>
      <c r="N10" s="41">
        <v>0</v>
      </c>
      <c r="O10" s="52">
        <f t="shared" si="0"/>
        <v>14229396</v>
      </c>
      <c r="P10" s="53">
        <f t="shared" si="1"/>
        <v>0</v>
      </c>
      <c r="Q10" s="54">
        <f t="shared" si="2"/>
        <v>0</v>
      </c>
    </row>
    <row r="11" spans="1:17" ht="15.6" x14ac:dyDescent="0.3">
      <c r="E11" s="29">
        <v>4</v>
      </c>
      <c r="F11" s="30" t="s">
        <v>18</v>
      </c>
      <c r="G11" s="31" t="s">
        <v>19</v>
      </c>
      <c r="H11" s="32">
        <v>42612600</v>
      </c>
      <c r="I11" s="44">
        <v>0</v>
      </c>
      <c r="J11" s="41">
        <v>0</v>
      </c>
      <c r="K11" s="41"/>
      <c r="L11" s="32">
        <v>0</v>
      </c>
      <c r="M11" s="44">
        <v>0</v>
      </c>
      <c r="N11" s="41">
        <v>0</v>
      </c>
      <c r="O11" s="52">
        <f t="shared" si="0"/>
        <v>42612600</v>
      </c>
      <c r="P11" s="53">
        <f t="shared" si="1"/>
        <v>0</v>
      </c>
      <c r="Q11" s="54">
        <f t="shared" si="2"/>
        <v>0</v>
      </c>
    </row>
    <row r="12" spans="1:17" ht="15.6" x14ac:dyDescent="0.3">
      <c r="B12" s="2"/>
      <c r="C12" s="2" t="s">
        <v>4</v>
      </c>
      <c r="E12" s="29">
        <v>5</v>
      </c>
      <c r="F12" s="30" t="s">
        <v>20</v>
      </c>
      <c r="G12" s="31" t="s">
        <v>21</v>
      </c>
      <c r="H12" s="32">
        <v>19347810</v>
      </c>
      <c r="I12" s="44">
        <v>0</v>
      </c>
      <c r="J12" s="41">
        <v>0</v>
      </c>
      <c r="K12" s="41"/>
      <c r="L12" s="32">
        <v>83640770</v>
      </c>
      <c r="M12" s="44">
        <v>19061.169999999998</v>
      </c>
      <c r="N12" s="41">
        <v>274590985</v>
      </c>
      <c r="O12" s="52">
        <f t="shared" si="0"/>
        <v>102988580</v>
      </c>
      <c r="P12" s="53">
        <f t="shared" si="1"/>
        <v>19061.169999999998</v>
      </c>
      <c r="Q12" s="54">
        <f t="shared" si="2"/>
        <v>274590985</v>
      </c>
    </row>
    <row r="13" spans="1:17" ht="15.6" x14ac:dyDescent="0.3">
      <c r="B13" s="1"/>
      <c r="C13" s="1"/>
      <c r="E13" s="29">
        <v>6</v>
      </c>
      <c r="F13" s="30" t="s">
        <v>22</v>
      </c>
      <c r="G13" s="31" t="s">
        <v>23</v>
      </c>
      <c r="H13" s="32">
        <v>52101050</v>
      </c>
      <c r="I13" s="44">
        <v>7543.85</v>
      </c>
      <c r="J13" s="41">
        <v>109319291</v>
      </c>
      <c r="K13" s="41"/>
      <c r="L13" s="32">
        <v>46020440</v>
      </c>
      <c r="M13" s="44">
        <v>9749.8799999999992</v>
      </c>
      <c r="N13" s="41">
        <v>141892632</v>
      </c>
      <c r="O13" s="52">
        <f t="shared" si="0"/>
        <v>98121490</v>
      </c>
      <c r="P13" s="53">
        <f t="shared" si="1"/>
        <v>17293.73</v>
      </c>
      <c r="Q13" s="54">
        <f t="shared" si="2"/>
        <v>251211923</v>
      </c>
    </row>
    <row r="14" spans="1:17" ht="15.6" x14ac:dyDescent="0.3">
      <c r="B14" s="1"/>
      <c r="C14" s="1"/>
      <c r="E14" s="29">
        <v>7</v>
      </c>
      <c r="F14" s="30" t="s">
        <v>24</v>
      </c>
      <c r="G14" s="31" t="s">
        <v>25</v>
      </c>
      <c r="H14" s="32">
        <v>0</v>
      </c>
      <c r="I14" s="44">
        <v>0</v>
      </c>
      <c r="J14" s="41">
        <v>0</v>
      </c>
      <c r="K14" s="41"/>
      <c r="L14" s="32">
        <v>0</v>
      </c>
      <c r="M14" s="44">
        <v>0</v>
      </c>
      <c r="N14" s="41">
        <v>0</v>
      </c>
      <c r="O14" s="52">
        <f t="shared" si="0"/>
        <v>0</v>
      </c>
      <c r="P14" s="53">
        <f t="shared" si="1"/>
        <v>0</v>
      </c>
      <c r="Q14" s="54">
        <f t="shared" si="2"/>
        <v>0</v>
      </c>
    </row>
    <row r="15" spans="1:17" ht="15.6" x14ac:dyDescent="0.3">
      <c r="B15" s="3"/>
      <c r="C15" s="3" t="s">
        <v>5</v>
      </c>
      <c r="E15" s="29">
        <v>8</v>
      </c>
      <c r="F15" s="30" t="s">
        <v>26</v>
      </c>
      <c r="G15" s="31" t="s">
        <v>27</v>
      </c>
      <c r="H15" s="32">
        <v>7336590</v>
      </c>
      <c r="I15" s="44">
        <v>827.6</v>
      </c>
      <c r="J15" s="41">
        <v>11885991</v>
      </c>
      <c r="K15" s="41"/>
      <c r="L15" s="32">
        <v>0</v>
      </c>
      <c r="M15" s="44">
        <v>0</v>
      </c>
      <c r="N15" s="41">
        <v>0</v>
      </c>
      <c r="O15" s="52">
        <f t="shared" si="0"/>
        <v>7336590</v>
      </c>
      <c r="P15" s="53">
        <f t="shared" si="1"/>
        <v>827.6</v>
      </c>
      <c r="Q15" s="54">
        <f t="shared" si="2"/>
        <v>11885991</v>
      </c>
    </row>
    <row r="16" spans="1:17" ht="15.6" x14ac:dyDescent="0.3">
      <c r="B16" s="4"/>
      <c r="C16" s="4" t="s">
        <v>6</v>
      </c>
      <c r="E16" s="29">
        <v>9</v>
      </c>
      <c r="F16" s="30" t="s">
        <v>28</v>
      </c>
      <c r="G16" s="31" t="s">
        <v>29</v>
      </c>
      <c r="H16" s="32">
        <v>14441261</v>
      </c>
      <c r="I16" s="44">
        <v>259.94</v>
      </c>
      <c r="J16" s="41">
        <v>3767162</v>
      </c>
      <c r="K16" s="41"/>
      <c r="L16" s="32">
        <v>179750030</v>
      </c>
      <c r="M16" s="44">
        <v>38486.080000000002</v>
      </c>
      <c r="N16" s="41">
        <v>555128216</v>
      </c>
      <c r="O16" s="52">
        <f t="shared" si="0"/>
        <v>194191291</v>
      </c>
      <c r="P16" s="53">
        <f t="shared" si="1"/>
        <v>38746.020000000004</v>
      </c>
      <c r="Q16" s="54">
        <f t="shared" si="2"/>
        <v>558895378</v>
      </c>
    </row>
    <row r="17" spans="5:17" ht="15.6" x14ac:dyDescent="0.3">
      <c r="E17" s="29">
        <v>10</v>
      </c>
      <c r="F17" s="29" t="s">
        <v>30</v>
      </c>
      <c r="G17" s="31" t="s">
        <v>31</v>
      </c>
      <c r="H17" s="32">
        <v>12469502</v>
      </c>
      <c r="I17" s="44">
        <v>1416.94</v>
      </c>
      <c r="J17" s="41">
        <v>20192726</v>
      </c>
      <c r="K17" s="41"/>
      <c r="L17" s="32">
        <v>0</v>
      </c>
      <c r="M17" s="44">
        <v>737.87</v>
      </c>
      <c r="N17" s="41">
        <v>10530143</v>
      </c>
      <c r="O17" s="52">
        <f t="shared" si="0"/>
        <v>12469502</v>
      </c>
      <c r="P17" s="53">
        <f t="shared" si="1"/>
        <v>2154.81</v>
      </c>
      <c r="Q17" s="54">
        <f t="shared" si="2"/>
        <v>30722869</v>
      </c>
    </row>
    <row r="18" spans="5:17" ht="15.6" x14ac:dyDescent="0.3">
      <c r="E18" s="33"/>
      <c r="F18" s="33"/>
      <c r="G18" s="33"/>
      <c r="H18" s="34"/>
      <c r="I18" s="45"/>
      <c r="J18" s="41"/>
      <c r="K18" s="48"/>
      <c r="L18" s="34"/>
      <c r="M18" s="45"/>
      <c r="N18" s="41"/>
      <c r="O18" s="55">
        <f t="shared" si="0"/>
        <v>0</v>
      </c>
      <c r="P18" s="56">
        <f t="shared" si="1"/>
        <v>0</v>
      </c>
      <c r="Q18" s="57">
        <f t="shared" si="2"/>
        <v>0</v>
      </c>
    </row>
    <row r="19" spans="5:17" ht="15.6" x14ac:dyDescent="0.3">
      <c r="E19" s="35"/>
      <c r="F19" s="69" t="s">
        <v>32</v>
      </c>
      <c r="G19" s="70"/>
      <c r="H19" s="36">
        <v>176402479</v>
      </c>
      <c r="I19" s="46">
        <v>11986.750000000002</v>
      </c>
      <c r="J19" s="42">
        <v>173128269</v>
      </c>
      <c r="K19" s="42"/>
      <c r="L19" s="36">
        <f>SUM(L8:L18)</f>
        <v>315868800</v>
      </c>
      <c r="M19" s="46">
        <f>SUM(M8:M18)</f>
        <v>69042.389999999985</v>
      </c>
      <c r="N19" s="42">
        <f>SUM(N8:N18)</f>
        <v>996518439</v>
      </c>
      <c r="O19" s="49">
        <f t="shared" si="0"/>
        <v>492271279</v>
      </c>
      <c r="P19" s="51">
        <f t="shared" si="1"/>
        <v>81029.139999999985</v>
      </c>
      <c r="Q19" s="50">
        <f t="shared" si="2"/>
        <v>1169646708</v>
      </c>
    </row>
    <row r="20" spans="5:17" ht="15.6" x14ac:dyDescent="0.3">
      <c r="E20" s="37"/>
      <c r="F20" s="37"/>
      <c r="G20" s="37"/>
      <c r="H20" s="38"/>
      <c r="I20" s="43"/>
      <c r="J20" s="43"/>
      <c r="K20" s="43"/>
      <c r="L20" s="38"/>
      <c r="M20" s="43"/>
      <c r="N20" s="43"/>
      <c r="O20" s="43"/>
      <c r="P20" s="43"/>
      <c r="Q20" s="37"/>
    </row>
  </sheetData>
  <mergeCells count="17">
    <mergeCell ref="F19:G19"/>
    <mergeCell ref="I5:J5"/>
    <mergeCell ref="L5:L6"/>
    <mergeCell ref="M5:N5"/>
    <mergeCell ref="H4:J4"/>
    <mergeCell ref="L4:N4"/>
    <mergeCell ref="F4:F6"/>
    <mergeCell ref="G4:G6"/>
    <mergeCell ref="A1:A2"/>
    <mergeCell ref="E1:Q1"/>
    <mergeCell ref="E2:Q2"/>
    <mergeCell ref="E3:Q3"/>
    <mergeCell ref="H5:H6"/>
    <mergeCell ref="O4:Q4"/>
    <mergeCell ref="O5:O6"/>
    <mergeCell ref="P5:Q5"/>
    <mergeCell ref="E4:E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PSDH-DR 2021</vt:lpstr>
      <vt:lpstr>'Data PSDH-DR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cp:lastPrinted>2021-12-09T06:47:03Z</cp:lastPrinted>
  <dcterms:created xsi:type="dcterms:W3CDTF">2020-06-03T06:44:32Z</dcterms:created>
  <dcterms:modified xsi:type="dcterms:W3CDTF">2022-01-07T07:09:41Z</dcterms:modified>
</cp:coreProperties>
</file>