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DEAD69AB-82B7-4F21-822E-C3B6A7C2A021}" xr6:coauthVersionLast="47" xr6:coauthVersionMax="47" xr10:uidLastSave="{00000000-0000-0000-0000-000000000000}"/>
  <bookViews>
    <workbookView xWindow="9090" yWindow="40" windowWidth="9740" windowHeight="10080" xr2:uid="{EEFFB1DF-1505-4A3E-8906-D117A3E7A921}"/>
  </bookViews>
  <sheets>
    <sheet name="61_DIA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I16" i="2" s="1"/>
  <c r="F17" i="2"/>
  <c r="I17" i="2" s="1"/>
  <c r="F18" i="2"/>
  <c r="I18" i="2" s="1"/>
  <c r="F19" i="2"/>
  <c r="F10" i="2"/>
  <c r="I10" i="2" s="1"/>
  <c r="K18" i="2"/>
  <c r="K16" i="2"/>
  <c r="K14" i="2"/>
  <c r="I14" i="2"/>
  <c r="I13" i="2"/>
  <c r="K12" i="2"/>
  <c r="I12" i="2"/>
  <c r="K13" i="2"/>
  <c r="P21" i="2"/>
  <c r="N21" i="2"/>
  <c r="L21" i="2"/>
  <c r="J21" i="2"/>
  <c r="H21" i="2"/>
  <c r="E21" i="2"/>
  <c r="Q19" i="2"/>
  <c r="O19" i="2"/>
  <c r="M19" i="2"/>
  <c r="K19" i="2"/>
  <c r="I19" i="2"/>
  <c r="Q18" i="2"/>
  <c r="O18" i="2"/>
  <c r="M18" i="2"/>
  <c r="Q17" i="2"/>
  <c r="O17" i="2"/>
  <c r="M17" i="2"/>
  <c r="K17" i="2"/>
  <c r="Q16" i="2"/>
  <c r="O16" i="2"/>
  <c r="M16" i="2"/>
  <c r="Q15" i="2"/>
  <c r="O15" i="2"/>
  <c r="M15" i="2"/>
  <c r="K15" i="2"/>
  <c r="I15" i="2"/>
  <c r="Q14" i="2"/>
  <c r="O14" i="2"/>
  <c r="M14" i="2"/>
  <c r="Q13" i="2"/>
  <c r="O13" i="2"/>
  <c r="M13" i="2"/>
  <c r="Q12" i="2"/>
  <c r="O12" i="2"/>
  <c r="M12" i="2"/>
  <c r="Q11" i="2"/>
  <c r="O11" i="2"/>
  <c r="M11" i="2"/>
  <c r="K11" i="2"/>
  <c r="Q10" i="2"/>
  <c r="O10" i="2"/>
  <c r="M10" i="2"/>
  <c r="O21" i="2" l="1"/>
  <c r="G21" i="2"/>
  <c r="K21" i="2" s="1"/>
  <c r="F21" i="2"/>
  <c r="I21" i="2" s="1"/>
  <c r="M21" i="2"/>
  <c r="Q21" i="2"/>
  <c r="K10" i="2"/>
  <c r="I11" i="2"/>
</calcChain>
</file>

<file path=xl/sharedStrings.xml><?xml version="1.0" encoding="utf-8"?>
<sst xmlns="http://schemas.openxmlformats.org/spreadsheetml/2006/main" count="60" uniqueCount="47">
  <si>
    <t>NO</t>
  </si>
  <si>
    <t>KABUPATEN</t>
  </si>
  <si>
    <t>PUSKESMAS</t>
  </si>
  <si>
    <t>JUMLAH PENDUDUK</t>
  </si>
  <si>
    <t>JUMLAH TARGET PENEMUAN</t>
  </si>
  <si>
    <t>DIARE</t>
  </si>
  <si>
    <t>DILAYANI</t>
  </si>
  <si>
    <t>MENDAPAT ORALIT</t>
  </si>
  <si>
    <t>MENDAPAT ZINC</t>
  </si>
  <si>
    <t>SEMUA UMUR</t>
  </si>
  <si>
    <t>BALITA</t>
  </si>
  <si>
    <t>JUMLAH</t>
  </si>
  <si>
    <t>%</t>
  </si>
  <si>
    <t>JUMLAH (KAB/KOTA)</t>
  </si>
  <si>
    <t>ANGKA KESAKITAN DIARE PER 1.000 PENDUDUK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</si>
  <si>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</si>
  <si>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</si>
  <si>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</si>
  <si>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</si>
  <si>
    <t>KASUS DIARE YANG DILAYANI MENURUT JENIS KELAMIN DAN KABUPATEN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</si>
  <si>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</si>
  <si>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</si>
  <si>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</si>
  <si>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</si>
  <si>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</si>
  <si>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</si>
  <si>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</si>
  <si>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</si>
  <si>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</si>
  <si>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</si>
  <si>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</si>
  <si>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</si>
  <si>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PROVINSI</t>
  </si>
  <si>
    <t>NUSA TENGGARA BARAT</t>
  </si>
  <si>
    <t>TAHUN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</si>
  <si>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</si>
  <si>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</si>
  <si>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</si>
  <si>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</si>
  <si>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</si>
  <si>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</si>
  <si>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</si>
  <si>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</si>
  <si>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</si>
  <si>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</si>
  <si>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Sumber: Seksi Pencegahan Pengendalian Penyakit Menular dan Zoonosis, Dinas Kesehatan Provinsi NTB, 2024 (Update 25 Januari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</si>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</sst>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_-;\-* #,##0_-;_-* &quot;-&quot;_-;_-@_-"/>
    <numFmt numFmtId="165" formatCode="0.0"/>
    <numFmt numFmtId="166" formatCode="#,##0.0_);\(#,##0.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7" fontId="3" fillId="0" borderId="15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7" fontId="2" fillId="0" borderId="19" xfId="0" applyNumberFormat="1" applyFont="1" applyBorder="1" applyAlignment="1">
      <alignment vertical="center"/>
    </xf>
    <xf numFmtId="37" fontId="2" fillId="0" borderId="20" xfId="0" applyNumberFormat="1" applyFont="1" applyBorder="1" applyAlignment="1">
      <alignment vertical="center"/>
    </xf>
    <xf numFmtId="166" fontId="2" fillId="0" borderId="20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5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9" fillId="0" borderId="24" xfId="3" applyNumberFormat="1" applyFont="1" applyBorder="1" applyAlignment="1">
      <alignment vertical="center"/>
    </xf>
    <xf numFmtId="3" fontId="9" fillId="0" borderId="24" xfId="1" applyNumberFormat="1" applyFont="1" applyBorder="1" applyAlignment="1">
      <alignment vertical="center"/>
    </xf>
    <xf numFmtId="3" fontId="9" fillId="0" borderId="26" xfId="1" applyNumberFormat="1" applyFont="1" applyBorder="1" applyAlignment="1">
      <alignment vertical="center"/>
    </xf>
    <xf numFmtId="37" fontId="9" fillId="0" borderId="27" xfId="4" applyNumberFormat="1" applyFont="1" applyBorder="1" applyAlignment="1">
      <alignment vertical="center"/>
    </xf>
    <xf numFmtId="37" fontId="9" fillId="0" borderId="0" xfId="4" applyNumberFormat="1" applyFont="1" applyAlignment="1">
      <alignment vertical="center"/>
    </xf>
    <xf numFmtId="3" fontId="9" fillId="0" borderId="28" xfId="4" applyNumberFormat="1" applyFont="1" applyBorder="1" applyAlignment="1">
      <alignment vertical="center"/>
    </xf>
    <xf numFmtId="3" fontId="9" fillId="0" borderId="23" xfId="4" applyNumberFormat="1" applyFont="1" applyBorder="1" applyAlignment="1">
      <alignment vertical="center"/>
    </xf>
    <xf numFmtId="37" fontId="9" fillId="0" borderId="29" xfId="4" applyNumberFormat="1" applyFont="1" applyBorder="1" applyAlignment="1">
      <alignment vertical="center"/>
    </xf>
    <xf numFmtId="37" fontId="9" fillId="0" borderId="30" xfId="4" applyNumberFormat="1" applyFont="1" applyBorder="1" applyAlignment="1">
      <alignment vertical="center"/>
    </xf>
    <xf numFmtId="37" fontId="9" fillId="0" borderId="25" xfId="4" applyNumberFormat="1" applyFont="1" applyBorder="1" applyAlignment="1">
      <alignment vertical="center"/>
    </xf>
    <xf numFmtId="37" fontId="9" fillId="0" borderId="24" xfId="4" applyNumberFormat="1" applyFont="1" applyBorder="1" applyAlignment="1">
      <alignment vertical="center"/>
    </xf>
    <xf numFmtId="0" fontId="10" fillId="0" borderId="0" xfId="0" applyFont="1" applyAlignment="1">
      <alignment horizontal="left" vertical="center" wrapText="1"/>
    </xf>
  </cellXfs>
  <cellStyles count="5">
    <cellStyle name="Comma [0] 2 2" xfId="1" xr:uid="{B3647841-F2EC-4EA2-8A15-61633FCDE60A}"/>
    <cellStyle name="Comma [0] 2 2 2" xfId="2" xr:uid="{5A895799-C364-4BA8-9EAA-C4BA126DD5FF}"/>
    <cellStyle name="Comma [0] 2 2 2 2" xfId="4" xr:uid="{BDBA1466-2402-4E48-8FBF-B141FE49414E}"/>
    <cellStyle name="Normal" xfId="0" builtinId="0"/>
    <cellStyle name="Normal 3" xfId="3" xr:uid="{D0B6CBFD-B854-420C-84E7-5E6419ABF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CB7F-E7F5-4E32-83AE-5AD89E19508D}">
  <sheetPr>
    <tabColor rgb="FF00FF00"/>
    <pageSetUpPr fitToPage="1"/>
  </sheetPr>
  <dimension ref="A1:AA998"/>
  <sheetViews>
    <sheetView tabSelected="1" zoomScale="50" zoomScaleNormal="50" workbookViewId="0">
      <selection activeCell="C28" sqref="C28:M28"/>
    </sheetView>
  </sheetViews>
  <sheetFormatPr defaultColWidth="14.453125" defaultRowHeight="15" customHeight="1" x14ac:dyDescent="0.35"/>
  <cols>
    <col min="1" max="1" width="5.81640625" customWidth="1"/>
    <col min="2" max="2" width="18.81640625" customWidth="1"/>
    <col min="3" max="4" width="23.81640625" customWidth="1"/>
    <col min="5" max="5" width="14.1796875" customWidth="1"/>
    <col min="6" max="17" width="11.81640625" customWidth="1"/>
    <col min="18" max="20" width="8.81640625" customWidth="1"/>
    <col min="21" max="23" width="9.1796875" customWidth="1"/>
    <col min="24" max="27" width="10.81640625" customWidth="1"/>
  </cols>
  <sheetData>
    <row r="1" spans="1:27" ht="15.5" x14ac:dyDescent="0.35">
      <c r="A1" s="39" t="s">
        <v>19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"/>
      <c r="S1" s="3"/>
      <c r="T1" s="3"/>
      <c r="U1" s="3"/>
      <c r="V1" s="3"/>
      <c r="W1" s="3"/>
      <c r="X1" s="1"/>
      <c r="Y1" s="1"/>
      <c r="Z1" s="1"/>
      <c r="AA1" s="1"/>
    </row>
    <row r="2" spans="1:27" ht="15.5" x14ac:dyDescent="0.35">
      <c r="A2" s="4"/>
      <c r="B2" s="4"/>
      <c r="C2" s="4"/>
      <c r="D2" s="4"/>
      <c r="E2" s="4"/>
      <c r="F2" s="4"/>
      <c r="G2" s="4"/>
      <c r="H2" s="5" t="s">
        <v>32</v>
      </c>
      <c r="I2" s="6" t="s">
        <v>33</v>
      </c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5" x14ac:dyDescent="0.35">
      <c r="A3" s="4"/>
      <c r="B3" s="4"/>
      <c r="C3" s="4"/>
      <c r="D3" s="4"/>
      <c r="E3" s="4"/>
      <c r="F3" s="4"/>
      <c r="G3" s="4"/>
      <c r="H3" s="5" t="s">
        <v>34</v>
      </c>
      <c r="I3" s="6" t="s">
        <v>31</v>
      </c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" thickBo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5" x14ac:dyDescent="0.35">
      <c r="A5" s="41" t="s">
        <v>0</v>
      </c>
      <c r="B5" s="59" t="s">
        <v>20</v>
      </c>
      <c r="C5" s="44" t="s">
        <v>1</v>
      </c>
      <c r="D5" s="41" t="s">
        <v>2</v>
      </c>
      <c r="E5" s="45" t="s">
        <v>3</v>
      </c>
      <c r="F5" s="46" t="s">
        <v>4</v>
      </c>
      <c r="G5" s="47"/>
      <c r="H5" s="52" t="s">
        <v>5</v>
      </c>
      <c r="I5" s="53"/>
      <c r="J5" s="53"/>
      <c r="K5" s="53"/>
      <c r="L5" s="53"/>
      <c r="M5" s="53"/>
      <c r="N5" s="53"/>
      <c r="O5" s="53"/>
      <c r="P5" s="53"/>
      <c r="Q5" s="54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5" x14ac:dyDescent="0.35">
      <c r="A6" s="42"/>
      <c r="B6" s="45"/>
      <c r="C6" s="42"/>
      <c r="D6" s="42"/>
      <c r="E6" s="42"/>
      <c r="F6" s="48"/>
      <c r="G6" s="49"/>
      <c r="H6" s="55" t="s">
        <v>6</v>
      </c>
      <c r="I6" s="56"/>
      <c r="J6" s="56"/>
      <c r="K6" s="57"/>
      <c r="L6" s="55" t="s">
        <v>7</v>
      </c>
      <c r="M6" s="56"/>
      <c r="N6" s="56"/>
      <c r="O6" s="57"/>
      <c r="P6" s="58" t="s">
        <v>8</v>
      </c>
      <c r="Q6" s="57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5" x14ac:dyDescent="0.35">
      <c r="A7" s="42"/>
      <c r="B7" s="45"/>
      <c r="C7" s="42"/>
      <c r="D7" s="42"/>
      <c r="E7" s="42"/>
      <c r="F7" s="50"/>
      <c r="G7" s="51"/>
      <c r="H7" s="55" t="s">
        <v>9</v>
      </c>
      <c r="I7" s="57"/>
      <c r="J7" s="61" t="s">
        <v>10</v>
      </c>
      <c r="K7" s="57"/>
      <c r="L7" s="55" t="s">
        <v>9</v>
      </c>
      <c r="M7" s="57"/>
      <c r="N7" s="61" t="s">
        <v>10</v>
      </c>
      <c r="O7" s="57"/>
      <c r="P7" s="55" t="s">
        <v>10</v>
      </c>
      <c r="Q7" s="57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1" x14ac:dyDescent="0.35">
      <c r="A8" s="43"/>
      <c r="B8" s="60"/>
      <c r="C8" s="43"/>
      <c r="D8" s="43"/>
      <c r="E8" s="43"/>
      <c r="F8" s="8" t="s">
        <v>9</v>
      </c>
      <c r="G8" s="8" t="s">
        <v>10</v>
      </c>
      <c r="H8" s="9" t="s">
        <v>11</v>
      </c>
      <c r="I8" s="9" t="s">
        <v>12</v>
      </c>
      <c r="J8" s="9" t="s">
        <v>11</v>
      </c>
      <c r="K8" s="9" t="s">
        <v>12</v>
      </c>
      <c r="L8" s="9" t="s">
        <v>11</v>
      </c>
      <c r="M8" s="9" t="s">
        <v>12</v>
      </c>
      <c r="N8" s="9" t="s">
        <v>11</v>
      </c>
      <c r="O8" s="9" t="s">
        <v>12</v>
      </c>
      <c r="P8" s="9" t="s">
        <v>11</v>
      </c>
      <c r="Q8" s="9" t="s">
        <v>12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5" x14ac:dyDescent="0.3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.5" x14ac:dyDescent="0.35">
      <c r="A10" s="12">
        <v>1</v>
      </c>
      <c r="B10" s="37" t="s">
        <v>21</v>
      </c>
      <c r="C10" s="13" t="s">
        <v>35</v>
      </c>
      <c r="D10" s="38">
        <v>20</v>
      </c>
      <c r="E10" s="62">
        <v>754640</v>
      </c>
      <c r="F10" s="64">
        <f>10%*$F$22/1000*E10</f>
        <v>20375.28</v>
      </c>
      <c r="G10" s="63">
        <v>11057.968200000001</v>
      </c>
      <c r="H10" s="65">
        <v>9422</v>
      </c>
      <c r="I10" s="15">
        <f t="shared" ref="I10:I19" si="0">H10/F10*100</f>
        <v>46.242309308142026</v>
      </c>
      <c r="J10" s="67">
        <v>6426</v>
      </c>
      <c r="K10" s="16">
        <f t="shared" ref="K10:K19" si="1">J10/G10*100</f>
        <v>58.111941396250344</v>
      </c>
      <c r="L10" s="69">
        <v>6973</v>
      </c>
      <c r="M10" s="16">
        <f t="shared" ref="M10:M19" si="2">L10/H10*100</f>
        <v>74.007641689662492</v>
      </c>
      <c r="N10" s="65">
        <v>6277</v>
      </c>
      <c r="O10" s="16">
        <f t="shared" ref="O10:O19" si="3">N10/J10*100</f>
        <v>97.681294740118275</v>
      </c>
      <c r="P10" s="71">
        <v>6123</v>
      </c>
      <c r="Q10" s="16">
        <f t="shared" ref="Q10:Q19" si="4">P10/J10*100</f>
        <v>95.284780578898221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5" x14ac:dyDescent="0.35">
      <c r="A11" s="17">
        <v>2</v>
      </c>
      <c r="B11" s="37" t="s">
        <v>22</v>
      </c>
      <c r="C11" s="13" t="s">
        <v>36</v>
      </c>
      <c r="D11" s="38">
        <v>29</v>
      </c>
      <c r="E11" s="62">
        <v>1005924</v>
      </c>
      <c r="F11" s="63">
        <f t="shared" ref="F11:F19" si="5">10%*$F$22/1000*E11</f>
        <v>27159.948</v>
      </c>
      <c r="G11" s="63">
        <v>15139.774200000002</v>
      </c>
      <c r="H11" s="66">
        <v>5976</v>
      </c>
      <c r="I11" s="15">
        <f t="shared" si="0"/>
        <v>22.002987634586045</v>
      </c>
      <c r="J11" s="68">
        <v>4283</v>
      </c>
      <c r="K11" s="15">
        <f t="shared" si="1"/>
        <v>28.289721784622124</v>
      </c>
      <c r="L11" s="70">
        <v>4241</v>
      </c>
      <c r="M11" s="15">
        <f t="shared" si="2"/>
        <v>70.967202141900941</v>
      </c>
      <c r="N11" s="66">
        <v>4061</v>
      </c>
      <c r="O11" s="15">
        <f t="shared" si="3"/>
        <v>94.816717254261036</v>
      </c>
      <c r="P11" s="72">
        <v>4000</v>
      </c>
      <c r="Q11" s="15">
        <f t="shared" si="4"/>
        <v>93.392481905206623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5" x14ac:dyDescent="0.35">
      <c r="A12" s="17">
        <v>3</v>
      </c>
      <c r="B12" s="37" t="s">
        <v>23</v>
      </c>
      <c r="C12" s="13" t="s">
        <v>37</v>
      </c>
      <c r="D12" s="38">
        <v>35</v>
      </c>
      <c r="E12" s="62">
        <v>1267020</v>
      </c>
      <c r="F12" s="63">
        <f t="shared" si="5"/>
        <v>34209.54</v>
      </c>
      <c r="G12" s="63">
        <v>19469.253600000004</v>
      </c>
      <c r="H12" s="66">
        <v>15093</v>
      </c>
      <c r="I12" s="15">
        <f t="shared" si="0"/>
        <v>44.11927199254945</v>
      </c>
      <c r="J12" s="68">
        <v>11475</v>
      </c>
      <c r="K12" s="15">
        <f t="shared" si="1"/>
        <v>58.939085368942948</v>
      </c>
      <c r="L12" s="70">
        <v>10158</v>
      </c>
      <c r="M12" s="15">
        <f t="shared" si="2"/>
        <v>67.302723116676617</v>
      </c>
      <c r="N12" s="66">
        <v>9917</v>
      </c>
      <c r="O12" s="15">
        <f t="shared" si="3"/>
        <v>86.422657952069713</v>
      </c>
      <c r="P12" s="72">
        <v>9995</v>
      </c>
      <c r="Q12" s="15">
        <f t="shared" si="4"/>
        <v>87.102396514161214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5" x14ac:dyDescent="0.35">
      <c r="A13" s="17">
        <v>4</v>
      </c>
      <c r="B13" s="37" t="s">
        <v>24</v>
      </c>
      <c r="C13" s="13" t="s">
        <v>38</v>
      </c>
      <c r="D13" s="38">
        <v>26</v>
      </c>
      <c r="E13" s="62">
        <v>485956</v>
      </c>
      <c r="F13" s="63">
        <f t="shared" si="5"/>
        <v>13120.812</v>
      </c>
      <c r="G13" s="63">
        <v>7148.9772000000012</v>
      </c>
      <c r="H13" s="66">
        <v>5304</v>
      </c>
      <c r="I13" s="15">
        <f t="shared" si="0"/>
        <v>40.424327396810497</v>
      </c>
      <c r="J13" s="68">
        <v>2454</v>
      </c>
      <c r="K13" s="15">
        <f t="shared" si="1"/>
        <v>34.326588704185539</v>
      </c>
      <c r="L13" s="70">
        <v>2379</v>
      </c>
      <c r="M13" s="15">
        <f t="shared" si="2"/>
        <v>44.852941176470587</v>
      </c>
      <c r="N13" s="66">
        <v>2313</v>
      </c>
      <c r="O13" s="15">
        <f t="shared" si="3"/>
        <v>94.254278728606351</v>
      </c>
      <c r="P13" s="72">
        <v>2314</v>
      </c>
      <c r="Q13" s="15">
        <f t="shared" si="4"/>
        <v>94.295028524857372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5" x14ac:dyDescent="0.35">
      <c r="A14" s="17">
        <v>5</v>
      </c>
      <c r="B14" s="37" t="s">
        <v>25</v>
      </c>
      <c r="C14" s="13" t="s">
        <v>39</v>
      </c>
      <c r="D14" s="38">
        <v>10</v>
      </c>
      <c r="E14" s="62">
        <v>273516</v>
      </c>
      <c r="F14" s="63">
        <f t="shared" si="5"/>
        <v>7384.9319999999998</v>
      </c>
      <c r="G14" s="63">
        <v>4685.3940000000011</v>
      </c>
      <c r="H14" s="66">
        <v>3620</v>
      </c>
      <c r="I14" s="15">
        <f t="shared" si="0"/>
        <v>49.018731655213614</v>
      </c>
      <c r="J14" s="68">
        <v>1476</v>
      </c>
      <c r="K14" s="15">
        <f t="shared" si="1"/>
        <v>31.502153287428968</v>
      </c>
      <c r="L14" s="70">
        <v>1295</v>
      </c>
      <c r="M14" s="15">
        <f t="shared" si="2"/>
        <v>35.773480662983424</v>
      </c>
      <c r="N14" s="66">
        <v>1295</v>
      </c>
      <c r="O14" s="15">
        <f t="shared" si="3"/>
        <v>87.737127371273715</v>
      </c>
      <c r="P14" s="72">
        <v>1331</v>
      </c>
      <c r="Q14" s="15">
        <f t="shared" si="4"/>
        <v>90.176151761517616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5" x14ac:dyDescent="0.35">
      <c r="A15" s="17">
        <v>6</v>
      </c>
      <c r="B15" s="37" t="s">
        <v>26</v>
      </c>
      <c r="C15" s="13" t="s">
        <v>40</v>
      </c>
      <c r="D15" s="38">
        <v>21</v>
      </c>
      <c r="E15" s="62">
        <v>520986</v>
      </c>
      <c r="F15" s="63">
        <f t="shared" si="5"/>
        <v>14066.621999999999</v>
      </c>
      <c r="G15" s="63">
        <v>8033.4528000000009</v>
      </c>
      <c r="H15" s="66">
        <v>15209</v>
      </c>
      <c r="I15" s="15">
        <f t="shared" si="0"/>
        <v>108.121196403799</v>
      </c>
      <c r="J15" s="68">
        <v>7974</v>
      </c>
      <c r="K15" s="15">
        <f t="shared" si="1"/>
        <v>99.259934657237281</v>
      </c>
      <c r="L15" s="70">
        <v>12771</v>
      </c>
      <c r="M15" s="15">
        <f t="shared" si="2"/>
        <v>83.97001775264647</v>
      </c>
      <c r="N15" s="66">
        <v>6530</v>
      </c>
      <c r="O15" s="15">
        <f t="shared" si="3"/>
        <v>81.891146225232006</v>
      </c>
      <c r="P15" s="72">
        <v>7070</v>
      </c>
      <c r="Q15" s="15">
        <f t="shared" si="4"/>
        <v>88.663155254577376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5" x14ac:dyDescent="0.35">
      <c r="A16" s="17">
        <v>7</v>
      </c>
      <c r="B16" s="37" t="s">
        <v>27</v>
      </c>
      <c r="C16" s="13" t="s">
        <v>41</v>
      </c>
      <c r="D16" s="38">
        <v>9</v>
      </c>
      <c r="E16" s="62">
        <v>169258</v>
      </c>
      <c r="F16" s="63">
        <f t="shared" si="5"/>
        <v>4569.9660000000003</v>
      </c>
      <c r="G16" s="63">
        <v>2923.5240000000003</v>
      </c>
      <c r="H16" s="66">
        <v>1423</v>
      </c>
      <c r="I16" s="15">
        <f t="shared" si="0"/>
        <v>31.138087241786916</v>
      </c>
      <c r="J16" s="68">
        <v>809</v>
      </c>
      <c r="K16" s="15">
        <f t="shared" si="1"/>
        <v>27.672083417136299</v>
      </c>
      <c r="L16" s="70">
        <v>791</v>
      </c>
      <c r="M16" s="15">
        <f t="shared" si="2"/>
        <v>55.586788475052707</v>
      </c>
      <c r="N16" s="66">
        <v>791</v>
      </c>
      <c r="O16" s="15">
        <f t="shared" si="3"/>
        <v>97.775030902348576</v>
      </c>
      <c r="P16" s="72">
        <v>777</v>
      </c>
      <c r="Q16" s="15">
        <f t="shared" si="4"/>
        <v>96.044499381953031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5" x14ac:dyDescent="0.35">
      <c r="A17" s="17">
        <v>8</v>
      </c>
      <c r="B17" s="37" t="s">
        <v>28</v>
      </c>
      <c r="C17" s="13" t="s">
        <v>42</v>
      </c>
      <c r="D17" s="38">
        <v>8</v>
      </c>
      <c r="E17" s="62">
        <v>233689</v>
      </c>
      <c r="F17" s="63">
        <f t="shared" si="5"/>
        <v>6309.6030000000001</v>
      </c>
      <c r="G17" s="63">
        <v>3528.9666000000007</v>
      </c>
      <c r="H17" s="66">
        <v>5268</v>
      </c>
      <c r="I17" s="15">
        <f t="shared" si="0"/>
        <v>83.491782288045698</v>
      </c>
      <c r="J17" s="68">
        <v>2838</v>
      </c>
      <c r="K17" s="15">
        <f t="shared" si="1"/>
        <v>80.4201433926861</v>
      </c>
      <c r="L17" s="70">
        <v>2914</v>
      </c>
      <c r="M17" s="15">
        <f t="shared" si="2"/>
        <v>55.315110098709184</v>
      </c>
      <c r="N17" s="66">
        <v>2707</v>
      </c>
      <c r="O17" s="15">
        <f t="shared" si="3"/>
        <v>95.384073291050029</v>
      </c>
      <c r="P17" s="72">
        <v>2708</v>
      </c>
      <c r="Q17" s="15">
        <f t="shared" si="4"/>
        <v>95.419309372797741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5" x14ac:dyDescent="0.35">
      <c r="A18" s="17">
        <v>9</v>
      </c>
      <c r="B18" s="37" t="s">
        <v>29</v>
      </c>
      <c r="C18" s="13" t="s">
        <v>43</v>
      </c>
      <c r="D18" s="38">
        <v>11</v>
      </c>
      <c r="E18" s="62">
        <v>538549</v>
      </c>
      <c r="F18" s="63">
        <f t="shared" si="5"/>
        <v>14540.823</v>
      </c>
      <c r="G18" s="63">
        <v>7276.1016000000009</v>
      </c>
      <c r="H18" s="66">
        <v>4163</v>
      </c>
      <c r="I18" s="15">
        <f t="shared" si="0"/>
        <v>28.629741246420508</v>
      </c>
      <c r="J18" s="68">
        <v>3392</v>
      </c>
      <c r="K18" s="15">
        <f t="shared" si="1"/>
        <v>46.618370474650874</v>
      </c>
      <c r="L18" s="70">
        <v>3362</v>
      </c>
      <c r="M18" s="15">
        <f t="shared" si="2"/>
        <v>80.759067979822248</v>
      </c>
      <c r="N18" s="66">
        <v>3362</v>
      </c>
      <c r="O18" s="15">
        <f t="shared" si="3"/>
        <v>99.115566037735846</v>
      </c>
      <c r="P18" s="72">
        <v>3330</v>
      </c>
      <c r="Q18" s="15">
        <f t="shared" si="4"/>
        <v>98.172169811320757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5" x14ac:dyDescent="0.35">
      <c r="A19" s="17">
        <v>10</v>
      </c>
      <c r="B19" s="37" t="s">
        <v>30</v>
      </c>
      <c r="C19" s="13" t="s">
        <v>44</v>
      </c>
      <c r="D19" s="38">
        <v>7</v>
      </c>
      <c r="E19" s="62">
        <v>191789</v>
      </c>
      <c r="F19" s="63">
        <f t="shared" si="5"/>
        <v>5178.3029999999999</v>
      </c>
      <c r="G19" s="63">
        <v>2749.8660000000004</v>
      </c>
      <c r="H19" s="66">
        <v>3055</v>
      </c>
      <c r="I19" s="15">
        <f t="shared" si="0"/>
        <v>58.99616148379112</v>
      </c>
      <c r="J19" s="68">
        <v>1631</v>
      </c>
      <c r="K19" s="15">
        <f t="shared" si="1"/>
        <v>59.311981020166058</v>
      </c>
      <c r="L19" s="70">
        <v>1589</v>
      </c>
      <c r="M19" s="15">
        <f t="shared" si="2"/>
        <v>52.013093289689039</v>
      </c>
      <c r="N19" s="66">
        <v>1589</v>
      </c>
      <c r="O19" s="15">
        <f t="shared" si="3"/>
        <v>97.424892703862668</v>
      </c>
      <c r="P19" s="72">
        <v>1592</v>
      </c>
      <c r="Q19" s="15">
        <f t="shared" si="4"/>
        <v>97.608828939301034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5" x14ac:dyDescent="0.35">
      <c r="A20" s="17"/>
      <c r="B20" s="17"/>
      <c r="C20" s="18"/>
      <c r="D20" s="18"/>
      <c r="E20" s="14"/>
      <c r="F20" s="19"/>
      <c r="G20" s="19"/>
      <c r="H20" s="20"/>
      <c r="I20" s="21"/>
      <c r="J20" s="19"/>
      <c r="K20" s="21"/>
      <c r="L20" s="20"/>
      <c r="M20" s="21"/>
      <c r="N20" s="20"/>
      <c r="O20" s="21"/>
      <c r="P20" s="20"/>
      <c r="Q20" s="2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 x14ac:dyDescent="0.35">
      <c r="A21" s="22" t="s">
        <v>13</v>
      </c>
      <c r="B21" s="23"/>
      <c r="C21" s="23"/>
      <c r="D21" s="24"/>
      <c r="E21" s="25">
        <f t="shared" ref="E21:H21" si="6">SUM(E10:E20)</f>
        <v>5441327</v>
      </c>
      <c r="F21" s="25">
        <f t="shared" si="6"/>
        <v>146915.82900000003</v>
      </c>
      <c r="G21" s="25">
        <f t="shared" si="6"/>
        <v>82013.278200000001</v>
      </c>
      <c r="H21" s="26">
        <f t="shared" si="6"/>
        <v>68533</v>
      </c>
      <c r="I21" s="27">
        <f>H21/F21*100</f>
        <v>46.647798584045006</v>
      </c>
      <c r="J21" s="25">
        <f>SUM(J10:J20)</f>
        <v>42758</v>
      </c>
      <c r="K21" s="27">
        <f>J21/G21*100</f>
        <v>52.135460182105</v>
      </c>
      <c r="L21" s="26">
        <f>SUM(L10:L20)</f>
        <v>46473</v>
      </c>
      <c r="M21" s="27">
        <f>L21/H21*100</f>
        <v>67.811127486028639</v>
      </c>
      <c r="N21" s="26">
        <f>SUM(N10:N20)</f>
        <v>38842</v>
      </c>
      <c r="O21" s="27">
        <f>N21/J21*100</f>
        <v>90.84147995696712</v>
      </c>
      <c r="P21" s="26">
        <f>SUM(P10:P20)</f>
        <v>39240</v>
      </c>
      <c r="Q21" s="27">
        <f>P21/J21*100</f>
        <v>91.772299920482709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 thickBot="1" x14ac:dyDescent="0.4">
      <c r="A22" s="28" t="s">
        <v>14</v>
      </c>
      <c r="B22" s="29"/>
      <c r="C22" s="29"/>
      <c r="D22" s="29"/>
      <c r="E22" s="29"/>
      <c r="F22" s="30">
        <v>270</v>
      </c>
      <c r="G22" s="30">
        <v>843</v>
      </c>
      <c r="H22" s="31"/>
      <c r="I22" s="32"/>
      <c r="J22" s="31"/>
      <c r="K22" s="32"/>
      <c r="L22" s="31"/>
      <c r="M22" s="32"/>
      <c r="N22" s="31"/>
      <c r="O22" s="32"/>
      <c r="P22" s="31"/>
      <c r="Q22" s="33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5" x14ac:dyDescent="0.35">
      <c r="A23" s="1"/>
      <c r="B23" s="1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5" x14ac:dyDescent="0.35">
      <c r="A24" s="34" t="s">
        <v>45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5" x14ac:dyDescent="0.35">
      <c r="A25" s="35" t="s">
        <v>15</v>
      </c>
      <c r="B25" s="35"/>
      <c r="C25" s="36" t="s">
        <v>16</v>
      </c>
      <c r="D25" s="35"/>
      <c r="E25" s="35"/>
      <c r="F25" s="35"/>
      <c r="G25" s="35"/>
      <c r="H25" s="35"/>
      <c r="I25" s="35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5" x14ac:dyDescent="0.35">
      <c r="A26" s="35"/>
      <c r="B26" s="35"/>
      <c r="C26" s="36" t="s">
        <v>17</v>
      </c>
      <c r="D26" s="35"/>
      <c r="E26" s="35"/>
      <c r="F26" s="35"/>
      <c r="G26" s="35"/>
      <c r="H26" s="35"/>
      <c r="I26" s="35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5" x14ac:dyDescent="0.35">
      <c r="A27" s="35"/>
      <c r="B27" s="35"/>
      <c r="C27" s="35" t="s">
        <v>18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5.5" x14ac:dyDescent="0.35">
      <c r="A28" s="1"/>
      <c r="B28" s="1"/>
      <c r="C28" s="73" t="s">
        <v>46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7">
    <mergeCell ref="C28:M28"/>
    <mergeCell ref="A1:Q1"/>
    <mergeCell ref="A5:A8"/>
    <mergeCell ref="C5:C8"/>
    <mergeCell ref="D5:D8"/>
    <mergeCell ref="E5:E8"/>
    <mergeCell ref="F5:G7"/>
    <mergeCell ref="H5:Q5"/>
    <mergeCell ref="H6:K6"/>
    <mergeCell ref="L6:O6"/>
    <mergeCell ref="P6:Q6"/>
    <mergeCell ref="B5:B8"/>
    <mergeCell ref="H7:I7"/>
    <mergeCell ref="J7:K7"/>
    <mergeCell ref="L7:M7"/>
    <mergeCell ref="N7:O7"/>
    <mergeCell ref="P7:Q7"/>
  </mergeCells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61_DIARE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2021-11-17T03:41:41Z</dcterms:created>
  <dcterms:modified xsi:type="dcterms:W3CDTF">2024-01-25T06:48:48Z</dcterms:modified>
</cp:coreProperties>
</file>