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erja Kerja Kerja\Dinas Kesehatan - NTB\Datin &amp; Litbangkes\Satu Data NTB\Data\Tahun 2023\NTB Satu Data - Semester I - 2023\P2PMZ\"/>
    </mc:Choice>
  </mc:AlternateContent>
  <xr:revisionPtr revIDLastSave="0" documentId="13_ncr:1_{93E66DE3-F16D-4EE8-ADEB-5805EE1223D6}" xr6:coauthVersionLast="47" xr6:coauthVersionMax="47" xr10:uidLastSave="{00000000-0000-0000-0000-000000000000}"/>
  <bookViews>
    <workbookView xWindow="9660" yWindow="210" windowWidth="10515" windowHeight="10920" xr2:uid="{EEFFB1DF-1505-4A3E-8906-D117A3E7A921}"/>
  </bookViews>
  <sheets>
    <sheet name="61_DIARE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1" i="2" l="1"/>
  <c r="N21" i="2"/>
  <c r="L21" i="2"/>
  <c r="J21" i="2"/>
  <c r="H21" i="2"/>
  <c r="E21" i="2"/>
  <c r="Q19" i="2"/>
  <c r="O19" i="2"/>
  <c r="M19" i="2"/>
  <c r="K19" i="2"/>
  <c r="I19" i="2"/>
  <c r="D19" i="2"/>
  <c r="C19" i="2"/>
  <c r="Q18" i="2"/>
  <c r="O18" i="2"/>
  <c r="M18" i="2"/>
  <c r="K18" i="2"/>
  <c r="I18" i="2"/>
  <c r="D18" i="2"/>
  <c r="C18" i="2"/>
  <c r="Q17" i="2"/>
  <c r="O17" i="2"/>
  <c r="M17" i="2"/>
  <c r="K17" i="2"/>
  <c r="I17" i="2"/>
  <c r="D17" i="2"/>
  <c r="C17" i="2"/>
  <c r="Q16" i="2"/>
  <c r="O16" i="2"/>
  <c r="M16" i="2"/>
  <c r="K16" i="2"/>
  <c r="I16" i="2"/>
  <c r="D16" i="2"/>
  <c r="C16" i="2"/>
  <c r="Q15" i="2"/>
  <c r="O15" i="2"/>
  <c r="M15" i="2"/>
  <c r="K15" i="2"/>
  <c r="I15" i="2"/>
  <c r="D15" i="2"/>
  <c r="C15" i="2"/>
  <c r="Q14" i="2"/>
  <c r="O14" i="2"/>
  <c r="M14" i="2"/>
  <c r="K14" i="2"/>
  <c r="I14" i="2"/>
  <c r="D14" i="2"/>
  <c r="C14" i="2"/>
  <c r="Q13" i="2"/>
  <c r="O13" i="2"/>
  <c r="M13" i="2"/>
  <c r="K13" i="2"/>
  <c r="I13" i="2"/>
  <c r="D13" i="2"/>
  <c r="C13" i="2"/>
  <c r="Q12" i="2"/>
  <c r="O12" i="2"/>
  <c r="M12" i="2"/>
  <c r="K12" i="2"/>
  <c r="I12" i="2"/>
  <c r="D12" i="2"/>
  <c r="C12" i="2"/>
  <c r="Q11" i="2"/>
  <c r="O11" i="2"/>
  <c r="M11" i="2"/>
  <c r="K11" i="2"/>
  <c r="D11" i="2"/>
  <c r="C11" i="2"/>
  <c r="Q10" i="2"/>
  <c r="O10" i="2"/>
  <c r="M10" i="2"/>
  <c r="I10" i="2"/>
  <c r="D10" i="2"/>
  <c r="C10" i="2"/>
  <c r="H3" i="2"/>
  <c r="I2" i="2"/>
  <c r="H2" i="2"/>
  <c r="O21" i="2" l="1"/>
  <c r="G21" i="2"/>
  <c r="K21" i="2" s="1"/>
  <c r="F21" i="2"/>
  <c r="I21" i="2" s="1"/>
  <c r="M21" i="2"/>
  <c r="Q21" i="2"/>
  <c r="K10" i="2"/>
  <c r="I11" i="2"/>
</calcChain>
</file>

<file path=xl/sharedStrings.xml><?xml version="1.0" encoding="utf-8"?>
<sst xmlns="http://schemas.openxmlformats.org/spreadsheetml/2006/main" count="46" uniqueCount="33">
  <si>
    <t>NO</t>
  </si>
  <si>
    <t>KABUPATEN</t>
  </si>
  <si>
    <t>PUSKESMAS</t>
  </si>
  <si>
    <t>JUMLAH PENDUDUK</t>
  </si>
  <si>
    <t>JUMLAH TARGET PENEMUAN</t>
  </si>
  <si>
    <t>DIARE</t>
  </si>
  <si>
    <t>DILAYANI</t>
  </si>
  <si>
    <t>MENDAPAT ORALIT</t>
  </si>
  <si>
    <t>MENDAPAT ZINC</t>
  </si>
  <si>
    <t>SEMUA UMUR</t>
  </si>
  <si>
    <t>BALITA</t>
  </si>
  <si>
    <t>JUMLAH</t>
  </si>
  <si>
    <t>%</t>
  </si>
  <si>
    <t>JUMLAH (KAB/KOTA)</t>
  </si>
  <si>
    <t>ANGKA KESAKITAN DIARE PER 1.000 PENDUDUK</t>
  </si>
  <si>
    <t>Ket:</t>
  </si>
  <si>
    <t>- Jumlah kasus adalah seluruh kasus yang ada di wilayah kerja puskesmas tersebut termasuk kasus yang ditemukan di RS</t>
  </si>
  <si>
    <t>- Persentase perkiraan jumlah kasus diare yang datang ke fasyankes besarnya sesuai dengan perkiraan daerah, namun</t>
  </si>
  <si>
    <t xml:space="preserve">   jika tidak tersedia maka menggunakan perkiraan 10% dari perkiraan jumlah penderita untuk semua umur dan 20% untuk balita</t>
  </si>
  <si>
    <t>KASUS DIARE YANG DILAYANI MENURUT JENIS KELAMIN DAN KABUPATEN</t>
  </si>
  <si>
    <t>KODE REFERENSI WILAYAH</t>
  </si>
  <si>
    <t>52.01</t>
  </si>
  <si>
    <t>52.02</t>
  </si>
  <si>
    <t>52.03</t>
  </si>
  <si>
    <t>52.04</t>
  </si>
  <si>
    <t>52.05</t>
  </si>
  <si>
    <t>52.06</t>
  </si>
  <si>
    <t>52.07</t>
  </si>
  <si>
    <t>52.08</t>
  </si>
  <si>
    <t>52.71</t>
  </si>
  <si>
    <t>52.72</t>
  </si>
  <si>
    <t>SEMESTER I 2023</t>
  </si>
  <si>
    <t>Sumber: Seksi Pencegahan Pengendalian Penyakit Menular dan Zoonosis, Dinas Kesehatan Provinsi NTB, 2023 (Update 30 Agustus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</si>
</sst>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_(* #,##0_);_(* \(#,##0\);_(* &quot;-&quot;_);_(@_)"/>
    <numFmt numFmtId="165" formatCode="0.0"/>
    <numFmt numFmtId="166" formatCode="#,##0.0_);\(#,##0.0\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3" fontId="3" fillId="0" borderId="2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7" fontId="3" fillId="0" borderId="18" xfId="0" applyNumberFormat="1" applyFont="1" applyBorder="1" applyAlignment="1">
      <alignment vertical="center"/>
    </xf>
    <xf numFmtId="165" fontId="3" fillId="0" borderId="2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165" fontId="3" fillId="0" borderId="17" xfId="0" applyNumberFormat="1" applyFont="1" applyBorder="1" applyAlignment="1">
      <alignment vertical="center"/>
    </xf>
    <xf numFmtId="37" fontId="3" fillId="0" borderId="20" xfId="0" applyNumberFormat="1" applyFont="1" applyBorder="1" applyAlignment="1">
      <alignment vertical="center"/>
    </xf>
    <xf numFmtId="37" fontId="3" fillId="0" borderId="17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37" fontId="3" fillId="0" borderId="0" xfId="0" applyNumberFormat="1" applyFont="1" applyAlignment="1">
      <alignment vertical="center"/>
    </xf>
    <xf numFmtId="3" fontId="3" fillId="0" borderId="8" xfId="0" applyNumberFormat="1" applyFont="1" applyBorder="1" applyAlignment="1">
      <alignment vertical="center"/>
    </xf>
    <xf numFmtId="37" fontId="3" fillId="0" borderId="9" xfId="0" applyNumberFormat="1" applyFont="1" applyBorder="1" applyAlignment="1">
      <alignment vertical="center"/>
    </xf>
    <xf numFmtId="37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7" fontId="3" fillId="0" borderId="15" xfId="0" applyNumberFormat="1" applyFont="1" applyBorder="1" applyAlignment="1">
      <alignment vertical="center"/>
    </xf>
    <xf numFmtId="165" fontId="3" fillId="0" borderId="15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7" fontId="2" fillId="0" borderId="12" xfId="0" applyNumberFormat="1" applyFont="1" applyBorder="1" applyAlignment="1">
      <alignment vertical="center"/>
    </xf>
    <xf numFmtId="165" fontId="2" fillId="0" borderId="16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7" fontId="2" fillId="0" borderId="22" xfId="0" applyNumberFormat="1" applyFont="1" applyBorder="1" applyAlignment="1">
      <alignment vertical="center"/>
    </xf>
    <xf numFmtId="37" fontId="2" fillId="0" borderId="23" xfId="0" applyNumberFormat="1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quotePrefix="1" applyFont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4" fillId="0" borderId="2" xfId="0" applyFont="1" applyBorder="1"/>
    <xf numFmtId="0" fontId="4" fillId="0" borderId="15" xfId="0" applyFont="1" applyBorder="1"/>
    <xf numFmtId="0" fontId="2" fillId="0" borderId="2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3" xfId="0" applyFont="1" applyBorder="1"/>
    <xf numFmtId="0" fontId="4" fillId="0" borderId="14" xfId="0" applyFont="1" applyBorder="1"/>
    <xf numFmtId="0" fontId="2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/>
    <xf numFmtId="0" fontId="4" fillId="0" borderId="12" xfId="0" applyFont="1" applyBorder="1"/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3">
    <cellStyle name="Comma [0] 2 2" xfId="1" xr:uid="{B3647841-F2EC-4EA2-8A15-61633FCDE60A}"/>
    <cellStyle name="Comma [0] 2 2 2" xfId="2" xr:uid="{5A895799-C364-4BA8-9EAA-C4BA126DD5F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LAMPIRAN-JUKNIS-PROFIL-KES_2022%20PROV%20NTB%20-%202006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"/>
      <sheetName val="4_YANKES_FARMASI"/>
      <sheetName val="5_YANKES PRIMER_RUJUKAN"/>
      <sheetName val="6_YANKES RUJUKAN"/>
      <sheetName val="7_YANKES RUJUKAN"/>
      <sheetName val="8_YANKES RUJUKAN"/>
      <sheetName val="9_FARMASI"/>
      <sheetName val="10_FARMASI"/>
      <sheetName val="11_FARMASI"/>
      <sheetName val="12_PROMKES"/>
      <sheetName val="13_SDMK"/>
      <sheetName val="14_SDMK"/>
      <sheetName val="15_SDMK"/>
      <sheetName val="16_SDMK"/>
      <sheetName val="17_SDMK"/>
      <sheetName val="18_SDMK"/>
      <sheetName val="19_JKN"/>
      <sheetName val="20_SUBBAG PROGRAM"/>
      <sheetName val="21_KESGA"/>
      <sheetName val="22_KESGA"/>
      <sheetName val="23_KESGA"/>
      <sheetName val="24_KESGA"/>
      <sheetName val="25_IMUNISASI"/>
      <sheetName val="26_IMUNISASI"/>
      <sheetName val="27_IMUNISASI"/>
      <sheetName val="28_GIZI"/>
      <sheetName val="29_KESGA"/>
      <sheetName val="30_KESGA"/>
      <sheetName val="31_KESGA"/>
      <sheetName val="32_KESGA"/>
      <sheetName val="33_KESGA"/>
      <sheetName val="34_KESGA"/>
      <sheetName val="35_KESGA"/>
      <sheetName val="36_KESGA"/>
      <sheetName val="37_KESGA"/>
      <sheetName val="38_KESGA"/>
      <sheetName val="39_GIZI"/>
      <sheetName val="40_KESGA"/>
      <sheetName val="41_IMUNISASI"/>
      <sheetName val="42_IMUNISASI"/>
      <sheetName val="43_IMUNISASI"/>
      <sheetName val="44_IMUNISASI"/>
      <sheetName val="45_GIZI"/>
      <sheetName val="46_GIZI_KESGA"/>
      <sheetName val="47_GIZI"/>
      <sheetName val="48_GIZI"/>
      <sheetName val="49_UKS_KESGA"/>
      <sheetName val="50_YANKES"/>
      <sheetName val="51_UKS"/>
      <sheetName val="52_PTM"/>
      <sheetName val="53_KESGA_GIZI"/>
      <sheetName val="54_KESGA"/>
      <sheetName val="55_KESGA"/>
      <sheetName val="56_TB"/>
      <sheetName val="57_TB"/>
      <sheetName val="58_PNEUMONIA"/>
      <sheetName val="59_HIV"/>
      <sheetName val="60_HIV"/>
      <sheetName val="61_DIARE"/>
      <sheetName val="62_HEPATITIS"/>
      <sheetName val="63_HEPATITIS_KESGA"/>
      <sheetName val="64_KUSTA"/>
      <sheetName val="65_KUSTA"/>
      <sheetName val="66_KUSTA"/>
      <sheetName val="67_KUSTA"/>
      <sheetName val="68_AFP"/>
      <sheetName val="69_SURV_HEPATITIS"/>
      <sheetName val="70_SURV"/>
      <sheetName val="71_SURV"/>
      <sheetName val="72_DBD"/>
      <sheetName val="73_MALARIA"/>
      <sheetName val="74_FILARIA"/>
      <sheetName val="75_PTM"/>
      <sheetName val="76_PTM"/>
      <sheetName val="77_PTM"/>
      <sheetName val="78_PTM"/>
      <sheetName val="79_KESLING"/>
      <sheetName val="80_KESLING"/>
      <sheetName val="81_KESLING"/>
      <sheetName val="82_KESLING"/>
      <sheetName val="83_KESLING"/>
      <sheetName val="84_SURV"/>
      <sheetName val="85_SURV"/>
      <sheetName val="86_IMUN"/>
      <sheetName val="87_IMUN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>TAHUN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B9" t="str">
            <v>Lombok Barat</v>
          </cell>
          <cell r="C9">
            <v>20</v>
          </cell>
        </row>
        <row r="10">
          <cell r="B10" t="str">
            <v>Lombok Tengah</v>
          </cell>
          <cell r="C10">
            <v>28</v>
          </cell>
        </row>
        <row r="11">
          <cell r="B11" t="str">
            <v>Lombok Timur</v>
          </cell>
          <cell r="C11">
            <v>35</v>
          </cell>
        </row>
        <row r="12">
          <cell r="B12" t="str">
            <v>Sumbawa</v>
          </cell>
          <cell r="C12">
            <v>26</v>
          </cell>
        </row>
        <row r="13">
          <cell r="B13" t="str">
            <v>Dompu</v>
          </cell>
          <cell r="C13">
            <v>10</v>
          </cell>
        </row>
        <row r="14">
          <cell r="B14" t="str">
            <v>Bima</v>
          </cell>
          <cell r="C14">
            <v>21</v>
          </cell>
        </row>
        <row r="15">
          <cell r="B15" t="str">
            <v>Sumbawa Barat</v>
          </cell>
          <cell r="C15">
            <v>9</v>
          </cell>
        </row>
        <row r="16">
          <cell r="B16" t="str">
            <v>Lombok Utara</v>
          </cell>
          <cell r="C16">
            <v>8</v>
          </cell>
        </row>
        <row r="17">
          <cell r="B17" t="str">
            <v>Kota Mataram</v>
          </cell>
          <cell r="C17">
            <v>11</v>
          </cell>
        </row>
        <row r="18">
          <cell r="B18" t="str">
            <v>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12">
          <cell r="D12">
            <v>65566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DCB7F-E7F5-4E32-83AE-5AD89E19508D}">
  <sheetPr>
    <tabColor rgb="FF00FF00"/>
    <pageSetUpPr fitToPage="1"/>
  </sheetPr>
  <dimension ref="A1:AA998"/>
  <sheetViews>
    <sheetView tabSelected="1" topLeftCell="I1" zoomScale="70" zoomScaleNormal="70" workbookViewId="0">
      <selection activeCell="N26" sqref="N26"/>
    </sheetView>
  </sheetViews>
  <sheetFormatPr defaultColWidth="14.42578125" defaultRowHeight="15" customHeight="1" x14ac:dyDescent="0.25"/>
  <cols>
    <col min="1" max="1" width="5.85546875" customWidth="1"/>
    <col min="2" max="2" width="18.85546875" customWidth="1"/>
    <col min="3" max="4" width="23.85546875" customWidth="1"/>
    <col min="5" max="5" width="14.140625" customWidth="1"/>
    <col min="6" max="17" width="11.85546875" customWidth="1"/>
    <col min="18" max="20" width="8.85546875" customWidth="1"/>
    <col min="21" max="23" width="9.140625" customWidth="1"/>
    <col min="24" max="27" width="10.85546875" customWidth="1"/>
  </cols>
  <sheetData>
    <row r="1" spans="1:27" ht="15.75" x14ac:dyDescent="0.25">
      <c r="A1" s="48" t="s">
        <v>19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3"/>
      <c r="S1" s="3"/>
      <c r="T1" s="3"/>
      <c r="U1" s="3"/>
      <c r="V1" s="3"/>
      <c r="W1" s="3"/>
      <c r="X1" s="1"/>
      <c r="Y1" s="1"/>
      <c r="Z1" s="1"/>
      <c r="AA1" s="1"/>
    </row>
    <row r="2" spans="1:27" ht="15.75" x14ac:dyDescent="0.25">
      <c r="A2" s="4"/>
      <c r="B2" s="4"/>
      <c r="C2" s="4"/>
      <c r="D2" s="4"/>
      <c r="E2" s="4"/>
      <c r="F2" s="4"/>
      <c r="G2" s="4"/>
      <c r="H2" s="5" t="str">
        <f>'[1]1_BPS'!$E$5</f>
        <v>PROVINSI</v>
      </c>
      <c r="I2" s="6" t="str">
        <f>'[1]1_BPS'!$F$5</f>
        <v>NUSA TENGGARA BARAT</v>
      </c>
      <c r="J2" s="4"/>
      <c r="K2" s="4"/>
      <c r="L2" s="4"/>
      <c r="M2" s="4"/>
      <c r="N2" s="4"/>
      <c r="O2" s="4"/>
      <c r="P2" s="4"/>
      <c r="Q2" s="4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 x14ac:dyDescent="0.25">
      <c r="A3" s="4"/>
      <c r="B3" s="4"/>
      <c r="C3" s="4"/>
      <c r="D3" s="4"/>
      <c r="E3" s="4"/>
      <c r="F3" s="4"/>
      <c r="G3" s="4"/>
      <c r="H3" s="5" t="str">
        <f>'[1]1_BPS'!$E$6</f>
        <v>TAHUN</v>
      </c>
      <c r="I3" s="6" t="s">
        <v>31</v>
      </c>
      <c r="J3" s="4"/>
      <c r="K3" s="4"/>
      <c r="L3" s="4"/>
      <c r="M3" s="4"/>
      <c r="N3" s="4"/>
      <c r="O3" s="4"/>
      <c r="P3" s="4"/>
      <c r="Q3" s="4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thickBot="1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 x14ac:dyDescent="0.25">
      <c r="A5" s="50" t="s">
        <v>0</v>
      </c>
      <c r="B5" s="68" t="s">
        <v>20</v>
      </c>
      <c r="C5" s="53" t="s">
        <v>1</v>
      </c>
      <c r="D5" s="50" t="s">
        <v>2</v>
      </c>
      <c r="E5" s="54" t="s">
        <v>3</v>
      </c>
      <c r="F5" s="55" t="s">
        <v>4</v>
      </c>
      <c r="G5" s="56"/>
      <c r="H5" s="61" t="s">
        <v>5</v>
      </c>
      <c r="I5" s="62"/>
      <c r="J5" s="62"/>
      <c r="K5" s="62"/>
      <c r="L5" s="62"/>
      <c r="M5" s="62"/>
      <c r="N5" s="62"/>
      <c r="O5" s="62"/>
      <c r="P5" s="62"/>
      <c r="Q5" s="63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x14ac:dyDescent="0.25">
      <c r="A6" s="51"/>
      <c r="B6" s="54"/>
      <c r="C6" s="51"/>
      <c r="D6" s="51"/>
      <c r="E6" s="51"/>
      <c r="F6" s="57"/>
      <c r="G6" s="58"/>
      <c r="H6" s="64" t="s">
        <v>6</v>
      </c>
      <c r="I6" s="65"/>
      <c r="J6" s="65"/>
      <c r="K6" s="66"/>
      <c r="L6" s="64" t="s">
        <v>7</v>
      </c>
      <c r="M6" s="65"/>
      <c r="N6" s="65"/>
      <c r="O6" s="66"/>
      <c r="P6" s="67" t="s">
        <v>8</v>
      </c>
      <c r="Q6" s="66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>
      <c r="A7" s="51"/>
      <c r="B7" s="54"/>
      <c r="C7" s="51"/>
      <c r="D7" s="51"/>
      <c r="E7" s="51"/>
      <c r="F7" s="59"/>
      <c r="G7" s="60"/>
      <c r="H7" s="64" t="s">
        <v>9</v>
      </c>
      <c r="I7" s="66"/>
      <c r="J7" s="70" t="s">
        <v>10</v>
      </c>
      <c r="K7" s="66"/>
      <c r="L7" s="64" t="s">
        <v>9</v>
      </c>
      <c r="M7" s="66"/>
      <c r="N7" s="70" t="s">
        <v>10</v>
      </c>
      <c r="O7" s="66"/>
      <c r="P7" s="64" t="s">
        <v>10</v>
      </c>
      <c r="Q7" s="66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31.5" x14ac:dyDescent="0.25">
      <c r="A8" s="52"/>
      <c r="B8" s="69"/>
      <c r="C8" s="52"/>
      <c r="D8" s="52"/>
      <c r="E8" s="52"/>
      <c r="F8" s="8" t="s">
        <v>9</v>
      </c>
      <c r="G8" s="8" t="s">
        <v>10</v>
      </c>
      <c r="H8" s="9" t="s">
        <v>11</v>
      </c>
      <c r="I8" s="9" t="s">
        <v>12</v>
      </c>
      <c r="J8" s="9" t="s">
        <v>11</v>
      </c>
      <c r="K8" s="9" t="s">
        <v>12</v>
      </c>
      <c r="L8" s="9" t="s">
        <v>11</v>
      </c>
      <c r="M8" s="9" t="s">
        <v>12</v>
      </c>
      <c r="N8" s="9" t="s">
        <v>11</v>
      </c>
      <c r="O8" s="9" t="s">
        <v>12</v>
      </c>
      <c r="P8" s="9" t="s">
        <v>11</v>
      </c>
      <c r="Q8" s="9" t="s">
        <v>12</v>
      </c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x14ac:dyDescent="0.25">
      <c r="A10" s="12">
        <v>1</v>
      </c>
      <c r="B10" s="46" t="s">
        <v>21</v>
      </c>
      <c r="C10" s="13" t="str">
        <f>'[1]9_FARMASI'!B9</f>
        <v>Lombok Barat</v>
      </c>
      <c r="D10" s="47">
        <f>'[1]9_FARMASI'!C9</f>
        <v>20</v>
      </c>
      <c r="E10" s="14">
        <v>742655</v>
      </c>
      <c r="F10" s="15">
        <v>40103.370000000003</v>
      </c>
      <c r="G10" s="14">
        <v>16581.641399999997</v>
      </c>
      <c r="H10" s="16">
        <v>7772</v>
      </c>
      <c r="I10" s="17">
        <f t="shared" ref="I10:I19" si="0">H10/F10*100</f>
        <v>19.37991744833414</v>
      </c>
      <c r="J10" s="18">
        <v>3193</v>
      </c>
      <c r="K10" s="19">
        <f t="shared" ref="K10:K19" si="1">J10/G10*100</f>
        <v>19.256235996033546</v>
      </c>
      <c r="L10" s="20">
        <v>7595</v>
      </c>
      <c r="M10" s="19">
        <f t="shared" ref="M10:M19" si="2">L10/H10*100</f>
        <v>97.722593926917128</v>
      </c>
      <c r="N10" s="16">
        <v>3193</v>
      </c>
      <c r="O10" s="19">
        <f t="shared" ref="O10:O19" si="3">N10/J10*100</f>
        <v>100</v>
      </c>
      <c r="P10" s="21">
        <v>3193</v>
      </c>
      <c r="Q10" s="19">
        <f t="shared" ref="Q10:Q19" si="4">P10/J10*100</f>
        <v>100</v>
      </c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x14ac:dyDescent="0.25">
      <c r="A11" s="22">
        <v>2</v>
      </c>
      <c r="B11" s="46" t="s">
        <v>22</v>
      </c>
      <c r="C11" s="13" t="str">
        <f>'[1]9_FARMASI'!B10</f>
        <v>Lombok Tengah</v>
      </c>
      <c r="D11" s="47">
        <f>'[1]9_FARMASI'!C10</f>
        <v>28</v>
      </c>
      <c r="E11" s="14">
        <v>995458</v>
      </c>
      <c r="F11" s="14">
        <v>53754.731999999996</v>
      </c>
      <c r="G11" s="14">
        <v>22849.009199999997</v>
      </c>
      <c r="H11" s="23">
        <v>4983</v>
      </c>
      <c r="I11" s="17">
        <f t="shared" si="0"/>
        <v>9.2698815799137471</v>
      </c>
      <c r="J11" s="24">
        <v>2506</v>
      </c>
      <c r="K11" s="17">
        <f t="shared" si="1"/>
        <v>10.967652811833961</v>
      </c>
      <c r="L11" s="25">
        <v>4873</v>
      </c>
      <c r="M11" s="17">
        <f t="shared" si="2"/>
        <v>97.792494481236204</v>
      </c>
      <c r="N11" s="23">
        <v>2506</v>
      </c>
      <c r="O11" s="17">
        <f t="shared" si="3"/>
        <v>100</v>
      </c>
      <c r="P11" s="26">
        <v>2506</v>
      </c>
      <c r="Q11" s="17">
        <f t="shared" si="4"/>
        <v>100</v>
      </c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x14ac:dyDescent="0.25">
      <c r="A12" s="22">
        <v>3</v>
      </c>
      <c r="B12" s="46" t="s">
        <v>23</v>
      </c>
      <c r="C12" s="13" t="str">
        <f>'[1]9_FARMASI'!B11</f>
        <v>Lombok Timur</v>
      </c>
      <c r="D12" s="47">
        <f>'[1]9_FARMASI'!C11</f>
        <v>35</v>
      </c>
      <c r="E12" s="14">
        <v>1255768</v>
      </c>
      <c r="F12" s="14">
        <v>67811.471999999994</v>
      </c>
      <c r="G12" s="14">
        <v>29420.868599999994</v>
      </c>
      <c r="H12" s="23">
        <v>13276</v>
      </c>
      <c r="I12" s="17">
        <f t="shared" si="0"/>
        <v>19.577808309484862</v>
      </c>
      <c r="J12" s="24">
        <v>6709</v>
      </c>
      <c r="K12" s="17">
        <f t="shared" si="1"/>
        <v>22.803541565050875</v>
      </c>
      <c r="L12" s="25">
        <v>13131</v>
      </c>
      <c r="M12" s="17">
        <f t="shared" si="2"/>
        <v>98.907803555287728</v>
      </c>
      <c r="N12" s="23">
        <v>6709</v>
      </c>
      <c r="O12" s="17">
        <f t="shared" si="3"/>
        <v>100</v>
      </c>
      <c r="P12" s="26">
        <v>6709</v>
      </c>
      <c r="Q12" s="17">
        <f t="shared" si="4"/>
        <v>100</v>
      </c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x14ac:dyDescent="0.25">
      <c r="A13" s="22">
        <v>4</v>
      </c>
      <c r="B13" s="46" t="s">
        <v>24</v>
      </c>
      <c r="C13" s="13" t="str">
        <f>'[1]9_FARMASI'!B12</f>
        <v>Sumbawa</v>
      </c>
      <c r="D13" s="47">
        <f>'[1]9_FARMASI'!C12</f>
        <v>26</v>
      </c>
      <c r="E13" s="14">
        <v>480920</v>
      </c>
      <c r="F13" s="14">
        <v>25969.68</v>
      </c>
      <c r="G13" s="14">
        <v>10790.484299999998</v>
      </c>
      <c r="H13" s="23">
        <v>2748</v>
      </c>
      <c r="I13" s="17">
        <f t="shared" si="0"/>
        <v>10.581570508377462</v>
      </c>
      <c r="J13" s="24">
        <v>1210</v>
      </c>
      <c r="K13" s="17">
        <f t="shared" si="1"/>
        <v>11.213583805501671</v>
      </c>
      <c r="L13" s="25">
        <v>2737</v>
      </c>
      <c r="M13" s="17">
        <f t="shared" si="2"/>
        <v>99.599708879184874</v>
      </c>
      <c r="N13" s="23">
        <v>1210</v>
      </c>
      <c r="O13" s="17">
        <f t="shared" si="3"/>
        <v>100</v>
      </c>
      <c r="P13" s="26">
        <v>1210</v>
      </c>
      <c r="Q13" s="17">
        <f t="shared" si="4"/>
        <v>100</v>
      </c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x14ac:dyDescent="0.25">
      <c r="A14" s="22">
        <v>5</v>
      </c>
      <c r="B14" s="46" t="s">
        <v>25</v>
      </c>
      <c r="C14" s="13" t="str">
        <f>'[1]9_FARMASI'!B13</f>
        <v>Dompu</v>
      </c>
      <c r="D14" s="47">
        <f>'[1]9_FARMASI'!C13</f>
        <v>10</v>
      </c>
      <c r="E14" s="14">
        <v>269315</v>
      </c>
      <c r="F14" s="14">
        <v>14543.01</v>
      </c>
      <c r="G14" s="14">
        <v>7026.5735999999988</v>
      </c>
      <c r="H14" s="23">
        <v>2414</v>
      </c>
      <c r="I14" s="17">
        <f t="shared" si="0"/>
        <v>16.599039676105566</v>
      </c>
      <c r="J14" s="24">
        <v>1212</v>
      </c>
      <c r="K14" s="17">
        <f t="shared" si="1"/>
        <v>17.248805306757198</v>
      </c>
      <c r="L14" s="25">
        <v>2414</v>
      </c>
      <c r="M14" s="17">
        <f t="shared" si="2"/>
        <v>100</v>
      </c>
      <c r="N14" s="23">
        <v>1212</v>
      </c>
      <c r="O14" s="17">
        <f t="shared" si="3"/>
        <v>100</v>
      </c>
      <c r="P14" s="26">
        <v>1212</v>
      </c>
      <c r="Q14" s="17">
        <f t="shared" si="4"/>
        <v>100</v>
      </c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x14ac:dyDescent="0.25">
      <c r="A15" s="22">
        <v>6</v>
      </c>
      <c r="B15" s="46" t="s">
        <v>26</v>
      </c>
      <c r="C15" s="13" t="str">
        <f>'[1]9_FARMASI'!B14</f>
        <v>Bima</v>
      </c>
      <c r="D15" s="47">
        <f>'[1]9_FARMASI'!C14</f>
        <v>21</v>
      </c>
      <c r="E15" s="14">
        <v>515007</v>
      </c>
      <c r="F15" s="14">
        <v>27810.378000000001</v>
      </c>
      <c r="G15" s="14">
        <v>12111.128099999998</v>
      </c>
      <c r="H15" s="23">
        <v>8648</v>
      </c>
      <c r="I15" s="17">
        <f t="shared" si="0"/>
        <v>31.096305127531888</v>
      </c>
      <c r="J15" s="24">
        <v>3804</v>
      </c>
      <c r="K15" s="17">
        <f t="shared" si="1"/>
        <v>31.409130252697111</v>
      </c>
      <c r="L15" s="25">
        <v>7914</v>
      </c>
      <c r="M15" s="17">
        <f t="shared" si="2"/>
        <v>91.512488436632751</v>
      </c>
      <c r="N15" s="23">
        <v>3804</v>
      </c>
      <c r="O15" s="17">
        <f t="shared" si="3"/>
        <v>100</v>
      </c>
      <c r="P15" s="26">
        <v>3804</v>
      </c>
      <c r="Q15" s="17">
        <f t="shared" si="4"/>
        <v>100</v>
      </c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x14ac:dyDescent="0.25">
      <c r="A16" s="22">
        <v>7</v>
      </c>
      <c r="B16" s="46" t="s">
        <v>27</v>
      </c>
      <c r="C16" s="13" t="str">
        <f>'[1]9_FARMASI'!B15</f>
        <v>Sumbawa Barat</v>
      </c>
      <c r="D16" s="47">
        <f>'[1]9_FARMASI'!C15</f>
        <v>9</v>
      </c>
      <c r="E16" s="14">
        <v>164583</v>
      </c>
      <c r="F16" s="14">
        <v>8887.482</v>
      </c>
      <c r="G16" s="14">
        <v>4330.9124999999995</v>
      </c>
      <c r="H16" s="23">
        <v>1038</v>
      </c>
      <c r="I16" s="17">
        <f t="shared" si="0"/>
        <v>11.679348548891575</v>
      </c>
      <c r="J16" s="24">
        <v>423</v>
      </c>
      <c r="K16" s="17">
        <f t="shared" si="1"/>
        <v>9.7669948307660341</v>
      </c>
      <c r="L16" s="25">
        <v>1038</v>
      </c>
      <c r="M16" s="17">
        <f t="shared" si="2"/>
        <v>100</v>
      </c>
      <c r="N16" s="23">
        <v>423</v>
      </c>
      <c r="O16" s="17">
        <f t="shared" si="3"/>
        <v>100</v>
      </c>
      <c r="P16" s="26">
        <v>423</v>
      </c>
      <c r="Q16" s="17">
        <f t="shared" si="4"/>
        <v>100</v>
      </c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x14ac:dyDescent="0.25">
      <c r="A17" s="22">
        <v>8</v>
      </c>
      <c r="B17" s="46" t="s">
        <v>28</v>
      </c>
      <c r="C17" s="13" t="str">
        <f>'[1]9_FARMASI'!B16</f>
        <v>Lombok Utara</v>
      </c>
      <c r="D17" s="47">
        <f>'[1]9_FARMASI'!C16</f>
        <v>8</v>
      </c>
      <c r="E17" s="14">
        <v>231278</v>
      </c>
      <c r="F17" s="14">
        <v>12489.012000000001</v>
      </c>
      <c r="G17" s="14">
        <v>5322.0275999999994</v>
      </c>
      <c r="H17" s="23">
        <v>4301</v>
      </c>
      <c r="I17" s="17">
        <f t="shared" si="0"/>
        <v>34.438272619163143</v>
      </c>
      <c r="J17" s="24">
        <v>1744</v>
      </c>
      <c r="K17" s="17">
        <f t="shared" si="1"/>
        <v>32.769465532271951</v>
      </c>
      <c r="L17" s="25">
        <v>4094</v>
      </c>
      <c r="M17" s="17">
        <f t="shared" si="2"/>
        <v>95.18716577540107</v>
      </c>
      <c r="N17" s="23">
        <v>1744</v>
      </c>
      <c r="O17" s="17">
        <f t="shared" si="3"/>
        <v>100</v>
      </c>
      <c r="P17" s="26">
        <v>1744</v>
      </c>
      <c r="Q17" s="17">
        <f t="shared" si="4"/>
        <v>100</v>
      </c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x14ac:dyDescent="0.25">
      <c r="A18" s="22">
        <v>9</v>
      </c>
      <c r="B18" s="46" t="s">
        <v>29</v>
      </c>
      <c r="C18" s="13" t="str">
        <f>'[1]9_FARMASI'!B17</f>
        <v>Kota Mataram</v>
      </c>
      <c r="D18" s="47">
        <f>'[1]9_FARMASI'!C17</f>
        <v>11</v>
      </c>
      <c r="E18" s="14">
        <v>527538</v>
      </c>
      <c r="F18" s="14">
        <v>28487.052</v>
      </c>
      <c r="G18" s="14">
        <v>10855.479599999999</v>
      </c>
      <c r="H18" s="23">
        <v>4050</v>
      </c>
      <c r="I18" s="17">
        <f t="shared" si="0"/>
        <v>14.216985316697563</v>
      </c>
      <c r="J18" s="24">
        <v>1975</v>
      </c>
      <c r="K18" s="17">
        <f t="shared" si="1"/>
        <v>18.193576633868854</v>
      </c>
      <c r="L18" s="25">
        <v>4025</v>
      </c>
      <c r="M18" s="17">
        <f t="shared" si="2"/>
        <v>99.382716049382708</v>
      </c>
      <c r="N18" s="23">
        <v>1975</v>
      </c>
      <c r="O18" s="17">
        <f t="shared" si="3"/>
        <v>100</v>
      </c>
      <c r="P18" s="26">
        <v>1975</v>
      </c>
      <c r="Q18" s="17">
        <f t="shared" si="4"/>
        <v>100</v>
      </c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x14ac:dyDescent="0.25">
      <c r="A19" s="22">
        <v>10</v>
      </c>
      <c r="B19" s="46" t="s">
        <v>30</v>
      </c>
      <c r="C19" s="13" t="str">
        <f>'[1]9_FARMASI'!B18</f>
        <v>Kota Bima</v>
      </c>
      <c r="D19" s="47">
        <f>'[1]9_FARMASI'!C18</f>
        <v>7</v>
      </c>
      <c r="E19" s="14">
        <v>187780</v>
      </c>
      <c r="F19" s="14">
        <v>10140.119999999999</v>
      </c>
      <c r="G19" s="14">
        <v>4101.2792999999992</v>
      </c>
      <c r="H19" s="23">
        <v>1828</v>
      </c>
      <c r="I19" s="17">
        <f t="shared" si="0"/>
        <v>18.027400070216135</v>
      </c>
      <c r="J19" s="24">
        <v>978</v>
      </c>
      <c r="K19" s="17">
        <f t="shared" si="1"/>
        <v>23.846217934974586</v>
      </c>
      <c r="L19" s="25">
        <v>1816</v>
      </c>
      <c r="M19" s="17">
        <f t="shared" si="2"/>
        <v>99.343544857768052</v>
      </c>
      <c r="N19" s="23">
        <v>978</v>
      </c>
      <c r="O19" s="17">
        <f t="shared" si="3"/>
        <v>100</v>
      </c>
      <c r="P19" s="26">
        <v>978</v>
      </c>
      <c r="Q19" s="17">
        <f t="shared" si="4"/>
        <v>100</v>
      </c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x14ac:dyDescent="0.25">
      <c r="A20" s="22"/>
      <c r="B20" s="22"/>
      <c r="C20" s="27"/>
      <c r="D20" s="27"/>
      <c r="E20" s="14"/>
      <c r="F20" s="28"/>
      <c r="G20" s="28"/>
      <c r="H20" s="29"/>
      <c r="I20" s="30"/>
      <c r="J20" s="28"/>
      <c r="K20" s="30"/>
      <c r="L20" s="29"/>
      <c r="M20" s="30"/>
      <c r="N20" s="29"/>
      <c r="O20" s="30"/>
      <c r="P20" s="29"/>
      <c r="Q20" s="30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8.75" customHeight="1" x14ac:dyDescent="0.25">
      <c r="A21" s="31" t="s">
        <v>13</v>
      </c>
      <c r="B21" s="32"/>
      <c r="C21" s="32"/>
      <c r="D21" s="33"/>
      <c r="E21" s="34">
        <f t="shared" ref="E21:H21" si="5">SUM(E10:E20)</f>
        <v>5370302</v>
      </c>
      <c r="F21" s="34">
        <f t="shared" si="5"/>
        <v>289996.30799999996</v>
      </c>
      <c r="G21" s="34">
        <f t="shared" si="5"/>
        <v>123389.40419999999</v>
      </c>
      <c r="H21" s="35">
        <f t="shared" si="5"/>
        <v>51058</v>
      </c>
      <c r="I21" s="36">
        <f>H21/F21*100</f>
        <v>17.606431044632473</v>
      </c>
      <c r="J21" s="34">
        <f>SUM(J10:J20)</f>
        <v>23754</v>
      </c>
      <c r="K21" s="36">
        <f>J21/G21*100</f>
        <v>19.251247831213696</v>
      </c>
      <c r="L21" s="35">
        <f>SUM(L10:L20)</f>
        <v>49637</v>
      </c>
      <c r="M21" s="36">
        <f>L21/H21*100</f>
        <v>97.216890595009602</v>
      </c>
      <c r="N21" s="35">
        <f>SUM(N10:N20)</f>
        <v>23754</v>
      </c>
      <c r="O21" s="36">
        <f>N21/J21*100</f>
        <v>100</v>
      </c>
      <c r="P21" s="35">
        <f>SUM(P10:P20)</f>
        <v>23754</v>
      </c>
      <c r="Q21" s="36">
        <f>P21/J21*100</f>
        <v>100</v>
      </c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8.75" customHeight="1" thickBot="1" x14ac:dyDescent="0.3">
      <c r="A22" s="37" t="s">
        <v>14</v>
      </c>
      <c r="B22" s="38"/>
      <c r="C22" s="38"/>
      <c r="D22" s="38"/>
      <c r="E22" s="38"/>
      <c r="F22" s="39">
        <v>270</v>
      </c>
      <c r="G22" s="39">
        <v>843</v>
      </c>
      <c r="H22" s="40"/>
      <c r="I22" s="41"/>
      <c r="J22" s="40"/>
      <c r="K22" s="41"/>
      <c r="L22" s="40"/>
      <c r="M22" s="41"/>
      <c r="N22" s="40"/>
      <c r="O22" s="41"/>
      <c r="P22" s="40"/>
      <c r="Q22" s="42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x14ac:dyDescent="0.25">
      <c r="A23" s="1"/>
      <c r="B23" s="1"/>
      <c r="C23" s="2"/>
      <c r="D23" s="2"/>
      <c r="E23" s="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x14ac:dyDescent="0.25">
      <c r="A24" s="43" t="s">
        <v>32</v>
      </c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x14ac:dyDescent="0.25">
      <c r="A25" s="44" t="s">
        <v>15</v>
      </c>
      <c r="B25" s="44"/>
      <c r="C25" s="45" t="s">
        <v>16</v>
      </c>
      <c r="D25" s="44"/>
      <c r="E25" s="44"/>
      <c r="F25" s="44"/>
      <c r="G25" s="44"/>
      <c r="H25" s="44"/>
      <c r="I25" s="44"/>
      <c r="J25" s="44"/>
      <c r="K25" s="44"/>
      <c r="L25" s="44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x14ac:dyDescent="0.25">
      <c r="A26" s="44"/>
      <c r="B26" s="44"/>
      <c r="C26" s="45" t="s">
        <v>17</v>
      </c>
      <c r="D26" s="44"/>
      <c r="E26" s="44"/>
      <c r="F26" s="44"/>
      <c r="G26" s="44"/>
      <c r="H26" s="44"/>
      <c r="I26" s="44"/>
      <c r="J26" s="44"/>
      <c r="K26" s="44"/>
      <c r="L26" s="44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x14ac:dyDescent="0.25">
      <c r="A27" s="44"/>
      <c r="B27" s="44"/>
      <c r="C27" s="44" t="s">
        <v>18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</row>
    <row r="28" spans="1:2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</sheetData>
  <mergeCells count="16">
    <mergeCell ref="A1:Q1"/>
    <mergeCell ref="A5:A8"/>
    <mergeCell ref="C5:C8"/>
    <mergeCell ref="D5:D8"/>
    <mergeCell ref="E5:E8"/>
    <mergeCell ref="F5:G7"/>
    <mergeCell ref="H5:Q5"/>
    <mergeCell ref="H6:K6"/>
    <mergeCell ref="L6:O6"/>
    <mergeCell ref="P6:Q6"/>
    <mergeCell ref="B5:B8"/>
    <mergeCell ref="H7:I7"/>
    <mergeCell ref="J7:K7"/>
    <mergeCell ref="L7:M7"/>
    <mergeCell ref="N7:O7"/>
    <mergeCell ref="P7:Q7"/>
  </mergeCells>
  <pageMargins left="0.75" right="0.75" top="1" bottom="1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61_DIARE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Neser Ike</cp:lastModifiedBy>
  <dcterms:created xsi:type="dcterms:W3CDTF">2021-11-17T03:41:41Z</dcterms:created>
  <dcterms:modified xsi:type="dcterms:W3CDTF">2023-08-31T01:25:27Z</dcterms:modified>
</cp:coreProperties>
</file>