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MINFO 2021\Data Sektoral 2021\Dinas Kesehatan\52\"/>
    </mc:Choice>
  </mc:AlternateContent>
  <bookViews>
    <workbookView xWindow="0" yWindow="0" windowWidth="19200" windowHeight="676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M23" i="1"/>
  <c r="N23" i="1" s="1"/>
  <c r="L23" i="1"/>
  <c r="K23" i="1"/>
  <c r="I23" i="1"/>
  <c r="G23" i="1"/>
  <c r="P21" i="1"/>
  <c r="N21" i="1"/>
  <c r="L21" i="1"/>
  <c r="J21" i="1"/>
  <c r="F21" i="1"/>
  <c r="D21" i="1"/>
  <c r="E21" i="1" s="1"/>
  <c r="H21" i="1" s="1"/>
  <c r="C21" i="1"/>
  <c r="B21" i="1"/>
  <c r="A21" i="1"/>
  <c r="P20" i="1"/>
  <c r="N20" i="1"/>
  <c r="L20" i="1"/>
  <c r="J20" i="1"/>
  <c r="F20" i="1"/>
  <c r="D20" i="1"/>
  <c r="E20" i="1" s="1"/>
  <c r="H20" i="1" s="1"/>
  <c r="C20" i="1"/>
  <c r="B20" i="1"/>
  <c r="A20" i="1"/>
  <c r="P19" i="1"/>
  <c r="N19" i="1"/>
  <c r="L19" i="1"/>
  <c r="H19" i="1"/>
  <c r="F19" i="1"/>
  <c r="J19" i="1" s="1"/>
  <c r="E19" i="1"/>
  <c r="D19" i="1"/>
  <c r="C19" i="1"/>
  <c r="B19" i="1"/>
  <c r="A19" i="1"/>
  <c r="P18" i="1"/>
  <c r="N18" i="1"/>
  <c r="L18" i="1"/>
  <c r="F18" i="1"/>
  <c r="J18" i="1" s="1"/>
  <c r="E18" i="1"/>
  <c r="H18" i="1" s="1"/>
  <c r="D18" i="1"/>
  <c r="C18" i="1"/>
  <c r="B18" i="1"/>
  <c r="A18" i="1"/>
  <c r="P17" i="1"/>
  <c r="N17" i="1"/>
  <c r="L17" i="1"/>
  <c r="J17" i="1"/>
  <c r="F17" i="1"/>
  <c r="D17" i="1"/>
  <c r="E17" i="1" s="1"/>
  <c r="H17" i="1" s="1"/>
  <c r="C17" i="1"/>
  <c r="B17" i="1"/>
  <c r="A17" i="1"/>
  <c r="P16" i="1"/>
  <c r="N16" i="1"/>
  <c r="L16" i="1"/>
  <c r="J16" i="1"/>
  <c r="F16" i="1"/>
  <c r="D16" i="1"/>
  <c r="E16" i="1" s="1"/>
  <c r="H16" i="1" s="1"/>
  <c r="C16" i="1"/>
  <c r="B16" i="1"/>
  <c r="A16" i="1"/>
  <c r="P15" i="1"/>
  <c r="N15" i="1"/>
  <c r="L15" i="1"/>
  <c r="H15" i="1"/>
  <c r="F15" i="1"/>
  <c r="J15" i="1" s="1"/>
  <c r="E15" i="1"/>
  <c r="D15" i="1"/>
  <c r="C15" i="1"/>
  <c r="B15" i="1"/>
  <c r="A15" i="1"/>
  <c r="P14" i="1"/>
  <c r="N14" i="1"/>
  <c r="L14" i="1"/>
  <c r="F14" i="1"/>
  <c r="J14" i="1" s="1"/>
  <c r="E14" i="1"/>
  <c r="H14" i="1" s="1"/>
  <c r="D14" i="1"/>
  <c r="C14" i="1"/>
  <c r="B14" i="1"/>
  <c r="A14" i="1"/>
  <c r="P13" i="1"/>
  <c r="N13" i="1"/>
  <c r="L13" i="1"/>
  <c r="J13" i="1"/>
  <c r="F13" i="1"/>
  <c r="D13" i="1"/>
  <c r="E13" i="1" s="1"/>
  <c r="H13" i="1" s="1"/>
  <c r="C13" i="1"/>
  <c r="B13" i="1"/>
  <c r="A13" i="1"/>
  <c r="P12" i="1"/>
  <c r="N12" i="1"/>
  <c r="L12" i="1"/>
  <c r="J12" i="1"/>
  <c r="F12" i="1"/>
  <c r="F23" i="1" s="1"/>
  <c r="D12" i="1"/>
  <c r="E12" i="1" s="1"/>
  <c r="C12" i="1"/>
  <c r="B12" i="1"/>
  <c r="A12" i="1"/>
  <c r="H5" i="1"/>
  <c r="G5" i="1"/>
  <c r="H4" i="1"/>
  <c r="G4" i="1"/>
  <c r="J23" i="1" l="1"/>
  <c r="E23" i="1"/>
  <c r="H23" i="1" s="1"/>
  <c r="H12" i="1"/>
  <c r="D23" i="1"/>
</calcChain>
</file>

<file path=xl/sharedStrings.xml><?xml version="1.0" encoding="utf-8"?>
<sst xmlns="http://schemas.openxmlformats.org/spreadsheetml/2006/main" count="36" uniqueCount="23">
  <si>
    <t>TABEL  56</t>
  </si>
  <si>
    <t xml:space="preserve"> </t>
  </si>
  <si>
    <t>KASUS DIARE YANG DILAYANI MENURUT JENIS KELAMIN, KECAMATAN, DAN PUSKESMAS</t>
  </si>
  <si>
    <t>NO</t>
  </si>
  <si>
    <t>KABUPATEN</t>
  </si>
  <si>
    <t>PUSKESMAS</t>
  </si>
  <si>
    <t>JUMLAH PENDUDUK</t>
  </si>
  <si>
    <t>JUMLAH TARGET PENEMUAN</t>
  </si>
  <si>
    <t>DIARE</t>
  </si>
  <si>
    <t>DILAYANI</t>
  </si>
  <si>
    <t>MENDAPAT ORALIT</t>
  </si>
  <si>
    <t>MENDAPAT ZINC</t>
  </si>
  <si>
    <t>SEMUA UMUR</t>
  </si>
  <si>
    <t>BALITA</t>
  </si>
  <si>
    <t>JUMLAH</t>
  </si>
  <si>
    <t>%</t>
  </si>
  <si>
    <t>JUMLAH (KAB/KOTA)</t>
  </si>
  <si>
    <t>ANGKA KESAKITAN DIARE PER 1.000 PENDUDUK</t>
  </si>
  <si>
    <t>Sumber : Seksi Penanggulangan Penyakit, Dinas Kesehatan Provinsi NTB, 2021</t>
  </si>
  <si>
    <t>Ket:</t>
  </si>
  <si>
    <t>- Jumlah kasus adalah seluruh kasus yang ada di wilayah kerja puskesmas tersebut termasuk kasus yang ditemukan di RS</t>
  </si>
  <si>
    <t>- Persentase perkiraan jumlah kasus diare yang datang ke fasyankes besarnya sesuai dengan perkiraan daerah, namun</t>
  </si>
  <si>
    <t xml:space="preserve">   jika tidak tersedia maka menggunakan perkiraan 10% dari perkiraan jumlah penderita untuk semua umur dan 20% untuk 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</si>
</sst>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_);\(#,##0.0\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 wrapText="1"/>
    </xf>
    <xf numFmtId="0" fontId="2" fillId="0" borderId="14" xfId="0" quotePrefix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quotePrefix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7" xfId="2" applyNumberFormat="1" applyFont="1" applyBorder="1" applyAlignment="1">
      <alignment vertical="center"/>
    </xf>
    <xf numFmtId="37" fontId="2" fillId="0" borderId="18" xfId="2" applyNumberFormat="1" applyFont="1" applyBorder="1" applyAlignment="1">
      <alignment vertical="center"/>
    </xf>
    <xf numFmtId="164" fontId="2" fillId="0" borderId="2" xfId="2" applyNumberFormat="1" applyFont="1" applyBorder="1" applyAlignment="1">
      <alignment vertical="center"/>
    </xf>
    <xf numFmtId="3" fontId="2" fillId="0" borderId="19" xfId="2" applyNumberFormat="1" applyFont="1" applyBorder="1" applyAlignment="1">
      <alignment vertical="center"/>
    </xf>
    <xf numFmtId="164" fontId="2" fillId="0" borderId="17" xfId="2" applyNumberFormat="1" applyFont="1" applyBorder="1" applyAlignment="1">
      <alignment vertical="center"/>
    </xf>
    <xf numFmtId="37" fontId="2" fillId="0" borderId="20" xfId="2" applyNumberFormat="1" applyFont="1" applyBorder="1" applyAlignment="1">
      <alignment vertical="center"/>
    </xf>
    <xf numFmtId="37" fontId="2" fillId="0" borderId="17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37" fontId="2" fillId="0" borderId="0" xfId="2" applyNumberFormat="1" applyFont="1" applyAlignment="1">
      <alignment vertical="center"/>
    </xf>
    <xf numFmtId="3" fontId="2" fillId="0" borderId="8" xfId="2" applyNumberFormat="1" applyFont="1" applyBorder="1" applyAlignment="1">
      <alignment vertical="center"/>
    </xf>
    <xf numFmtId="37" fontId="2" fillId="0" borderId="9" xfId="2" applyNumberFormat="1" applyFont="1" applyBorder="1" applyAlignment="1">
      <alignment vertical="center"/>
    </xf>
    <xf numFmtId="37" fontId="2" fillId="0" borderId="2" xfId="2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15" xfId="2" applyNumberFormat="1" applyFont="1" applyBorder="1" applyAlignment="1">
      <alignment vertical="center"/>
    </xf>
    <xf numFmtId="37" fontId="2" fillId="0" borderId="15" xfId="2" applyNumberFormat="1" applyFont="1" applyBorder="1" applyAlignment="1">
      <alignment vertical="center"/>
    </xf>
    <xf numFmtId="164" fontId="2" fillId="0" borderId="15" xfId="2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2" applyNumberFormat="1" applyFont="1" applyBorder="1" applyAlignment="1">
      <alignment vertical="center"/>
    </xf>
    <xf numFmtId="37" fontId="7" fillId="0" borderId="12" xfId="2" applyNumberFormat="1" applyFont="1" applyBorder="1" applyAlignment="1">
      <alignment vertical="center"/>
    </xf>
    <xf numFmtId="164" fontId="7" fillId="0" borderId="16" xfId="2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7" fontId="7" fillId="0" borderId="22" xfId="2" applyNumberFormat="1" applyFont="1" applyBorder="1" applyAlignment="1">
      <alignment vertical="center"/>
    </xf>
    <xf numFmtId="37" fontId="7" fillId="2" borderId="23" xfId="2" applyNumberFormat="1" applyFont="1" applyFill="1" applyBorder="1" applyAlignment="1">
      <alignment vertical="center"/>
    </xf>
    <xf numFmtId="165" fontId="7" fillId="2" borderId="23" xfId="2" applyNumberFormat="1" applyFont="1" applyFill="1" applyBorder="1" applyAlignment="1">
      <alignment vertical="center"/>
    </xf>
    <xf numFmtId="165" fontId="7" fillId="2" borderId="24" xfId="2" applyNumberFormat="1" applyFont="1" applyFill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" fillId="0" borderId="0" xfId="1" quotePrefix="1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</cellXfs>
  <cellStyles count="3">
    <cellStyle name="Comma" xfId="1" builtinId="3"/>
    <cellStyle name="Comma [0]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INFO%202021/Data%20Sektoral%202021/Dinas%20Kesehatan/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47_KESGA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  <row r="12">
          <cell r="G12">
            <v>704586</v>
          </cell>
        </row>
        <row r="13">
          <cell r="G13">
            <v>955411</v>
          </cell>
        </row>
        <row r="14">
          <cell r="G14">
            <v>1208594</v>
          </cell>
        </row>
        <row r="15">
          <cell r="G15">
            <v>461502</v>
          </cell>
        </row>
        <row r="16">
          <cell r="G16">
            <v>255569</v>
          </cell>
        </row>
        <row r="17">
          <cell r="G17">
            <v>493198</v>
          </cell>
        </row>
        <row r="18">
          <cell r="G18">
            <v>152437</v>
          </cell>
        </row>
        <row r="19">
          <cell r="G19">
            <v>222212</v>
          </cell>
        </row>
        <row r="20">
          <cell r="G20">
            <v>495681</v>
          </cell>
        </row>
        <row r="21">
          <cell r="G21">
            <v>176432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1">
          <cell r="F11">
            <v>52115</v>
          </cell>
        </row>
        <row r="12">
          <cell r="F12">
            <v>72756</v>
          </cell>
        </row>
        <row r="13">
          <cell r="F13">
            <v>94932</v>
          </cell>
        </row>
        <row r="14">
          <cell r="F14">
            <v>34990</v>
          </cell>
        </row>
        <row r="15">
          <cell r="F15">
            <v>22485</v>
          </cell>
        </row>
        <row r="16">
          <cell r="F16">
            <v>39455</v>
          </cell>
        </row>
        <row r="17">
          <cell r="F17">
            <v>13439</v>
          </cell>
        </row>
        <row r="18">
          <cell r="F18">
            <v>17218</v>
          </cell>
        </row>
        <row r="19">
          <cell r="F19">
            <v>33701</v>
          </cell>
        </row>
        <row r="20">
          <cell r="F20">
            <v>12738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E5" sqref="E5"/>
    </sheetView>
  </sheetViews>
  <sheetFormatPr defaultColWidth="10.7265625" defaultRowHeight="15.5" x14ac:dyDescent="0.35"/>
  <cols>
    <col min="1" max="1" width="5.7265625" style="2" customWidth="1"/>
    <col min="2" max="2" width="23.7265625" style="2" customWidth="1"/>
    <col min="3" max="3" width="17.453125" style="2" customWidth="1"/>
    <col min="4" max="4" width="14.1796875" style="2" customWidth="1"/>
    <col min="5" max="16" width="11.7265625" style="2" customWidth="1"/>
    <col min="17" max="19" width="8.7265625" style="2" customWidth="1"/>
    <col min="20" max="251" width="9.1796875" style="2" customWidth="1"/>
    <col min="252" max="252" width="5.7265625" style="2" customWidth="1"/>
    <col min="253" max="253" width="20.7265625" style="2" customWidth="1"/>
    <col min="254" max="254" width="20.453125" style="2" customWidth="1"/>
    <col min="255" max="256" width="10.7265625" style="2"/>
    <col min="257" max="257" width="5.7265625" style="2" customWidth="1"/>
    <col min="258" max="259" width="23.7265625" style="2" customWidth="1"/>
    <col min="260" max="260" width="14.1796875" style="2" customWidth="1"/>
    <col min="261" max="272" width="11.7265625" style="2" customWidth="1"/>
    <col min="273" max="275" width="8.7265625" style="2" customWidth="1"/>
    <col min="276" max="507" width="9.1796875" style="2" customWidth="1"/>
    <col min="508" max="508" width="5.7265625" style="2" customWidth="1"/>
    <col min="509" max="509" width="20.7265625" style="2" customWidth="1"/>
    <col min="510" max="510" width="20.453125" style="2" customWidth="1"/>
    <col min="511" max="512" width="10.7265625" style="2"/>
    <col min="513" max="513" width="5.7265625" style="2" customWidth="1"/>
    <col min="514" max="515" width="23.7265625" style="2" customWidth="1"/>
    <col min="516" max="516" width="14.1796875" style="2" customWidth="1"/>
    <col min="517" max="528" width="11.7265625" style="2" customWidth="1"/>
    <col min="529" max="531" width="8.7265625" style="2" customWidth="1"/>
    <col min="532" max="763" width="9.1796875" style="2" customWidth="1"/>
    <col min="764" max="764" width="5.7265625" style="2" customWidth="1"/>
    <col min="765" max="765" width="20.7265625" style="2" customWidth="1"/>
    <col min="766" max="766" width="20.453125" style="2" customWidth="1"/>
    <col min="767" max="768" width="10.7265625" style="2"/>
    <col min="769" max="769" width="5.7265625" style="2" customWidth="1"/>
    <col min="770" max="771" width="23.7265625" style="2" customWidth="1"/>
    <col min="772" max="772" width="14.1796875" style="2" customWidth="1"/>
    <col min="773" max="784" width="11.7265625" style="2" customWidth="1"/>
    <col min="785" max="787" width="8.7265625" style="2" customWidth="1"/>
    <col min="788" max="1019" width="9.1796875" style="2" customWidth="1"/>
    <col min="1020" max="1020" width="5.7265625" style="2" customWidth="1"/>
    <col min="1021" max="1021" width="20.7265625" style="2" customWidth="1"/>
    <col min="1022" max="1022" width="20.453125" style="2" customWidth="1"/>
    <col min="1023" max="1024" width="10.7265625" style="2"/>
    <col min="1025" max="1025" width="5.7265625" style="2" customWidth="1"/>
    <col min="1026" max="1027" width="23.7265625" style="2" customWidth="1"/>
    <col min="1028" max="1028" width="14.1796875" style="2" customWidth="1"/>
    <col min="1029" max="1040" width="11.7265625" style="2" customWidth="1"/>
    <col min="1041" max="1043" width="8.7265625" style="2" customWidth="1"/>
    <col min="1044" max="1275" width="9.1796875" style="2" customWidth="1"/>
    <col min="1276" max="1276" width="5.7265625" style="2" customWidth="1"/>
    <col min="1277" max="1277" width="20.7265625" style="2" customWidth="1"/>
    <col min="1278" max="1278" width="20.453125" style="2" customWidth="1"/>
    <col min="1279" max="1280" width="10.7265625" style="2"/>
    <col min="1281" max="1281" width="5.7265625" style="2" customWidth="1"/>
    <col min="1282" max="1283" width="23.7265625" style="2" customWidth="1"/>
    <col min="1284" max="1284" width="14.1796875" style="2" customWidth="1"/>
    <col min="1285" max="1296" width="11.7265625" style="2" customWidth="1"/>
    <col min="1297" max="1299" width="8.7265625" style="2" customWidth="1"/>
    <col min="1300" max="1531" width="9.1796875" style="2" customWidth="1"/>
    <col min="1532" max="1532" width="5.7265625" style="2" customWidth="1"/>
    <col min="1533" max="1533" width="20.7265625" style="2" customWidth="1"/>
    <col min="1534" max="1534" width="20.453125" style="2" customWidth="1"/>
    <col min="1535" max="1536" width="10.7265625" style="2"/>
    <col min="1537" max="1537" width="5.7265625" style="2" customWidth="1"/>
    <col min="1538" max="1539" width="23.7265625" style="2" customWidth="1"/>
    <col min="1540" max="1540" width="14.1796875" style="2" customWidth="1"/>
    <col min="1541" max="1552" width="11.7265625" style="2" customWidth="1"/>
    <col min="1553" max="1555" width="8.7265625" style="2" customWidth="1"/>
    <col min="1556" max="1787" width="9.1796875" style="2" customWidth="1"/>
    <col min="1788" max="1788" width="5.7265625" style="2" customWidth="1"/>
    <col min="1789" max="1789" width="20.7265625" style="2" customWidth="1"/>
    <col min="1790" max="1790" width="20.453125" style="2" customWidth="1"/>
    <col min="1791" max="1792" width="10.7265625" style="2"/>
    <col min="1793" max="1793" width="5.7265625" style="2" customWidth="1"/>
    <col min="1794" max="1795" width="23.7265625" style="2" customWidth="1"/>
    <col min="1796" max="1796" width="14.1796875" style="2" customWidth="1"/>
    <col min="1797" max="1808" width="11.7265625" style="2" customWidth="1"/>
    <col min="1809" max="1811" width="8.7265625" style="2" customWidth="1"/>
    <col min="1812" max="2043" width="9.1796875" style="2" customWidth="1"/>
    <col min="2044" max="2044" width="5.7265625" style="2" customWidth="1"/>
    <col min="2045" max="2045" width="20.7265625" style="2" customWidth="1"/>
    <col min="2046" max="2046" width="20.453125" style="2" customWidth="1"/>
    <col min="2047" max="2048" width="10.7265625" style="2"/>
    <col min="2049" max="2049" width="5.7265625" style="2" customWidth="1"/>
    <col min="2050" max="2051" width="23.7265625" style="2" customWidth="1"/>
    <col min="2052" max="2052" width="14.1796875" style="2" customWidth="1"/>
    <col min="2053" max="2064" width="11.7265625" style="2" customWidth="1"/>
    <col min="2065" max="2067" width="8.7265625" style="2" customWidth="1"/>
    <col min="2068" max="2299" width="9.1796875" style="2" customWidth="1"/>
    <col min="2300" max="2300" width="5.7265625" style="2" customWidth="1"/>
    <col min="2301" max="2301" width="20.7265625" style="2" customWidth="1"/>
    <col min="2302" max="2302" width="20.453125" style="2" customWidth="1"/>
    <col min="2303" max="2304" width="10.7265625" style="2"/>
    <col min="2305" max="2305" width="5.7265625" style="2" customWidth="1"/>
    <col min="2306" max="2307" width="23.7265625" style="2" customWidth="1"/>
    <col min="2308" max="2308" width="14.1796875" style="2" customWidth="1"/>
    <col min="2309" max="2320" width="11.7265625" style="2" customWidth="1"/>
    <col min="2321" max="2323" width="8.7265625" style="2" customWidth="1"/>
    <col min="2324" max="2555" width="9.1796875" style="2" customWidth="1"/>
    <col min="2556" max="2556" width="5.7265625" style="2" customWidth="1"/>
    <col min="2557" max="2557" width="20.7265625" style="2" customWidth="1"/>
    <col min="2558" max="2558" width="20.453125" style="2" customWidth="1"/>
    <col min="2559" max="2560" width="10.7265625" style="2"/>
    <col min="2561" max="2561" width="5.7265625" style="2" customWidth="1"/>
    <col min="2562" max="2563" width="23.7265625" style="2" customWidth="1"/>
    <col min="2564" max="2564" width="14.1796875" style="2" customWidth="1"/>
    <col min="2565" max="2576" width="11.7265625" style="2" customWidth="1"/>
    <col min="2577" max="2579" width="8.7265625" style="2" customWidth="1"/>
    <col min="2580" max="2811" width="9.1796875" style="2" customWidth="1"/>
    <col min="2812" max="2812" width="5.7265625" style="2" customWidth="1"/>
    <col min="2813" max="2813" width="20.7265625" style="2" customWidth="1"/>
    <col min="2814" max="2814" width="20.453125" style="2" customWidth="1"/>
    <col min="2815" max="2816" width="10.7265625" style="2"/>
    <col min="2817" max="2817" width="5.7265625" style="2" customWidth="1"/>
    <col min="2818" max="2819" width="23.7265625" style="2" customWidth="1"/>
    <col min="2820" max="2820" width="14.1796875" style="2" customWidth="1"/>
    <col min="2821" max="2832" width="11.7265625" style="2" customWidth="1"/>
    <col min="2833" max="2835" width="8.7265625" style="2" customWidth="1"/>
    <col min="2836" max="3067" width="9.1796875" style="2" customWidth="1"/>
    <col min="3068" max="3068" width="5.7265625" style="2" customWidth="1"/>
    <col min="3069" max="3069" width="20.7265625" style="2" customWidth="1"/>
    <col min="3070" max="3070" width="20.453125" style="2" customWidth="1"/>
    <col min="3071" max="3072" width="10.7265625" style="2"/>
    <col min="3073" max="3073" width="5.7265625" style="2" customWidth="1"/>
    <col min="3074" max="3075" width="23.7265625" style="2" customWidth="1"/>
    <col min="3076" max="3076" width="14.1796875" style="2" customWidth="1"/>
    <col min="3077" max="3088" width="11.7265625" style="2" customWidth="1"/>
    <col min="3089" max="3091" width="8.7265625" style="2" customWidth="1"/>
    <col min="3092" max="3323" width="9.1796875" style="2" customWidth="1"/>
    <col min="3324" max="3324" width="5.7265625" style="2" customWidth="1"/>
    <col min="3325" max="3325" width="20.7265625" style="2" customWidth="1"/>
    <col min="3326" max="3326" width="20.453125" style="2" customWidth="1"/>
    <col min="3327" max="3328" width="10.7265625" style="2"/>
    <col min="3329" max="3329" width="5.7265625" style="2" customWidth="1"/>
    <col min="3330" max="3331" width="23.7265625" style="2" customWidth="1"/>
    <col min="3332" max="3332" width="14.1796875" style="2" customWidth="1"/>
    <col min="3333" max="3344" width="11.7265625" style="2" customWidth="1"/>
    <col min="3345" max="3347" width="8.7265625" style="2" customWidth="1"/>
    <col min="3348" max="3579" width="9.1796875" style="2" customWidth="1"/>
    <col min="3580" max="3580" width="5.7265625" style="2" customWidth="1"/>
    <col min="3581" max="3581" width="20.7265625" style="2" customWidth="1"/>
    <col min="3582" max="3582" width="20.453125" style="2" customWidth="1"/>
    <col min="3583" max="3584" width="10.7265625" style="2"/>
    <col min="3585" max="3585" width="5.7265625" style="2" customWidth="1"/>
    <col min="3586" max="3587" width="23.7265625" style="2" customWidth="1"/>
    <col min="3588" max="3588" width="14.1796875" style="2" customWidth="1"/>
    <col min="3589" max="3600" width="11.7265625" style="2" customWidth="1"/>
    <col min="3601" max="3603" width="8.7265625" style="2" customWidth="1"/>
    <col min="3604" max="3835" width="9.1796875" style="2" customWidth="1"/>
    <col min="3836" max="3836" width="5.7265625" style="2" customWidth="1"/>
    <col min="3837" max="3837" width="20.7265625" style="2" customWidth="1"/>
    <col min="3838" max="3838" width="20.453125" style="2" customWidth="1"/>
    <col min="3839" max="3840" width="10.7265625" style="2"/>
    <col min="3841" max="3841" width="5.7265625" style="2" customWidth="1"/>
    <col min="3842" max="3843" width="23.7265625" style="2" customWidth="1"/>
    <col min="3844" max="3844" width="14.1796875" style="2" customWidth="1"/>
    <col min="3845" max="3856" width="11.7265625" style="2" customWidth="1"/>
    <col min="3857" max="3859" width="8.7265625" style="2" customWidth="1"/>
    <col min="3860" max="4091" width="9.1796875" style="2" customWidth="1"/>
    <col min="4092" max="4092" width="5.7265625" style="2" customWidth="1"/>
    <col min="4093" max="4093" width="20.7265625" style="2" customWidth="1"/>
    <col min="4094" max="4094" width="20.453125" style="2" customWidth="1"/>
    <col min="4095" max="4096" width="10.7265625" style="2"/>
    <col min="4097" max="4097" width="5.7265625" style="2" customWidth="1"/>
    <col min="4098" max="4099" width="23.7265625" style="2" customWidth="1"/>
    <col min="4100" max="4100" width="14.1796875" style="2" customWidth="1"/>
    <col min="4101" max="4112" width="11.7265625" style="2" customWidth="1"/>
    <col min="4113" max="4115" width="8.7265625" style="2" customWidth="1"/>
    <col min="4116" max="4347" width="9.1796875" style="2" customWidth="1"/>
    <col min="4348" max="4348" width="5.7265625" style="2" customWidth="1"/>
    <col min="4349" max="4349" width="20.7265625" style="2" customWidth="1"/>
    <col min="4350" max="4350" width="20.453125" style="2" customWidth="1"/>
    <col min="4351" max="4352" width="10.7265625" style="2"/>
    <col min="4353" max="4353" width="5.7265625" style="2" customWidth="1"/>
    <col min="4354" max="4355" width="23.7265625" style="2" customWidth="1"/>
    <col min="4356" max="4356" width="14.1796875" style="2" customWidth="1"/>
    <col min="4357" max="4368" width="11.7265625" style="2" customWidth="1"/>
    <col min="4369" max="4371" width="8.7265625" style="2" customWidth="1"/>
    <col min="4372" max="4603" width="9.1796875" style="2" customWidth="1"/>
    <col min="4604" max="4604" width="5.7265625" style="2" customWidth="1"/>
    <col min="4605" max="4605" width="20.7265625" style="2" customWidth="1"/>
    <col min="4606" max="4606" width="20.453125" style="2" customWidth="1"/>
    <col min="4607" max="4608" width="10.7265625" style="2"/>
    <col min="4609" max="4609" width="5.7265625" style="2" customWidth="1"/>
    <col min="4610" max="4611" width="23.7265625" style="2" customWidth="1"/>
    <col min="4612" max="4612" width="14.1796875" style="2" customWidth="1"/>
    <col min="4613" max="4624" width="11.7265625" style="2" customWidth="1"/>
    <col min="4625" max="4627" width="8.7265625" style="2" customWidth="1"/>
    <col min="4628" max="4859" width="9.1796875" style="2" customWidth="1"/>
    <col min="4860" max="4860" width="5.7265625" style="2" customWidth="1"/>
    <col min="4861" max="4861" width="20.7265625" style="2" customWidth="1"/>
    <col min="4862" max="4862" width="20.453125" style="2" customWidth="1"/>
    <col min="4863" max="4864" width="10.7265625" style="2"/>
    <col min="4865" max="4865" width="5.7265625" style="2" customWidth="1"/>
    <col min="4866" max="4867" width="23.7265625" style="2" customWidth="1"/>
    <col min="4868" max="4868" width="14.1796875" style="2" customWidth="1"/>
    <col min="4869" max="4880" width="11.7265625" style="2" customWidth="1"/>
    <col min="4881" max="4883" width="8.7265625" style="2" customWidth="1"/>
    <col min="4884" max="5115" width="9.1796875" style="2" customWidth="1"/>
    <col min="5116" max="5116" width="5.7265625" style="2" customWidth="1"/>
    <col min="5117" max="5117" width="20.7265625" style="2" customWidth="1"/>
    <col min="5118" max="5118" width="20.453125" style="2" customWidth="1"/>
    <col min="5119" max="5120" width="10.7265625" style="2"/>
    <col min="5121" max="5121" width="5.7265625" style="2" customWidth="1"/>
    <col min="5122" max="5123" width="23.7265625" style="2" customWidth="1"/>
    <col min="5124" max="5124" width="14.1796875" style="2" customWidth="1"/>
    <col min="5125" max="5136" width="11.7265625" style="2" customWidth="1"/>
    <col min="5137" max="5139" width="8.7265625" style="2" customWidth="1"/>
    <col min="5140" max="5371" width="9.1796875" style="2" customWidth="1"/>
    <col min="5372" max="5372" width="5.7265625" style="2" customWidth="1"/>
    <col min="5373" max="5373" width="20.7265625" style="2" customWidth="1"/>
    <col min="5374" max="5374" width="20.453125" style="2" customWidth="1"/>
    <col min="5375" max="5376" width="10.7265625" style="2"/>
    <col min="5377" max="5377" width="5.7265625" style="2" customWidth="1"/>
    <col min="5378" max="5379" width="23.7265625" style="2" customWidth="1"/>
    <col min="5380" max="5380" width="14.1796875" style="2" customWidth="1"/>
    <col min="5381" max="5392" width="11.7265625" style="2" customWidth="1"/>
    <col min="5393" max="5395" width="8.7265625" style="2" customWidth="1"/>
    <col min="5396" max="5627" width="9.1796875" style="2" customWidth="1"/>
    <col min="5628" max="5628" width="5.7265625" style="2" customWidth="1"/>
    <col min="5629" max="5629" width="20.7265625" style="2" customWidth="1"/>
    <col min="5630" max="5630" width="20.453125" style="2" customWidth="1"/>
    <col min="5631" max="5632" width="10.7265625" style="2"/>
    <col min="5633" max="5633" width="5.7265625" style="2" customWidth="1"/>
    <col min="5634" max="5635" width="23.7265625" style="2" customWidth="1"/>
    <col min="5636" max="5636" width="14.1796875" style="2" customWidth="1"/>
    <col min="5637" max="5648" width="11.7265625" style="2" customWidth="1"/>
    <col min="5649" max="5651" width="8.7265625" style="2" customWidth="1"/>
    <col min="5652" max="5883" width="9.1796875" style="2" customWidth="1"/>
    <col min="5884" max="5884" width="5.7265625" style="2" customWidth="1"/>
    <col min="5885" max="5885" width="20.7265625" style="2" customWidth="1"/>
    <col min="5886" max="5886" width="20.453125" style="2" customWidth="1"/>
    <col min="5887" max="5888" width="10.7265625" style="2"/>
    <col min="5889" max="5889" width="5.7265625" style="2" customWidth="1"/>
    <col min="5890" max="5891" width="23.7265625" style="2" customWidth="1"/>
    <col min="5892" max="5892" width="14.1796875" style="2" customWidth="1"/>
    <col min="5893" max="5904" width="11.7265625" style="2" customWidth="1"/>
    <col min="5905" max="5907" width="8.7265625" style="2" customWidth="1"/>
    <col min="5908" max="6139" width="9.1796875" style="2" customWidth="1"/>
    <col min="6140" max="6140" width="5.7265625" style="2" customWidth="1"/>
    <col min="6141" max="6141" width="20.7265625" style="2" customWidth="1"/>
    <col min="6142" max="6142" width="20.453125" style="2" customWidth="1"/>
    <col min="6143" max="6144" width="10.7265625" style="2"/>
    <col min="6145" max="6145" width="5.7265625" style="2" customWidth="1"/>
    <col min="6146" max="6147" width="23.7265625" style="2" customWidth="1"/>
    <col min="6148" max="6148" width="14.1796875" style="2" customWidth="1"/>
    <col min="6149" max="6160" width="11.7265625" style="2" customWidth="1"/>
    <col min="6161" max="6163" width="8.7265625" style="2" customWidth="1"/>
    <col min="6164" max="6395" width="9.1796875" style="2" customWidth="1"/>
    <col min="6396" max="6396" width="5.7265625" style="2" customWidth="1"/>
    <col min="6397" max="6397" width="20.7265625" style="2" customWidth="1"/>
    <col min="6398" max="6398" width="20.453125" style="2" customWidth="1"/>
    <col min="6399" max="6400" width="10.7265625" style="2"/>
    <col min="6401" max="6401" width="5.7265625" style="2" customWidth="1"/>
    <col min="6402" max="6403" width="23.7265625" style="2" customWidth="1"/>
    <col min="6404" max="6404" width="14.1796875" style="2" customWidth="1"/>
    <col min="6405" max="6416" width="11.7265625" style="2" customWidth="1"/>
    <col min="6417" max="6419" width="8.7265625" style="2" customWidth="1"/>
    <col min="6420" max="6651" width="9.1796875" style="2" customWidth="1"/>
    <col min="6652" max="6652" width="5.7265625" style="2" customWidth="1"/>
    <col min="6653" max="6653" width="20.7265625" style="2" customWidth="1"/>
    <col min="6654" max="6654" width="20.453125" style="2" customWidth="1"/>
    <col min="6655" max="6656" width="10.7265625" style="2"/>
    <col min="6657" max="6657" width="5.7265625" style="2" customWidth="1"/>
    <col min="6658" max="6659" width="23.7265625" style="2" customWidth="1"/>
    <col min="6660" max="6660" width="14.1796875" style="2" customWidth="1"/>
    <col min="6661" max="6672" width="11.7265625" style="2" customWidth="1"/>
    <col min="6673" max="6675" width="8.7265625" style="2" customWidth="1"/>
    <col min="6676" max="6907" width="9.1796875" style="2" customWidth="1"/>
    <col min="6908" max="6908" width="5.7265625" style="2" customWidth="1"/>
    <col min="6909" max="6909" width="20.7265625" style="2" customWidth="1"/>
    <col min="6910" max="6910" width="20.453125" style="2" customWidth="1"/>
    <col min="6911" max="6912" width="10.7265625" style="2"/>
    <col min="6913" max="6913" width="5.7265625" style="2" customWidth="1"/>
    <col min="6914" max="6915" width="23.7265625" style="2" customWidth="1"/>
    <col min="6916" max="6916" width="14.1796875" style="2" customWidth="1"/>
    <col min="6917" max="6928" width="11.7265625" style="2" customWidth="1"/>
    <col min="6929" max="6931" width="8.7265625" style="2" customWidth="1"/>
    <col min="6932" max="7163" width="9.1796875" style="2" customWidth="1"/>
    <col min="7164" max="7164" width="5.7265625" style="2" customWidth="1"/>
    <col min="7165" max="7165" width="20.7265625" style="2" customWidth="1"/>
    <col min="7166" max="7166" width="20.453125" style="2" customWidth="1"/>
    <col min="7167" max="7168" width="10.7265625" style="2"/>
    <col min="7169" max="7169" width="5.7265625" style="2" customWidth="1"/>
    <col min="7170" max="7171" width="23.7265625" style="2" customWidth="1"/>
    <col min="7172" max="7172" width="14.1796875" style="2" customWidth="1"/>
    <col min="7173" max="7184" width="11.7265625" style="2" customWidth="1"/>
    <col min="7185" max="7187" width="8.7265625" style="2" customWidth="1"/>
    <col min="7188" max="7419" width="9.1796875" style="2" customWidth="1"/>
    <col min="7420" max="7420" width="5.7265625" style="2" customWidth="1"/>
    <col min="7421" max="7421" width="20.7265625" style="2" customWidth="1"/>
    <col min="7422" max="7422" width="20.453125" style="2" customWidth="1"/>
    <col min="7423" max="7424" width="10.7265625" style="2"/>
    <col min="7425" max="7425" width="5.7265625" style="2" customWidth="1"/>
    <col min="7426" max="7427" width="23.7265625" style="2" customWidth="1"/>
    <col min="7428" max="7428" width="14.1796875" style="2" customWidth="1"/>
    <col min="7429" max="7440" width="11.7265625" style="2" customWidth="1"/>
    <col min="7441" max="7443" width="8.7265625" style="2" customWidth="1"/>
    <col min="7444" max="7675" width="9.1796875" style="2" customWidth="1"/>
    <col min="7676" max="7676" width="5.7265625" style="2" customWidth="1"/>
    <col min="7677" max="7677" width="20.7265625" style="2" customWidth="1"/>
    <col min="7678" max="7678" width="20.453125" style="2" customWidth="1"/>
    <col min="7679" max="7680" width="10.7265625" style="2"/>
    <col min="7681" max="7681" width="5.7265625" style="2" customWidth="1"/>
    <col min="7682" max="7683" width="23.7265625" style="2" customWidth="1"/>
    <col min="7684" max="7684" width="14.1796875" style="2" customWidth="1"/>
    <col min="7685" max="7696" width="11.7265625" style="2" customWidth="1"/>
    <col min="7697" max="7699" width="8.7265625" style="2" customWidth="1"/>
    <col min="7700" max="7931" width="9.1796875" style="2" customWidth="1"/>
    <col min="7932" max="7932" width="5.7265625" style="2" customWidth="1"/>
    <col min="7933" max="7933" width="20.7265625" style="2" customWidth="1"/>
    <col min="7934" max="7934" width="20.453125" style="2" customWidth="1"/>
    <col min="7935" max="7936" width="10.7265625" style="2"/>
    <col min="7937" max="7937" width="5.7265625" style="2" customWidth="1"/>
    <col min="7938" max="7939" width="23.7265625" style="2" customWidth="1"/>
    <col min="7940" max="7940" width="14.1796875" style="2" customWidth="1"/>
    <col min="7941" max="7952" width="11.7265625" style="2" customWidth="1"/>
    <col min="7953" max="7955" width="8.7265625" style="2" customWidth="1"/>
    <col min="7956" max="8187" width="9.1796875" style="2" customWidth="1"/>
    <col min="8188" max="8188" width="5.7265625" style="2" customWidth="1"/>
    <col min="8189" max="8189" width="20.7265625" style="2" customWidth="1"/>
    <col min="8190" max="8190" width="20.453125" style="2" customWidth="1"/>
    <col min="8191" max="8192" width="10.7265625" style="2"/>
    <col min="8193" max="8193" width="5.7265625" style="2" customWidth="1"/>
    <col min="8194" max="8195" width="23.7265625" style="2" customWidth="1"/>
    <col min="8196" max="8196" width="14.1796875" style="2" customWidth="1"/>
    <col min="8197" max="8208" width="11.7265625" style="2" customWidth="1"/>
    <col min="8209" max="8211" width="8.7265625" style="2" customWidth="1"/>
    <col min="8212" max="8443" width="9.1796875" style="2" customWidth="1"/>
    <col min="8444" max="8444" width="5.7265625" style="2" customWidth="1"/>
    <col min="8445" max="8445" width="20.7265625" style="2" customWidth="1"/>
    <col min="8446" max="8446" width="20.453125" style="2" customWidth="1"/>
    <col min="8447" max="8448" width="10.7265625" style="2"/>
    <col min="8449" max="8449" width="5.7265625" style="2" customWidth="1"/>
    <col min="8450" max="8451" width="23.7265625" style="2" customWidth="1"/>
    <col min="8452" max="8452" width="14.1796875" style="2" customWidth="1"/>
    <col min="8453" max="8464" width="11.7265625" style="2" customWidth="1"/>
    <col min="8465" max="8467" width="8.7265625" style="2" customWidth="1"/>
    <col min="8468" max="8699" width="9.1796875" style="2" customWidth="1"/>
    <col min="8700" max="8700" width="5.7265625" style="2" customWidth="1"/>
    <col min="8701" max="8701" width="20.7265625" style="2" customWidth="1"/>
    <col min="8702" max="8702" width="20.453125" style="2" customWidth="1"/>
    <col min="8703" max="8704" width="10.7265625" style="2"/>
    <col min="8705" max="8705" width="5.7265625" style="2" customWidth="1"/>
    <col min="8706" max="8707" width="23.7265625" style="2" customWidth="1"/>
    <col min="8708" max="8708" width="14.1796875" style="2" customWidth="1"/>
    <col min="8709" max="8720" width="11.7265625" style="2" customWidth="1"/>
    <col min="8721" max="8723" width="8.7265625" style="2" customWidth="1"/>
    <col min="8724" max="8955" width="9.1796875" style="2" customWidth="1"/>
    <col min="8956" max="8956" width="5.7265625" style="2" customWidth="1"/>
    <col min="8957" max="8957" width="20.7265625" style="2" customWidth="1"/>
    <col min="8958" max="8958" width="20.453125" style="2" customWidth="1"/>
    <col min="8959" max="8960" width="10.7265625" style="2"/>
    <col min="8961" max="8961" width="5.7265625" style="2" customWidth="1"/>
    <col min="8962" max="8963" width="23.7265625" style="2" customWidth="1"/>
    <col min="8964" max="8964" width="14.1796875" style="2" customWidth="1"/>
    <col min="8965" max="8976" width="11.7265625" style="2" customWidth="1"/>
    <col min="8977" max="8979" width="8.7265625" style="2" customWidth="1"/>
    <col min="8980" max="9211" width="9.1796875" style="2" customWidth="1"/>
    <col min="9212" max="9212" width="5.7265625" style="2" customWidth="1"/>
    <col min="9213" max="9213" width="20.7265625" style="2" customWidth="1"/>
    <col min="9214" max="9214" width="20.453125" style="2" customWidth="1"/>
    <col min="9215" max="9216" width="10.7265625" style="2"/>
    <col min="9217" max="9217" width="5.7265625" style="2" customWidth="1"/>
    <col min="9218" max="9219" width="23.7265625" style="2" customWidth="1"/>
    <col min="9220" max="9220" width="14.1796875" style="2" customWidth="1"/>
    <col min="9221" max="9232" width="11.7265625" style="2" customWidth="1"/>
    <col min="9233" max="9235" width="8.7265625" style="2" customWidth="1"/>
    <col min="9236" max="9467" width="9.1796875" style="2" customWidth="1"/>
    <col min="9468" max="9468" width="5.7265625" style="2" customWidth="1"/>
    <col min="9469" max="9469" width="20.7265625" style="2" customWidth="1"/>
    <col min="9470" max="9470" width="20.453125" style="2" customWidth="1"/>
    <col min="9471" max="9472" width="10.7265625" style="2"/>
    <col min="9473" max="9473" width="5.7265625" style="2" customWidth="1"/>
    <col min="9474" max="9475" width="23.7265625" style="2" customWidth="1"/>
    <col min="9476" max="9476" width="14.1796875" style="2" customWidth="1"/>
    <col min="9477" max="9488" width="11.7265625" style="2" customWidth="1"/>
    <col min="9489" max="9491" width="8.7265625" style="2" customWidth="1"/>
    <col min="9492" max="9723" width="9.1796875" style="2" customWidth="1"/>
    <col min="9724" max="9724" width="5.7265625" style="2" customWidth="1"/>
    <col min="9725" max="9725" width="20.7265625" style="2" customWidth="1"/>
    <col min="9726" max="9726" width="20.453125" style="2" customWidth="1"/>
    <col min="9727" max="9728" width="10.7265625" style="2"/>
    <col min="9729" max="9729" width="5.7265625" style="2" customWidth="1"/>
    <col min="9730" max="9731" width="23.7265625" style="2" customWidth="1"/>
    <col min="9732" max="9732" width="14.1796875" style="2" customWidth="1"/>
    <col min="9733" max="9744" width="11.7265625" style="2" customWidth="1"/>
    <col min="9745" max="9747" width="8.7265625" style="2" customWidth="1"/>
    <col min="9748" max="9979" width="9.1796875" style="2" customWidth="1"/>
    <col min="9980" max="9980" width="5.7265625" style="2" customWidth="1"/>
    <col min="9981" max="9981" width="20.7265625" style="2" customWidth="1"/>
    <col min="9982" max="9982" width="20.453125" style="2" customWidth="1"/>
    <col min="9983" max="9984" width="10.7265625" style="2"/>
    <col min="9985" max="9985" width="5.7265625" style="2" customWidth="1"/>
    <col min="9986" max="9987" width="23.7265625" style="2" customWidth="1"/>
    <col min="9988" max="9988" width="14.1796875" style="2" customWidth="1"/>
    <col min="9989" max="10000" width="11.7265625" style="2" customWidth="1"/>
    <col min="10001" max="10003" width="8.7265625" style="2" customWidth="1"/>
    <col min="10004" max="10235" width="9.1796875" style="2" customWidth="1"/>
    <col min="10236" max="10236" width="5.7265625" style="2" customWidth="1"/>
    <col min="10237" max="10237" width="20.7265625" style="2" customWidth="1"/>
    <col min="10238" max="10238" width="20.453125" style="2" customWidth="1"/>
    <col min="10239" max="10240" width="10.7265625" style="2"/>
    <col min="10241" max="10241" width="5.7265625" style="2" customWidth="1"/>
    <col min="10242" max="10243" width="23.7265625" style="2" customWidth="1"/>
    <col min="10244" max="10244" width="14.1796875" style="2" customWidth="1"/>
    <col min="10245" max="10256" width="11.7265625" style="2" customWidth="1"/>
    <col min="10257" max="10259" width="8.7265625" style="2" customWidth="1"/>
    <col min="10260" max="10491" width="9.1796875" style="2" customWidth="1"/>
    <col min="10492" max="10492" width="5.7265625" style="2" customWidth="1"/>
    <col min="10493" max="10493" width="20.7265625" style="2" customWidth="1"/>
    <col min="10494" max="10494" width="20.453125" style="2" customWidth="1"/>
    <col min="10495" max="10496" width="10.7265625" style="2"/>
    <col min="10497" max="10497" width="5.7265625" style="2" customWidth="1"/>
    <col min="10498" max="10499" width="23.7265625" style="2" customWidth="1"/>
    <col min="10500" max="10500" width="14.1796875" style="2" customWidth="1"/>
    <col min="10501" max="10512" width="11.7265625" style="2" customWidth="1"/>
    <col min="10513" max="10515" width="8.7265625" style="2" customWidth="1"/>
    <col min="10516" max="10747" width="9.1796875" style="2" customWidth="1"/>
    <col min="10748" max="10748" width="5.7265625" style="2" customWidth="1"/>
    <col min="10749" max="10749" width="20.7265625" style="2" customWidth="1"/>
    <col min="10750" max="10750" width="20.453125" style="2" customWidth="1"/>
    <col min="10751" max="10752" width="10.7265625" style="2"/>
    <col min="10753" max="10753" width="5.7265625" style="2" customWidth="1"/>
    <col min="10754" max="10755" width="23.7265625" style="2" customWidth="1"/>
    <col min="10756" max="10756" width="14.1796875" style="2" customWidth="1"/>
    <col min="10757" max="10768" width="11.7265625" style="2" customWidth="1"/>
    <col min="10769" max="10771" width="8.7265625" style="2" customWidth="1"/>
    <col min="10772" max="11003" width="9.1796875" style="2" customWidth="1"/>
    <col min="11004" max="11004" width="5.7265625" style="2" customWidth="1"/>
    <col min="11005" max="11005" width="20.7265625" style="2" customWidth="1"/>
    <col min="11006" max="11006" width="20.453125" style="2" customWidth="1"/>
    <col min="11007" max="11008" width="10.7265625" style="2"/>
    <col min="11009" max="11009" width="5.7265625" style="2" customWidth="1"/>
    <col min="11010" max="11011" width="23.7265625" style="2" customWidth="1"/>
    <col min="11012" max="11012" width="14.1796875" style="2" customWidth="1"/>
    <col min="11013" max="11024" width="11.7265625" style="2" customWidth="1"/>
    <col min="11025" max="11027" width="8.7265625" style="2" customWidth="1"/>
    <col min="11028" max="11259" width="9.1796875" style="2" customWidth="1"/>
    <col min="11260" max="11260" width="5.7265625" style="2" customWidth="1"/>
    <col min="11261" max="11261" width="20.7265625" style="2" customWidth="1"/>
    <col min="11262" max="11262" width="20.453125" style="2" customWidth="1"/>
    <col min="11263" max="11264" width="10.7265625" style="2"/>
    <col min="11265" max="11265" width="5.7265625" style="2" customWidth="1"/>
    <col min="11266" max="11267" width="23.7265625" style="2" customWidth="1"/>
    <col min="11268" max="11268" width="14.1796875" style="2" customWidth="1"/>
    <col min="11269" max="11280" width="11.7265625" style="2" customWidth="1"/>
    <col min="11281" max="11283" width="8.7265625" style="2" customWidth="1"/>
    <col min="11284" max="11515" width="9.1796875" style="2" customWidth="1"/>
    <col min="11516" max="11516" width="5.7265625" style="2" customWidth="1"/>
    <col min="11517" max="11517" width="20.7265625" style="2" customWidth="1"/>
    <col min="11518" max="11518" width="20.453125" style="2" customWidth="1"/>
    <col min="11519" max="11520" width="10.7265625" style="2"/>
    <col min="11521" max="11521" width="5.7265625" style="2" customWidth="1"/>
    <col min="11522" max="11523" width="23.7265625" style="2" customWidth="1"/>
    <col min="11524" max="11524" width="14.1796875" style="2" customWidth="1"/>
    <col min="11525" max="11536" width="11.7265625" style="2" customWidth="1"/>
    <col min="11537" max="11539" width="8.7265625" style="2" customWidth="1"/>
    <col min="11540" max="11771" width="9.1796875" style="2" customWidth="1"/>
    <col min="11772" max="11772" width="5.7265625" style="2" customWidth="1"/>
    <col min="11773" max="11773" width="20.7265625" style="2" customWidth="1"/>
    <col min="11774" max="11774" width="20.453125" style="2" customWidth="1"/>
    <col min="11775" max="11776" width="10.7265625" style="2"/>
    <col min="11777" max="11777" width="5.7265625" style="2" customWidth="1"/>
    <col min="11778" max="11779" width="23.7265625" style="2" customWidth="1"/>
    <col min="11780" max="11780" width="14.1796875" style="2" customWidth="1"/>
    <col min="11781" max="11792" width="11.7265625" style="2" customWidth="1"/>
    <col min="11793" max="11795" width="8.7265625" style="2" customWidth="1"/>
    <col min="11796" max="12027" width="9.1796875" style="2" customWidth="1"/>
    <col min="12028" max="12028" width="5.7265625" style="2" customWidth="1"/>
    <col min="12029" max="12029" width="20.7265625" style="2" customWidth="1"/>
    <col min="12030" max="12030" width="20.453125" style="2" customWidth="1"/>
    <col min="12031" max="12032" width="10.7265625" style="2"/>
    <col min="12033" max="12033" width="5.7265625" style="2" customWidth="1"/>
    <col min="12034" max="12035" width="23.7265625" style="2" customWidth="1"/>
    <col min="12036" max="12036" width="14.1796875" style="2" customWidth="1"/>
    <col min="12037" max="12048" width="11.7265625" style="2" customWidth="1"/>
    <col min="12049" max="12051" width="8.7265625" style="2" customWidth="1"/>
    <col min="12052" max="12283" width="9.1796875" style="2" customWidth="1"/>
    <col min="12284" max="12284" width="5.7265625" style="2" customWidth="1"/>
    <col min="12285" max="12285" width="20.7265625" style="2" customWidth="1"/>
    <col min="12286" max="12286" width="20.453125" style="2" customWidth="1"/>
    <col min="12287" max="12288" width="10.7265625" style="2"/>
    <col min="12289" max="12289" width="5.7265625" style="2" customWidth="1"/>
    <col min="12290" max="12291" width="23.7265625" style="2" customWidth="1"/>
    <col min="12292" max="12292" width="14.1796875" style="2" customWidth="1"/>
    <col min="12293" max="12304" width="11.7265625" style="2" customWidth="1"/>
    <col min="12305" max="12307" width="8.7265625" style="2" customWidth="1"/>
    <col min="12308" max="12539" width="9.1796875" style="2" customWidth="1"/>
    <col min="12540" max="12540" width="5.7265625" style="2" customWidth="1"/>
    <col min="12541" max="12541" width="20.7265625" style="2" customWidth="1"/>
    <col min="12542" max="12542" width="20.453125" style="2" customWidth="1"/>
    <col min="12543" max="12544" width="10.7265625" style="2"/>
    <col min="12545" max="12545" width="5.7265625" style="2" customWidth="1"/>
    <col min="12546" max="12547" width="23.7265625" style="2" customWidth="1"/>
    <col min="12548" max="12548" width="14.1796875" style="2" customWidth="1"/>
    <col min="12549" max="12560" width="11.7265625" style="2" customWidth="1"/>
    <col min="12561" max="12563" width="8.7265625" style="2" customWidth="1"/>
    <col min="12564" max="12795" width="9.1796875" style="2" customWidth="1"/>
    <col min="12796" max="12796" width="5.7265625" style="2" customWidth="1"/>
    <col min="12797" max="12797" width="20.7265625" style="2" customWidth="1"/>
    <col min="12798" max="12798" width="20.453125" style="2" customWidth="1"/>
    <col min="12799" max="12800" width="10.7265625" style="2"/>
    <col min="12801" max="12801" width="5.7265625" style="2" customWidth="1"/>
    <col min="12802" max="12803" width="23.7265625" style="2" customWidth="1"/>
    <col min="12804" max="12804" width="14.1796875" style="2" customWidth="1"/>
    <col min="12805" max="12816" width="11.7265625" style="2" customWidth="1"/>
    <col min="12817" max="12819" width="8.7265625" style="2" customWidth="1"/>
    <col min="12820" max="13051" width="9.1796875" style="2" customWidth="1"/>
    <col min="13052" max="13052" width="5.7265625" style="2" customWidth="1"/>
    <col min="13053" max="13053" width="20.7265625" style="2" customWidth="1"/>
    <col min="13054" max="13054" width="20.453125" style="2" customWidth="1"/>
    <col min="13055" max="13056" width="10.7265625" style="2"/>
    <col min="13057" max="13057" width="5.7265625" style="2" customWidth="1"/>
    <col min="13058" max="13059" width="23.7265625" style="2" customWidth="1"/>
    <col min="13060" max="13060" width="14.1796875" style="2" customWidth="1"/>
    <col min="13061" max="13072" width="11.7265625" style="2" customWidth="1"/>
    <col min="13073" max="13075" width="8.7265625" style="2" customWidth="1"/>
    <col min="13076" max="13307" width="9.1796875" style="2" customWidth="1"/>
    <col min="13308" max="13308" width="5.7265625" style="2" customWidth="1"/>
    <col min="13309" max="13309" width="20.7265625" style="2" customWidth="1"/>
    <col min="13310" max="13310" width="20.453125" style="2" customWidth="1"/>
    <col min="13311" max="13312" width="10.7265625" style="2"/>
    <col min="13313" max="13313" width="5.7265625" style="2" customWidth="1"/>
    <col min="13314" max="13315" width="23.7265625" style="2" customWidth="1"/>
    <col min="13316" max="13316" width="14.1796875" style="2" customWidth="1"/>
    <col min="13317" max="13328" width="11.7265625" style="2" customWidth="1"/>
    <col min="13329" max="13331" width="8.7265625" style="2" customWidth="1"/>
    <col min="13332" max="13563" width="9.1796875" style="2" customWidth="1"/>
    <col min="13564" max="13564" width="5.7265625" style="2" customWidth="1"/>
    <col min="13565" max="13565" width="20.7265625" style="2" customWidth="1"/>
    <col min="13566" max="13566" width="20.453125" style="2" customWidth="1"/>
    <col min="13567" max="13568" width="10.7265625" style="2"/>
    <col min="13569" max="13569" width="5.7265625" style="2" customWidth="1"/>
    <col min="13570" max="13571" width="23.7265625" style="2" customWidth="1"/>
    <col min="13572" max="13572" width="14.1796875" style="2" customWidth="1"/>
    <col min="13573" max="13584" width="11.7265625" style="2" customWidth="1"/>
    <col min="13585" max="13587" width="8.7265625" style="2" customWidth="1"/>
    <col min="13588" max="13819" width="9.1796875" style="2" customWidth="1"/>
    <col min="13820" max="13820" width="5.7265625" style="2" customWidth="1"/>
    <col min="13821" max="13821" width="20.7265625" style="2" customWidth="1"/>
    <col min="13822" max="13822" width="20.453125" style="2" customWidth="1"/>
    <col min="13823" max="13824" width="10.7265625" style="2"/>
    <col min="13825" max="13825" width="5.7265625" style="2" customWidth="1"/>
    <col min="13826" max="13827" width="23.7265625" style="2" customWidth="1"/>
    <col min="13828" max="13828" width="14.1796875" style="2" customWidth="1"/>
    <col min="13829" max="13840" width="11.7265625" style="2" customWidth="1"/>
    <col min="13841" max="13843" width="8.7265625" style="2" customWidth="1"/>
    <col min="13844" max="14075" width="9.1796875" style="2" customWidth="1"/>
    <col min="14076" max="14076" width="5.7265625" style="2" customWidth="1"/>
    <col min="14077" max="14077" width="20.7265625" style="2" customWidth="1"/>
    <col min="14078" max="14078" width="20.453125" style="2" customWidth="1"/>
    <col min="14079" max="14080" width="10.7265625" style="2"/>
    <col min="14081" max="14081" width="5.7265625" style="2" customWidth="1"/>
    <col min="14082" max="14083" width="23.7265625" style="2" customWidth="1"/>
    <col min="14084" max="14084" width="14.1796875" style="2" customWidth="1"/>
    <col min="14085" max="14096" width="11.7265625" style="2" customWidth="1"/>
    <col min="14097" max="14099" width="8.7265625" style="2" customWidth="1"/>
    <col min="14100" max="14331" width="9.1796875" style="2" customWidth="1"/>
    <col min="14332" max="14332" width="5.7265625" style="2" customWidth="1"/>
    <col min="14333" max="14333" width="20.7265625" style="2" customWidth="1"/>
    <col min="14334" max="14334" width="20.453125" style="2" customWidth="1"/>
    <col min="14335" max="14336" width="10.7265625" style="2"/>
    <col min="14337" max="14337" width="5.7265625" style="2" customWidth="1"/>
    <col min="14338" max="14339" width="23.7265625" style="2" customWidth="1"/>
    <col min="14340" max="14340" width="14.1796875" style="2" customWidth="1"/>
    <col min="14341" max="14352" width="11.7265625" style="2" customWidth="1"/>
    <col min="14353" max="14355" width="8.7265625" style="2" customWidth="1"/>
    <col min="14356" max="14587" width="9.1796875" style="2" customWidth="1"/>
    <col min="14588" max="14588" width="5.7265625" style="2" customWidth="1"/>
    <col min="14589" max="14589" width="20.7265625" style="2" customWidth="1"/>
    <col min="14590" max="14590" width="20.453125" style="2" customWidth="1"/>
    <col min="14591" max="14592" width="10.7265625" style="2"/>
    <col min="14593" max="14593" width="5.7265625" style="2" customWidth="1"/>
    <col min="14594" max="14595" width="23.7265625" style="2" customWidth="1"/>
    <col min="14596" max="14596" width="14.1796875" style="2" customWidth="1"/>
    <col min="14597" max="14608" width="11.7265625" style="2" customWidth="1"/>
    <col min="14609" max="14611" width="8.7265625" style="2" customWidth="1"/>
    <col min="14612" max="14843" width="9.1796875" style="2" customWidth="1"/>
    <col min="14844" max="14844" width="5.7265625" style="2" customWidth="1"/>
    <col min="14845" max="14845" width="20.7265625" style="2" customWidth="1"/>
    <col min="14846" max="14846" width="20.453125" style="2" customWidth="1"/>
    <col min="14847" max="14848" width="10.7265625" style="2"/>
    <col min="14849" max="14849" width="5.7265625" style="2" customWidth="1"/>
    <col min="14850" max="14851" width="23.7265625" style="2" customWidth="1"/>
    <col min="14852" max="14852" width="14.1796875" style="2" customWidth="1"/>
    <col min="14853" max="14864" width="11.7265625" style="2" customWidth="1"/>
    <col min="14865" max="14867" width="8.7265625" style="2" customWidth="1"/>
    <col min="14868" max="15099" width="9.1796875" style="2" customWidth="1"/>
    <col min="15100" max="15100" width="5.7265625" style="2" customWidth="1"/>
    <col min="15101" max="15101" width="20.7265625" style="2" customWidth="1"/>
    <col min="15102" max="15102" width="20.453125" style="2" customWidth="1"/>
    <col min="15103" max="15104" width="10.7265625" style="2"/>
    <col min="15105" max="15105" width="5.7265625" style="2" customWidth="1"/>
    <col min="15106" max="15107" width="23.7265625" style="2" customWidth="1"/>
    <col min="15108" max="15108" width="14.1796875" style="2" customWidth="1"/>
    <col min="15109" max="15120" width="11.7265625" style="2" customWidth="1"/>
    <col min="15121" max="15123" width="8.7265625" style="2" customWidth="1"/>
    <col min="15124" max="15355" width="9.1796875" style="2" customWidth="1"/>
    <col min="15356" max="15356" width="5.7265625" style="2" customWidth="1"/>
    <col min="15357" max="15357" width="20.7265625" style="2" customWidth="1"/>
    <col min="15358" max="15358" width="20.453125" style="2" customWidth="1"/>
    <col min="15359" max="15360" width="10.7265625" style="2"/>
    <col min="15361" max="15361" width="5.7265625" style="2" customWidth="1"/>
    <col min="15362" max="15363" width="23.7265625" style="2" customWidth="1"/>
    <col min="15364" max="15364" width="14.1796875" style="2" customWidth="1"/>
    <col min="15365" max="15376" width="11.7265625" style="2" customWidth="1"/>
    <col min="15377" max="15379" width="8.7265625" style="2" customWidth="1"/>
    <col min="15380" max="15611" width="9.1796875" style="2" customWidth="1"/>
    <col min="15612" max="15612" width="5.7265625" style="2" customWidth="1"/>
    <col min="15613" max="15613" width="20.7265625" style="2" customWidth="1"/>
    <col min="15614" max="15614" width="20.453125" style="2" customWidth="1"/>
    <col min="15615" max="15616" width="10.7265625" style="2"/>
    <col min="15617" max="15617" width="5.7265625" style="2" customWidth="1"/>
    <col min="15618" max="15619" width="23.7265625" style="2" customWidth="1"/>
    <col min="15620" max="15620" width="14.1796875" style="2" customWidth="1"/>
    <col min="15621" max="15632" width="11.7265625" style="2" customWidth="1"/>
    <col min="15633" max="15635" width="8.7265625" style="2" customWidth="1"/>
    <col min="15636" max="15867" width="9.1796875" style="2" customWidth="1"/>
    <col min="15868" max="15868" width="5.7265625" style="2" customWidth="1"/>
    <col min="15869" max="15869" width="20.7265625" style="2" customWidth="1"/>
    <col min="15870" max="15870" width="20.453125" style="2" customWidth="1"/>
    <col min="15871" max="15872" width="10.7265625" style="2"/>
    <col min="15873" max="15873" width="5.7265625" style="2" customWidth="1"/>
    <col min="15874" max="15875" width="23.7265625" style="2" customWidth="1"/>
    <col min="15876" max="15876" width="14.1796875" style="2" customWidth="1"/>
    <col min="15877" max="15888" width="11.7265625" style="2" customWidth="1"/>
    <col min="15889" max="15891" width="8.7265625" style="2" customWidth="1"/>
    <col min="15892" max="16123" width="9.1796875" style="2" customWidth="1"/>
    <col min="16124" max="16124" width="5.7265625" style="2" customWidth="1"/>
    <col min="16125" max="16125" width="20.7265625" style="2" customWidth="1"/>
    <col min="16126" max="16126" width="20.453125" style="2" customWidth="1"/>
    <col min="16127" max="16128" width="10.7265625" style="2"/>
    <col min="16129" max="16129" width="5.7265625" style="2" customWidth="1"/>
    <col min="16130" max="16131" width="23.7265625" style="2" customWidth="1"/>
    <col min="16132" max="16132" width="14.1796875" style="2" customWidth="1"/>
    <col min="16133" max="16144" width="11.7265625" style="2" customWidth="1"/>
    <col min="16145" max="16147" width="8.7265625" style="2" customWidth="1"/>
    <col min="16148" max="16379" width="9.1796875" style="2" customWidth="1"/>
    <col min="16380" max="16380" width="5.7265625" style="2" customWidth="1"/>
    <col min="16381" max="16381" width="20.7265625" style="2" customWidth="1"/>
    <col min="16382" max="16382" width="20.453125" style="2" customWidth="1"/>
    <col min="16383" max="16384" width="10.7265625" style="2"/>
  </cols>
  <sheetData>
    <row r="1" spans="1:22" x14ac:dyDescent="0.35">
      <c r="A1" s="1" t="s">
        <v>0</v>
      </c>
    </row>
    <row r="2" spans="1:22" x14ac:dyDescent="0.35">
      <c r="A2" s="3" t="s">
        <v>1</v>
      </c>
      <c r="B2" s="3"/>
    </row>
    <row r="3" spans="1:22" s="6" customFormat="1" ht="16.5" x14ac:dyDescent="0.3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</row>
    <row r="4" spans="1:22" s="6" customFormat="1" ht="16.5" x14ac:dyDescent="0.35">
      <c r="G4" s="7" t="str">
        <f>'[1]1_BPS'!E5</f>
        <v>PROVINSI</v>
      </c>
      <c r="H4" s="8" t="str">
        <f>'[1]1_BPS'!F5</f>
        <v>NUSA TENGGARA BARAT</v>
      </c>
    </row>
    <row r="5" spans="1:22" s="6" customFormat="1" ht="16.5" x14ac:dyDescent="0.35">
      <c r="G5" s="7" t="str">
        <f>'[1]1_BPS'!E6</f>
        <v xml:space="preserve">TAHUN </v>
      </c>
      <c r="H5" s="8">
        <f>'[1]1_BPS'!F6</f>
        <v>2020</v>
      </c>
    </row>
    <row r="6" spans="1:22" ht="16" thickBo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2" x14ac:dyDescent="0.35">
      <c r="A7" s="10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3"/>
      <c r="G7" s="14" t="s">
        <v>8</v>
      </c>
      <c r="H7" s="15"/>
      <c r="I7" s="15"/>
      <c r="J7" s="15"/>
      <c r="K7" s="15"/>
      <c r="L7" s="15"/>
      <c r="M7" s="15"/>
      <c r="N7" s="15"/>
      <c r="O7" s="15"/>
      <c r="P7" s="16"/>
    </row>
    <row r="8" spans="1:22" x14ac:dyDescent="0.35">
      <c r="A8" s="10"/>
      <c r="B8" s="17"/>
      <c r="C8" s="10"/>
      <c r="D8" s="11"/>
      <c r="E8" s="18"/>
      <c r="F8" s="19"/>
      <c r="G8" s="20" t="s">
        <v>9</v>
      </c>
      <c r="H8" s="21"/>
      <c r="I8" s="21"/>
      <c r="J8" s="22"/>
      <c r="K8" s="20" t="s">
        <v>10</v>
      </c>
      <c r="L8" s="21"/>
      <c r="M8" s="21"/>
      <c r="N8" s="22"/>
      <c r="O8" s="23" t="s">
        <v>11</v>
      </c>
      <c r="P8" s="24"/>
    </row>
    <row r="9" spans="1:22" x14ac:dyDescent="0.35">
      <c r="A9" s="10"/>
      <c r="B9" s="17"/>
      <c r="C9" s="10"/>
      <c r="D9" s="11"/>
      <c r="E9" s="25"/>
      <c r="F9" s="26"/>
      <c r="G9" s="20" t="s">
        <v>12</v>
      </c>
      <c r="H9" s="22"/>
      <c r="I9" s="21" t="s">
        <v>13</v>
      </c>
      <c r="J9" s="22"/>
      <c r="K9" s="20" t="s">
        <v>12</v>
      </c>
      <c r="L9" s="22"/>
      <c r="M9" s="21" t="s">
        <v>13</v>
      </c>
      <c r="N9" s="22"/>
      <c r="O9" s="20" t="s">
        <v>13</v>
      </c>
      <c r="P9" s="22"/>
    </row>
    <row r="10" spans="1:22" ht="28" x14ac:dyDescent="0.35">
      <c r="A10" s="27"/>
      <c r="B10" s="28"/>
      <c r="C10" s="27"/>
      <c r="D10" s="29"/>
      <c r="E10" s="30" t="s">
        <v>12</v>
      </c>
      <c r="F10" s="30" t="s">
        <v>13</v>
      </c>
      <c r="G10" s="31" t="s">
        <v>14</v>
      </c>
      <c r="H10" s="31" t="s">
        <v>15</v>
      </c>
      <c r="I10" s="31" t="s">
        <v>14</v>
      </c>
      <c r="J10" s="31" t="s">
        <v>15</v>
      </c>
      <c r="K10" s="31" t="s">
        <v>14</v>
      </c>
      <c r="L10" s="31" t="s">
        <v>15</v>
      </c>
      <c r="M10" s="31" t="s">
        <v>14</v>
      </c>
      <c r="N10" s="31" t="s">
        <v>15</v>
      </c>
      <c r="O10" s="31" t="s">
        <v>14</v>
      </c>
      <c r="P10" s="31" t="s">
        <v>15</v>
      </c>
    </row>
    <row r="11" spans="1:22" x14ac:dyDescent="0.3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</row>
    <row r="12" spans="1:22" x14ac:dyDescent="0.35">
      <c r="A12" s="33">
        <f>'[1]9_FARMASI'!A9</f>
        <v>1</v>
      </c>
      <c r="B12" s="33" t="str">
        <f>'[1]9_FARMASI'!B9</f>
        <v xml:space="preserve"> Lombok Barat</v>
      </c>
      <c r="C12" s="33">
        <f>'[1]9_FARMASI'!C9</f>
        <v>20</v>
      </c>
      <c r="D12" s="34">
        <f>'[1]1_BPS'!G12</f>
        <v>704586</v>
      </c>
      <c r="E12" s="35">
        <f>10%*$E$24/1000*D12</f>
        <v>19023.822</v>
      </c>
      <c r="F12" s="35">
        <f>20%*$F$24/1000*'[1]42_KESGA'!F11</f>
        <v>8786.5890000000018</v>
      </c>
      <c r="G12" s="36">
        <v>15902.1</v>
      </c>
      <c r="H12" s="37">
        <f t="shared" ref="H12:H21" si="0">G12/E12*100</f>
        <v>83.590458321151246</v>
      </c>
      <c r="I12" s="38">
        <v>6680</v>
      </c>
      <c r="J12" s="39">
        <f t="shared" ref="J12:J21" si="1">I12/F12*100</f>
        <v>76.024951206890393</v>
      </c>
      <c r="K12" s="40">
        <v>15902</v>
      </c>
      <c r="L12" s="39">
        <f t="shared" ref="L12:L21" si="2">K12/G12*100</f>
        <v>99.999371152237742</v>
      </c>
      <c r="M12" s="36">
        <v>6680</v>
      </c>
      <c r="N12" s="39">
        <f t="shared" ref="N12:N21" si="3">M12/I12*100</f>
        <v>100</v>
      </c>
      <c r="O12" s="41">
        <v>6680</v>
      </c>
      <c r="P12" s="39">
        <f t="shared" ref="P12:P21" si="4">O12/I12*100</f>
        <v>100</v>
      </c>
    </row>
    <row r="13" spans="1:22" x14ac:dyDescent="0.35">
      <c r="A13" s="33">
        <f>'[1]9_FARMASI'!A10</f>
        <v>2</v>
      </c>
      <c r="B13" s="33" t="str">
        <f>'[1]9_FARMASI'!B10</f>
        <v xml:space="preserve"> Lombok Tengah</v>
      </c>
      <c r="C13" s="33">
        <f>'[1]9_FARMASI'!C10</f>
        <v>28</v>
      </c>
      <c r="D13" s="34">
        <f>'[1]1_BPS'!G13</f>
        <v>955411</v>
      </c>
      <c r="E13" s="42">
        <f t="shared" ref="E13:E21" si="5">10%*$E$24/1000*D13</f>
        <v>25796.096999999998</v>
      </c>
      <c r="F13" s="42">
        <f>20%*$F$24/1000*'[1]42_KESGA'!F12</f>
        <v>12266.661600000001</v>
      </c>
      <c r="G13" s="43">
        <v>13260</v>
      </c>
      <c r="H13" s="37">
        <f t="shared" si="0"/>
        <v>51.403125054150635</v>
      </c>
      <c r="I13" s="44">
        <v>5553</v>
      </c>
      <c r="J13" s="37">
        <f t="shared" si="1"/>
        <v>45.269040437212347</v>
      </c>
      <c r="K13" s="45">
        <v>13260</v>
      </c>
      <c r="L13" s="37">
        <f t="shared" si="2"/>
        <v>100</v>
      </c>
      <c r="M13" s="43">
        <v>5553</v>
      </c>
      <c r="N13" s="37">
        <f t="shared" si="3"/>
        <v>100</v>
      </c>
      <c r="O13" s="46">
        <v>5553</v>
      </c>
      <c r="P13" s="37">
        <f t="shared" si="4"/>
        <v>100</v>
      </c>
    </row>
    <row r="14" spans="1:22" x14ac:dyDescent="0.35">
      <c r="A14" s="33">
        <f>'[1]9_FARMASI'!A11</f>
        <v>3</v>
      </c>
      <c r="B14" s="33" t="str">
        <f>'[1]9_FARMASI'!B11</f>
        <v xml:space="preserve"> Lombok Timur</v>
      </c>
      <c r="C14" s="33">
        <f>'[1]9_FARMASI'!C11</f>
        <v>35</v>
      </c>
      <c r="D14" s="34">
        <f>'[1]1_BPS'!G14</f>
        <v>1208594</v>
      </c>
      <c r="E14" s="42">
        <f t="shared" si="5"/>
        <v>32632.038</v>
      </c>
      <c r="F14" s="42">
        <f>20%*$F$24/1000*'[1]42_KESGA'!F13</f>
        <v>16005.535200000002</v>
      </c>
      <c r="G14" s="43">
        <v>36576</v>
      </c>
      <c r="H14" s="37">
        <f t="shared" si="0"/>
        <v>112.08616513623819</v>
      </c>
      <c r="I14" s="44">
        <v>17943</v>
      </c>
      <c r="J14" s="37">
        <f t="shared" si="1"/>
        <v>112.1049672865672</v>
      </c>
      <c r="K14" s="45">
        <v>36576</v>
      </c>
      <c r="L14" s="37">
        <f t="shared" si="2"/>
        <v>100</v>
      </c>
      <c r="M14" s="43">
        <v>17943</v>
      </c>
      <c r="N14" s="37">
        <f t="shared" si="3"/>
        <v>100</v>
      </c>
      <c r="O14" s="46">
        <v>17943</v>
      </c>
      <c r="P14" s="37">
        <f t="shared" si="4"/>
        <v>100</v>
      </c>
    </row>
    <row r="15" spans="1:22" x14ac:dyDescent="0.35">
      <c r="A15" s="33">
        <f>'[1]9_FARMASI'!A12</f>
        <v>4</v>
      </c>
      <c r="B15" s="33" t="str">
        <f>'[1]9_FARMASI'!B12</f>
        <v xml:space="preserve"> Sumbawa</v>
      </c>
      <c r="C15" s="33">
        <f>'[1]9_FARMASI'!C12</f>
        <v>26</v>
      </c>
      <c r="D15" s="34">
        <f>'[1]1_BPS'!G15</f>
        <v>461502</v>
      </c>
      <c r="E15" s="42">
        <f t="shared" si="5"/>
        <v>12460.554</v>
      </c>
      <c r="F15" s="42">
        <f>20%*$F$24/1000*'[1]42_KESGA'!F14</f>
        <v>5899.3140000000012</v>
      </c>
      <c r="G15" s="43">
        <v>7048</v>
      </c>
      <c r="H15" s="37">
        <f t="shared" si="0"/>
        <v>56.562493128315161</v>
      </c>
      <c r="I15" s="44">
        <v>4343</v>
      </c>
      <c r="J15" s="37">
        <f t="shared" si="1"/>
        <v>73.618729228517068</v>
      </c>
      <c r="K15" s="45">
        <v>7048</v>
      </c>
      <c r="L15" s="37">
        <f t="shared" si="2"/>
        <v>100</v>
      </c>
      <c r="M15" s="43">
        <v>4343</v>
      </c>
      <c r="N15" s="37">
        <f t="shared" si="3"/>
        <v>100</v>
      </c>
      <c r="O15" s="46">
        <v>4343</v>
      </c>
      <c r="P15" s="37">
        <f t="shared" si="4"/>
        <v>100</v>
      </c>
    </row>
    <row r="16" spans="1:22" x14ac:dyDescent="0.35">
      <c r="A16" s="33">
        <f>'[1]9_FARMASI'!A13</f>
        <v>5</v>
      </c>
      <c r="B16" s="33" t="str">
        <f>'[1]9_FARMASI'!B13</f>
        <v xml:space="preserve"> Dompu</v>
      </c>
      <c r="C16" s="33">
        <f>'[1]9_FARMASI'!C13</f>
        <v>9</v>
      </c>
      <c r="D16" s="34">
        <f>'[1]1_BPS'!G16</f>
        <v>255569</v>
      </c>
      <c r="E16" s="42">
        <f t="shared" si="5"/>
        <v>6900.3630000000003</v>
      </c>
      <c r="F16" s="42">
        <f>20%*$F$24/1000*'[1]42_KESGA'!F15</f>
        <v>3790.9710000000005</v>
      </c>
      <c r="G16" s="43">
        <v>3817</v>
      </c>
      <c r="H16" s="37">
        <f t="shared" si="0"/>
        <v>55.315930480758766</v>
      </c>
      <c r="I16" s="44">
        <v>1758</v>
      </c>
      <c r="J16" s="37">
        <f t="shared" si="1"/>
        <v>46.373343399355996</v>
      </c>
      <c r="K16" s="45">
        <v>3817</v>
      </c>
      <c r="L16" s="37">
        <f t="shared" si="2"/>
        <v>100</v>
      </c>
      <c r="M16" s="43">
        <v>1758</v>
      </c>
      <c r="N16" s="37">
        <f t="shared" si="3"/>
        <v>100</v>
      </c>
      <c r="O16" s="46">
        <v>1758</v>
      </c>
      <c r="P16" s="37">
        <f t="shared" si="4"/>
        <v>100</v>
      </c>
    </row>
    <row r="17" spans="1:16" x14ac:dyDescent="0.35">
      <c r="A17" s="33">
        <f>'[1]9_FARMASI'!A14</f>
        <v>6</v>
      </c>
      <c r="B17" s="33" t="str">
        <f>'[1]9_FARMASI'!B14</f>
        <v xml:space="preserve"> Bima</v>
      </c>
      <c r="C17" s="33">
        <f>'[1]9_FARMASI'!C14</f>
        <v>21</v>
      </c>
      <c r="D17" s="34">
        <f>'[1]1_BPS'!G17</f>
        <v>493198</v>
      </c>
      <c r="E17" s="42">
        <f t="shared" si="5"/>
        <v>13316.346</v>
      </c>
      <c r="F17" s="42">
        <f>20%*$F$24/1000*'[1]42_KESGA'!F16</f>
        <v>6652.1130000000012</v>
      </c>
      <c r="G17" s="43">
        <v>16282</v>
      </c>
      <c r="H17" s="37">
        <f t="shared" si="0"/>
        <v>122.27077908609465</v>
      </c>
      <c r="I17" s="44">
        <v>7314</v>
      </c>
      <c r="J17" s="37">
        <f t="shared" si="1"/>
        <v>109.95002640514373</v>
      </c>
      <c r="K17" s="45">
        <v>16282</v>
      </c>
      <c r="L17" s="37">
        <f t="shared" si="2"/>
        <v>100</v>
      </c>
      <c r="M17" s="43">
        <v>7314</v>
      </c>
      <c r="N17" s="37">
        <f t="shared" si="3"/>
        <v>100</v>
      </c>
      <c r="O17" s="46">
        <v>7314</v>
      </c>
      <c r="P17" s="37">
        <f t="shared" si="4"/>
        <v>100</v>
      </c>
    </row>
    <row r="18" spans="1:16" x14ac:dyDescent="0.35">
      <c r="A18" s="33">
        <f>'[1]9_FARMASI'!A15</f>
        <v>7</v>
      </c>
      <c r="B18" s="33" t="str">
        <f>'[1]9_FARMASI'!B15</f>
        <v xml:space="preserve"> Sumbawa Barat</v>
      </c>
      <c r="C18" s="33">
        <f>'[1]9_FARMASI'!C15</f>
        <v>9</v>
      </c>
      <c r="D18" s="34">
        <f>'[1]1_BPS'!G18</f>
        <v>152437</v>
      </c>
      <c r="E18" s="42">
        <f t="shared" si="5"/>
        <v>4115.799</v>
      </c>
      <c r="F18" s="42">
        <f>20%*$F$24/1000*'[1]42_KESGA'!F17</f>
        <v>2265.8154000000004</v>
      </c>
      <c r="G18" s="43">
        <v>1443</v>
      </c>
      <c r="H18" s="37">
        <f t="shared" si="0"/>
        <v>35.060021152636459</v>
      </c>
      <c r="I18" s="44">
        <v>590</v>
      </c>
      <c r="J18" s="37">
        <f t="shared" si="1"/>
        <v>26.039191012648246</v>
      </c>
      <c r="K18" s="45">
        <v>1443</v>
      </c>
      <c r="L18" s="37">
        <f t="shared" si="2"/>
        <v>100</v>
      </c>
      <c r="M18" s="43">
        <v>590</v>
      </c>
      <c r="N18" s="37">
        <f t="shared" si="3"/>
        <v>100</v>
      </c>
      <c r="O18" s="46">
        <v>590</v>
      </c>
      <c r="P18" s="37">
        <f t="shared" si="4"/>
        <v>100</v>
      </c>
    </row>
    <row r="19" spans="1:16" x14ac:dyDescent="0.35">
      <c r="A19" s="33">
        <f>'[1]9_FARMASI'!A16</f>
        <v>8</v>
      </c>
      <c r="B19" s="33" t="str">
        <f>'[1]9_FARMASI'!B16</f>
        <v xml:space="preserve"> Lombok Utara</v>
      </c>
      <c r="C19" s="33">
        <f>'[1]9_FARMASI'!C16</f>
        <v>8</v>
      </c>
      <c r="D19" s="34">
        <f>'[1]1_BPS'!G19</f>
        <v>222212</v>
      </c>
      <c r="E19" s="42">
        <f t="shared" si="5"/>
        <v>5999.7240000000002</v>
      </c>
      <c r="F19" s="42">
        <f>20%*$F$24/1000*'[1]42_KESGA'!F18</f>
        <v>2902.9548000000004</v>
      </c>
      <c r="G19" s="43">
        <v>6448</v>
      </c>
      <c r="H19" s="37">
        <f t="shared" si="0"/>
        <v>107.47161036074327</v>
      </c>
      <c r="I19" s="44">
        <v>3232</v>
      </c>
      <c r="J19" s="37">
        <f t="shared" si="1"/>
        <v>111.33483718037908</v>
      </c>
      <c r="K19" s="45">
        <v>6448</v>
      </c>
      <c r="L19" s="37">
        <f t="shared" si="2"/>
        <v>100</v>
      </c>
      <c r="M19" s="43">
        <v>3232</v>
      </c>
      <c r="N19" s="37">
        <f t="shared" si="3"/>
        <v>100</v>
      </c>
      <c r="O19" s="46">
        <v>3232</v>
      </c>
      <c r="P19" s="37">
        <f t="shared" si="4"/>
        <v>100</v>
      </c>
    </row>
    <row r="20" spans="1:16" x14ac:dyDescent="0.35">
      <c r="A20" s="33">
        <f>'[1]9_FARMASI'!A17</f>
        <v>9</v>
      </c>
      <c r="B20" s="33" t="str">
        <f>'[1]9_FARMASI'!B17</f>
        <v xml:space="preserve"> Kota Mataram</v>
      </c>
      <c r="C20" s="33">
        <f>'[1]9_FARMASI'!C17</f>
        <v>11</v>
      </c>
      <c r="D20" s="34">
        <f>'[1]1_BPS'!G20</f>
        <v>495681</v>
      </c>
      <c r="E20" s="42">
        <f t="shared" si="5"/>
        <v>13383.387000000001</v>
      </c>
      <c r="F20" s="42">
        <f>20%*$F$24/1000*'[1]42_KESGA'!F19</f>
        <v>5681.9886000000006</v>
      </c>
      <c r="G20" s="43">
        <v>5607</v>
      </c>
      <c r="H20" s="37">
        <f t="shared" si="0"/>
        <v>41.895224280669758</v>
      </c>
      <c r="I20" s="44">
        <v>2683</v>
      </c>
      <c r="J20" s="37">
        <f t="shared" si="1"/>
        <v>47.219383720692434</v>
      </c>
      <c r="K20" s="45">
        <v>5591</v>
      </c>
      <c r="L20" s="37">
        <f t="shared" si="2"/>
        <v>99.714642411271626</v>
      </c>
      <c r="M20" s="43">
        <v>2683</v>
      </c>
      <c r="N20" s="37">
        <f t="shared" si="3"/>
        <v>100</v>
      </c>
      <c r="O20" s="46">
        <v>2683</v>
      </c>
      <c r="P20" s="37">
        <f t="shared" si="4"/>
        <v>100</v>
      </c>
    </row>
    <row r="21" spans="1:16" x14ac:dyDescent="0.35">
      <c r="A21" s="33">
        <f>'[1]9_FARMASI'!A18</f>
        <v>10</v>
      </c>
      <c r="B21" s="33" t="str">
        <f>'[1]9_FARMASI'!B18</f>
        <v xml:space="preserve"> Kota Bima</v>
      </c>
      <c r="C21" s="33">
        <f>'[1]9_FARMASI'!C18</f>
        <v>7</v>
      </c>
      <c r="D21" s="34">
        <f>'[1]1_BPS'!G21</f>
        <v>176432</v>
      </c>
      <c r="E21" s="42">
        <f t="shared" si="5"/>
        <v>4763.6639999999998</v>
      </c>
      <c r="F21" s="42">
        <f>20%*$F$24/1000*'[1]42_KESGA'!F20</f>
        <v>2147.6268000000005</v>
      </c>
      <c r="G21" s="43">
        <v>3498</v>
      </c>
      <c r="H21" s="37">
        <f t="shared" si="0"/>
        <v>73.430871698759617</v>
      </c>
      <c r="I21" s="44">
        <v>1834</v>
      </c>
      <c r="J21" s="37">
        <f t="shared" si="1"/>
        <v>85.396587526287135</v>
      </c>
      <c r="K21" s="45">
        <v>3498</v>
      </c>
      <c r="L21" s="37">
        <f t="shared" si="2"/>
        <v>100</v>
      </c>
      <c r="M21" s="43">
        <v>1834</v>
      </c>
      <c r="N21" s="37">
        <f t="shared" si="3"/>
        <v>100</v>
      </c>
      <c r="O21" s="46">
        <v>1834</v>
      </c>
      <c r="P21" s="37">
        <f t="shared" si="4"/>
        <v>100</v>
      </c>
    </row>
    <row r="22" spans="1:16" x14ac:dyDescent="0.35">
      <c r="A22" s="47"/>
      <c r="B22" s="33"/>
      <c r="C22" s="33"/>
      <c r="D22" s="34"/>
      <c r="E22" s="48"/>
      <c r="F22" s="48"/>
      <c r="G22" s="49"/>
      <c r="H22" s="50"/>
      <c r="I22" s="48"/>
      <c r="J22" s="50"/>
      <c r="K22" s="49"/>
      <c r="L22" s="50"/>
      <c r="M22" s="49"/>
      <c r="N22" s="50"/>
      <c r="O22" s="49"/>
      <c r="P22" s="50"/>
    </row>
    <row r="23" spans="1:16" x14ac:dyDescent="0.35">
      <c r="A23" s="51" t="s">
        <v>16</v>
      </c>
      <c r="B23" s="52"/>
      <c r="C23" s="53"/>
      <c r="D23" s="54">
        <f>SUM(D12:D22)</f>
        <v>5125622</v>
      </c>
      <c r="E23" s="54">
        <f>SUM(E12:E22)</f>
        <v>138391.79399999999</v>
      </c>
      <c r="F23" s="54">
        <f>SUM(F12:F22)</f>
        <v>66399.569399999993</v>
      </c>
      <c r="G23" s="55">
        <f>SUM(G12:G22)</f>
        <v>109881.1</v>
      </c>
      <c r="H23" s="56">
        <f>G23/E23*100</f>
        <v>79.398566073939335</v>
      </c>
      <c r="I23" s="54">
        <f>SUM(I12:I22)</f>
        <v>51930</v>
      </c>
      <c r="J23" s="56">
        <f>I23/F23*100</f>
        <v>78.208338501665054</v>
      </c>
      <c r="K23" s="55">
        <f>SUM(K12:K22)</f>
        <v>109865</v>
      </c>
      <c r="L23" s="56">
        <f>K23/G23*100</f>
        <v>99.985347798665998</v>
      </c>
      <c r="M23" s="55">
        <f>SUM(M12:M22)</f>
        <v>51930</v>
      </c>
      <c r="N23" s="56">
        <f>M23/I23*100</f>
        <v>100</v>
      </c>
      <c r="O23" s="55">
        <f>SUM(O12:O22)</f>
        <v>51930</v>
      </c>
      <c r="P23" s="56">
        <f>O23/I23*100</f>
        <v>100</v>
      </c>
    </row>
    <row r="24" spans="1:16" ht="16" thickBot="1" x14ac:dyDescent="0.4">
      <c r="A24" s="57" t="s">
        <v>17</v>
      </c>
      <c r="B24" s="58"/>
      <c r="C24" s="58"/>
      <c r="D24" s="58"/>
      <c r="E24" s="59">
        <v>270</v>
      </c>
      <c r="F24" s="59">
        <v>843</v>
      </c>
      <c r="G24" s="60"/>
      <c r="H24" s="61"/>
      <c r="I24" s="60"/>
      <c r="J24" s="61"/>
      <c r="K24" s="60"/>
      <c r="L24" s="61"/>
      <c r="M24" s="60"/>
      <c r="N24" s="61"/>
      <c r="O24" s="60"/>
      <c r="P24" s="62"/>
    </row>
    <row r="25" spans="1:16" s="63" customFormat="1" x14ac:dyDescent="0.35">
      <c r="B25" s="64"/>
      <c r="C25" s="64"/>
      <c r="D25" s="64"/>
    </row>
    <row r="26" spans="1:16" x14ac:dyDescent="0.35">
      <c r="A26" s="65" t="s">
        <v>18</v>
      </c>
      <c r="B26" s="65"/>
    </row>
    <row r="27" spans="1:16" x14ac:dyDescent="0.35">
      <c r="A27" s="65" t="s">
        <v>19</v>
      </c>
      <c r="B27" s="66" t="s">
        <v>20</v>
      </c>
    </row>
    <row r="28" spans="1:16" x14ac:dyDescent="0.35">
      <c r="A28" s="65"/>
      <c r="B28" s="66" t="s">
        <v>21</v>
      </c>
    </row>
    <row r="29" spans="1:16" x14ac:dyDescent="0.35">
      <c r="A29" s="65"/>
      <c r="B29" s="65" t="s">
        <v>22</v>
      </c>
    </row>
  </sheetData>
  <mergeCells count="15">
    <mergeCell ref="G9:H9"/>
    <mergeCell ref="I9:J9"/>
    <mergeCell ref="K9:L9"/>
    <mergeCell ref="M9:N9"/>
    <mergeCell ref="O9:P9"/>
    <mergeCell ref="A3:P3"/>
    <mergeCell ref="A7:A10"/>
    <mergeCell ref="B7:B10"/>
    <mergeCell ref="C7:C10"/>
    <mergeCell ref="D7:D10"/>
    <mergeCell ref="E7:F9"/>
    <mergeCell ref="G7:P7"/>
    <mergeCell ref="G8:J8"/>
    <mergeCell ref="K8:N8"/>
    <mergeCell ref="O8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2021-06-08T06:58:33Z</dcterms:created>
  <dcterms:modified xsi:type="dcterms:W3CDTF">2021-06-08T07:01:08Z</dcterms:modified>
</cp:coreProperties>
</file>