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160"/>
  </bookViews>
  <sheets>
    <sheet name="Sheet1" sheetId="1" r:id="rId1"/>
  </sheets>
  <externalReferences>
    <externalReference r:id="rId2"/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2" i="1" l="1"/>
  <c r="T13" i="1"/>
  <c r="T14" i="1"/>
  <c r="T15" i="1"/>
  <c r="T16" i="1"/>
  <c r="T17" i="1"/>
  <c r="T18" i="1"/>
  <c r="T19" i="1"/>
  <c r="T20" i="1"/>
  <c r="T11" i="1"/>
  <c r="S12" i="1"/>
  <c r="S13" i="1"/>
  <c r="S14" i="1"/>
  <c r="S15" i="1"/>
  <c r="S16" i="1"/>
  <c r="S17" i="1"/>
  <c r="S18" i="1"/>
  <c r="S19" i="1"/>
  <c r="S20" i="1"/>
  <c r="S11" i="1"/>
  <c r="R13" i="1"/>
  <c r="R14" i="1"/>
  <c r="R15" i="1"/>
  <c r="R16" i="1"/>
  <c r="R17" i="1"/>
  <c r="R18" i="1"/>
  <c r="R19" i="1"/>
  <c r="R20" i="1"/>
  <c r="R11" i="1"/>
  <c r="R12" i="1"/>
  <c r="N12" i="1"/>
  <c r="N13" i="1"/>
  <c r="N14" i="1"/>
  <c r="N15" i="1"/>
  <c r="N16" i="1"/>
  <c r="N17" i="1"/>
  <c r="N18" i="1"/>
  <c r="N19" i="1"/>
  <c r="N20" i="1"/>
  <c r="N11" i="1"/>
  <c r="P22" i="1"/>
  <c r="S22" i="1" s="1"/>
  <c r="O22" i="1"/>
  <c r="R22" i="1" s="1"/>
  <c r="M22" i="1"/>
  <c r="K22" i="1"/>
  <c r="K23" i="1" s="1"/>
  <c r="J22" i="1"/>
  <c r="J23" i="1" s="1"/>
  <c r="G22" i="1"/>
  <c r="F22" i="1"/>
  <c r="E22" i="1"/>
  <c r="Q20" i="1"/>
  <c r="L20" i="1"/>
  <c r="H20" i="1"/>
  <c r="I20" i="1" s="1"/>
  <c r="D20" i="1"/>
  <c r="C20" i="1"/>
  <c r="A20" i="1"/>
  <c r="Q19" i="1"/>
  <c r="L19" i="1"/>
  <c r="I19" i="1"/>
  <c r="H19" i="1"/>
  <c r="D19" i="1"/>
  <c r="C19" i="1"/>
  <c r="A19" i="1"/>
  <c r="Q18" i="1"/>
  <c r="L18" i="1"/>
  <c r="H18" i="1"/>
  <c r="I18" i="1" s="1"/>
  <c r="D18" i="1"/>
  <c r="C18" i="1"/>
  <c r="A18" i="1"/>
  <c r="Q17" i="1"/>
  <c r="L17" i="1"/>
  <c r="I17" i="1"/>
  <c r="H17" i="1"/>
  <c r="D17" i="1"/>
  <c r="C17" i="1"/>
  <c r="A17" i="1"/>
  <c r="Q16" i="1"/>
  <c r="L16" i="1"/>
  <c r="H16" i="1"/>
  <c r="I16" i="1" s="1"/>
  <c r="D16" i="1"/>
  <c r="C16" i="1"/>
  <c r="A16" i="1"/>
  <c r="Q15" i="1"/>
  <c r="L15" i="1"/>
  <c r="I15" i="1"/>
  <c r="H15" i="1"/>
  <c r="D15" i="1"/>
  <c r="C15" i="1"/>
  <c r="A15" i="1"/>
  <c r="Q14" i="1"/>
  <c r="L14" i="1"/>
  <c r="H14" i="1"/>
  <c r="I14" i="1" s="1"/>
  <c r="D14" i="1"/>
  <c r="C14" i="1"/>
  <c r="A14" i="1"/>
  <c r="Q13" i="1"/>
  <c r="L13" i="1"/>
  <c r="I13" i="1"/>
  <c r="H13" i="1"/>
  <c r="D13" i="1"/>
  <c r="C13" i="1"/>
  <c r="A13" i="1"/>
  <c r="Q12" i="1"/>
  <c r="L12" i="1"/>
  <c r="H12" i="1"/>
  <c r="I12" i="1" s="1"/>
  <c r="D12" i="1"/>
  <c r="C12" i="1"/>
  <c r="A12" i="1"/>
  <c r="Q11" i="1"/>
  <c r="Q22" i="1" s="1"/>
  <c r="L11" i="1"/>
  <c r="L22" i="1" s="1"/>
  <c r="L23" i="1" s="1"/>
  <c r="I11" i="1"/>
  <c r="H11" i="1"/>
  <c r="H22" i="1" s="1"/>
  <c r="I22" i="1" s="1"/>
  <c r="D11" i="1"/>
  <c r="C11" i="1"/>
  <c r="A11" i="1"/>
  <c r="J5" i="1"/>
  <c r="I5" i="1"/>
  <c r="J4" i="1"/>
  <c r="I4" i="1"/>
  <c r="D22" i="1" l="1"/>
  <c r="T22" i="1"/>
  <c r="N22" i="1"/>
</calcChain>
</file>

<file path=xl/sharedStrings.xml><?xml version="1.0" encoding="utf-8"?>
<sst xmlns="http://schemas.openxmlformats.org/spreadsheetml/2006/main" count="43" uniqueCount="37">
  <si>
    <t xml:space="preserve"> </t>
  </si>
  <si>
    <t>KESAKITAN DAN KEMATIAN AKIBAT MALARIA MENURUT JENIS KELAMIN, KECAMATAN, DAN PUSKESMAS</t>
  </si>
  <si>
    <t>NO</t>
  </si>
  <si>
    <t>KABUPATEN</t>
  </si>
  <si>
    <t>PUSKESMAS</t>
  </si>
  <si>
    <t>MALARIA</t>
  </si>
  <si>
    <t>SUSPEK</t>
  </si>
  <si>
    <t>KONFIRMASI LABORATORIUM</t>
  </si>
  <si>
    <t>% KONFIRMASI LABORATORIUM</t>
  </si>
  <si>
    <t>POSITIF</t>
  </si>
  <si>
    <t>PENGOBATAN STANDAR</t>
  </si>
  <si>
    <t>% PENGOBATAN STANDAR</t>
  </si>
  <si>
    <t xml:space="preserve">MENINGGAL </t>
  </si>
  <si>
    <t>CFR</t>
  </si>
  <si>
    <t>MIKROSKOPIS</t>
  </si>
  <si>
    <t>RAPID DIAGNOSTIC TEST (RDT)</t>
  </si>
  <si>
    <t>TOTAL</t>
  </si>
  <si>
    <t>L</t>
  </si>
  <si>
    <t>P</t>
  </si>
  <si>
    <t>L+P</t>
  </si>
  <si>
    <t>JUMLAH (KAB/KOTA)</t>
  </si>
  <si>
    <r>
      <t>ANGKA KESAKITAN (</t>
    </r>
    <r>
      <rPr>
        <b/>
        <i/>
        <sz val="12"/>
        <rFont val="Arial"/>
        <family val="2"/>
      </rPr>
      <t>ANNUAL PARASITE INCIDENCE</t>
    </r>
    <r>
      <rPr>
        <b/>
        <sz val="12"/>
        <rFont val="Arial"/>
        <family val="2"/>
      </rPr>
      <t>) PER 1.000 PENDUDUK</t>
    </r>
  </si>
  <si>
    <t>Ket:</t>
  </si>
  <si>
    <t>Jumlah kasus adalah seluruh kasus yang ada di wilayah kerja puskesmas tersebut termasuk kasus yang ditemukan di RS</t>
  </si>
  <si>
    <t>TABEL 66</t>
  </si>
  <si>
    <t>Sumber: Seksi Pencegahan Pengendalian Penyakit Menular dan Zoonosis, Dinas Kesehatan Provinsi NTB, 2022 (Update 14 Maret 2022)</t>
  </si>
  <si>
    <t>52.01</t>
  </si>
  <si>
    <t>52.02</t>
  </si>
  <si>
    <t>52.03</t>
  </si>
  <si>
    <t>52.04</t>
  </si>
  <si>
    <t>52.05</t>
  </si>
  <si>
    <t>52.06</t>
  </si>
  <si>
    <t>52.07</t>
  </si>
  <si>
    <t>52.08</t>
  </si>
  <si>
    <t>52.71</t>
  </si>
  <si>
    <t>52.72</t>
  </si>
  <si>
    <t>Kode Refrensi Wilayah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</si>
</sst>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2" xfId="3" applyNumberFormat="1" applyFont="1" applyFill="1" applyBorder="1" applyAlignment="1">
      <alignment vertical="center"/>
    </xf>
    <xf numFmtId="166" fontId="1" fillId="0" borderId="2" xfId="3" applyNumberFormat="1" applyFont="1" applyBorder="1" applyAlignment="1">
      <alignment vertical="center"/>
    </xf>
    <xf numFmtId="166" fontId="1" fillId="0" borderId="2" xfId="3" applyNumberFormat="1" applyFont="1" applyFill="1" applyBorder="1" applyAlignment="1">
      <alignment vertical="center"/>
    </xf>
    <xf numFmtId="3" fontId="1" fillId="0" borderId="2" xfId="4" applyNumberFormat="1" applyFont="1" applyFill="1" applyBorder="1" applyAlignment="1">
      <alignment vertical="center"/>
    </xf>
    <xf numFmtId="3" fontId="1" fillId="0" borderId="2" xfId="3" applyNumberFormat="1" applyFont="1" applyBorder="1" applyAlignment="1">
      <alignment vertical="center"/>
    </xf>
    <xf numFmtId="3" fontId="1" fillId="0" borderId="2" xfId="4" applyNumberFormat="1" applyFont="1" applyBorder="1" applyAlignment="1">
      <alignment vertical="center"/>
    </xf>
    <xf numFmtId="166" fontId="1" fillId="0" borderId="10" xfId="4" applyNumberFormat="1" applyFont="1" applyBorder="1" applyAlignment="1">
      <alignment vertical="center"/>
    </xf>
    <xf numFmtId="3" fontId="7" fillId="0" borderId="6" xfId="4" applyNumberFormat="1" applyFont="1" applyFill="1" applyBorder="1" applyAlignment="1">
      <alignment vertical="center"/>
    </xf>
    <xf numFmtId="3" fontId="7" fillId="0" borderId="6" xfId="3" applyNumberFormat="1" applyFont="1" applyFill="1" applyBorder="1" applyAlignment="1">
      <alignment vertical="center"/>
    </xf>
    <xf numFmtId="3" fontId="7" fillId="0" borderId="7" xfId="3" applyNumberFormat="1" applyFont="1" applyFill="1" applyBorder="1" applyAlignment="1">
      <alignment vertical="center"/>
    </xf>
    <xf numFmtId="166" fontId="7" fillId="0" borderId="7" xfId="3" applyNumberFormat="1" applyFont="1" applyBorder="1" applyAlignment="1">
      <alignment vertical="center"/>
    </xf>
    <xf numFmtId="3" fontId="7" fillId="0" borderId="7" xfId="3" applyNumberFormat="1" applyFont="1" applyBorder="1" applyAlignment="1">
      <alignment vertical="center"/>
    </xf>
    <xf numFmtId="166" fontId="7" fillId="0" borderId="7" xfId="3" applyNumberFormat="1" applyFont="1" applyFill="1" applyBorder="1" applyAlignment="1">
      <alignment vertical="center"/>
    </xf>
    <xf numFmtId="3" fontId="7" fillId="0" borderId="7" xfId="4" applyNumberFormat="1" applyFont="1" applyFill="1" applyBorder="1" applyAlignment="1">
      <alignment vertical="center"/>
    </xf>
    <xf numFmtId="166" fontId="7" fillId="0" borderId="7" xfId="4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quotePrefix="1" applyFont="1" applyBorder="1" applyAlignment="1">
      <alignment horizontal="left" vertical="center"/>
    </xf>
    <xf numFmtId="0" fontId="7" fillId="0" borderId="13" xfId="0" quotePrefix="1" applyFont="1" applyBorder="1" applyAlignment="1">
      <alignment horizontal="left" vertical="center"/>
    </xf>
    <xf numFmtId="37" fontId="7" fillId="0" borderId="11" xfId="4" applyNumberFormat="1" applyFont="1" applyFill="1" applyBorder="1" applyAlignment="1">
      <alignment vertical="center"/>
    </xf>
    <xf numFmtId="167" fontId="7" fillId="0" borderId="12" xfId="3" applyNumberFormat="1" applyFont="1" applyFill="1" applyBorder="1" applyAlignment="1">
      <alignment vertical="center"/>
    </xf>
    <xf numFmtId="167" fontId="7" fillId="0" borderId="11" xfId="3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6" fontId="7" fillId="2" borderId="14" xfId="3" applyNumberFormat="1" applyFont="1" applyFill="1" applyBorder="1" applyAlignment="1">
      <alignment vertical="center"/>
    </xf>
    <xf numFmtId="166" fontId="7" fillId="0" borderId="14" xfId="4" quotePrefix="1" applyNumberFormat="1" applyFont="1" applyFill="1" applyBorder="1" applyAlignment="1">
      <alignment horizontal="right" vertical="center"/>
    </xf>
    <xf numFmtId="0" fontId="7" fillId="2" borderId="12" xfId="4" quotePrefix="1" applyNumberFormat="1" applyFont="1" applyFill="1" applyBorder="1" applyAlignment="1">
      <alignment horizontal="right" vertical="center"/>
    </xf>
    <xf numFmtId="37" fontId="7" fillId="2" borderId="12" xfId="4" applyNumberFormat="1" applyFont="1" applyFill="1" applyBorder="1" applyAlignment="1">
      <alignment vertical="center"/>
    </xf>
    <xf numFmtId="37" fontId="7" fillId="2" borderId="12" xfId="4" applyNumberFormat="1" applyFont="1" applyFill="1" applyBorder="1" applyAlignment="1">
      <alignment horizontal="right" vertical="center"/>
    </xf>
    <xf numFmtId="37" fontId="7" fillId="2" borderId="13" xfId="4" applyNumberFormat="1" applyFont="1" applyFill="1" applyBorder="1" applyAlignment="1">
      <alignment vertical="center"/>
    </xf>
    <xf numFmtId="167" fontId="1" fillId="0" borderId="0" xfId="3" applyNumberFormat="1" applyFont="1" applyBorder="1" applyAlignment="1">
      <alignment vertical="center"/>
    </xf>
    <xf numFmtId="167" fontId="1" fillId="0" borderId="0" xfId="3" applyNumberFormat="1" applyFont="1" applyBorder="1" applyAlignment="1">
      <alignment horizontal="center" vertical="center" wrapText="1"/>
    </xf>
    <xf numFmtId="167" fontId="1" fillId="0" borderId="0" xfId="3" applyNumberFormat="1" applyFont="1" applyFill="1" applyBorder="1" applyAlignment="1">
      <alignment horizontal="center" vertical="center" wrapText="1"/>
    </xf>
    <xf numFmtId="167" fontId="1" fillId="0" borderId="0" xfId="3" applyNumberFormat="1" applyFont="1" applyAlignment="1">
      <alignment vertical="center"/>
    </xf>
    <xf numFmtId="0" fontId="10" fillId="0" borderId="0" xfId="0" quotePrefix="1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166" fontId="1" fillId="0" borderId="2" xfId="3" applyNumberFormat="1" applyFont="1" applyFill="1" applyBorder="1" applyAlignment="1">
      <alignment horizontal="right" vertical="center"/>
    </xf>
    <xf numFmtId="166" fontId="1" fillId="0" borderId="2" xfId="4" applyNumberFormat="1" applyFont="1" applyBorder="1" applyAlignment="1">
      <alignment horizontal="right" vertical="center"/>
    </xf>
    <xf numFmtId="166" fontId="1" fillId="0" borderId="6" xfId="4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7" xfId="0" quotePrefix="1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5">
    <cellStyle name="Comma [0] 2 2" xfId="4"/>
    <cellStyle name="Comma [0] 2 2 2" xfId="1"/>
    <cellStyle name="Comma 10" xfId="3"/>
    <cellStyle name="Comma 10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rja%20Kerja%20Kerja\Dinas%20Kesehatan%20-%20NTB\Datin%20&amp;%20Litbangkes\Profil%20Kesehatan\Profil%20Kesehatan%20NTB%202021\DRAFT%20TABEL%20PROFIL%20KESEHATAN%20%202021_PROVINSI%20NTB%20-%201907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9_YANKES PRIMER"/>
      <sheetName val="85_SURVEILANS"/>
      <sheetName val="86_SURVEILANS"/>
      <sheetName val="87_SUBBAG PROGRAM"/>
      <sheetName val="88_10 besar penyakit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2021</v>
          </cell>
        </row>
      </sheetData>
      <sheetData sheetId="2">
        <row r="28">
          <cell r="E28">
            <v>5298471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9_YANKES PRIMER"/>
      <sheetName val="87_SUBBAG PROGRAM"/>
      <sheetName val="88_10 besar penyakit"/>
    </sheetNames>
    <sheetDataSet>
      <sheetData sheetId="0"/>
      <sheetData sheetId="1"/>
      <sheetData sheetId="2">
        <row r="28">
          <cell r="E28">
            <v>5298471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20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35</v>
          </cell>
        </row>
        <row r="12">
          <cell r="A12">
            <v>4</v>
          </cell>
          <cell r="B12" t="str">
            <v xml:space="preserve"> Sumbawa</v>
          </cell>
          <cell r="C12">
            <v>26</v>
          </cell>
        </row>
        <row r="13">
          <cell r="A13">
            <v>5</v>
          </cell>
          <cell r="B13" t="str">
            <v xml:space="preserve"> Dompu</v>
          </cell>
          <cell r="C13">
            <v>10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abSelected="1" zoomScale="70" zoomScaleNormal="70" workbookViewId="0">
      <selection activeCell="H35" sqref="H35"/>
    </sheetView>
  </sheetViews>
  <sheetFormatPr defaultColWidth="21.6640625" defaultRowHeight="15" x14ac:dyDescent="0.3"/>
  <cols>
    <col min="1" max="1" width="5.6640625" style="1" customWidth="1"/>
    <col min="2" max="2" width="13.109375" style="1" customWidth="1"/>
    <col min="3" max="4" width="20.6640625" style="1" customWidth="1"/>
    <col min="5" max="8" width="15.6640625" style="1" customWidth="1"/>
    <col min="9" max="9" width="17.88671875" style="1" customWidth="1"/>
    <col min="10" max="12" width="12.6640625" style="1" customWidth="1"/>
    <col min="13" max="14" width="15.6640625" style="1" customWidth="1"/>
    <col min="15" max="20" width="12.6640625" style="1" customWidth="1"/>
    <col min="21" max="29" width="8.6640625" style="1" customWidth="1"/>
    <col min="30" max="255" width="9.109375" style="1" customWidth="1"/>
    <col min="256" max="256" width="5.6640625" style="1" customWidth="1"/>
    <col min="257" max="257" width="21.6640625" style="1"/>
    <col min="258" max="258" width="5.6640625" style="1" customWidth="1"/>
    <col min="259" max="260" width="20.6640625" style="1" customWidth="1"/>
    <col min="261" max="264" width="15.6640625" style="1" customWidth="1"/>
    <col min="265" max="265" width="17.88671875" style="1" customWidth="1"/>
    <col min="266" max="268" width="12.6640625" style="1" customWidth="1"/>
    <col min="269" max="270" width="15.6640625" style="1" customWidth="1"/>
    <col min="271" max="276" width="12.6640625" style="1" customWidth="1"/>
    <col min="277" max="285" width="8.6640625" style="1" customWidth="1"/>
    <col min="286" max="511" width="9.109375" style="1" customWidth="1"/>
    <col min="512" max="512" width="5.6640625" style="1" customWidth="1"/>
    <col min="513" max="513" width="21.6640625" style="1"/>
    <col min="514" max="514" width="5.6640625" style="1" customWidth="1"/>
    <col min="515" max="516" width="20.6640625" style="1" customWidth="1"/>
    <col min="517" max="520" width="15.6640625" style="1" customWidth="1"/>
    <col min="521" max="521" width="17.88671875" style="1" customWidth="1"/>
    <col min="522" max="524" width="12.6640625" style="1" customWidth="1"/>
    <col min="525" max="526" width="15.6640625" style="1" customWidth="1"/>
    <col min="527" max="532" width="12.6640625" style="1" customWidth="1"/>
    <col min="533" max="541" width="8.6640625" style="1" customWidth="1"/>
    <col min="542" max="767" width="9.109375" style="1" customWidth="1"/>
    <col min="768" max="768" width="5.6640625" style="1" customWidth="1"/>
    <col min="769" max="769" width="21.6640625" style="1"/>
    <col min="770" max="770" width="5.6640625" style="1" customWidth="1"/>
    <col min="771" max="772" width="20.6640625" style="1" customWidth="1"/>
    <col min="773" max="776" width="15.6640625" style="1" customWidth="1"/>
    <col min="777" max="777" width="17.88671875" style="1" customWidth="1"/>
    <col min="778" max="780" width="12.6640625" style="1" customWidth="1"/>
    <col min="781" max="782" width="15.6640625" style="1" customWidth="1"/>
    <col min="783" max="788" width="12.6640625" style="1" customWidth="1"/>
    <col min="789" max="797" width="8.6640625" style="1" customWidth="1"/>
    <col min="798" max="1023" width="9.109375" style="1" customWidth="1"/>
    <col min="1024" max="1024" width="5.6640625" style="1" customWidth="1"/>
    <col min="1025" max="1025" width="21.6640625" style="1"/>
    <col min="1026" max="1026" width="5.6640625" style="1" customWidth="1"/>
    <col min="1027" max="1028" width="20.6640625" style="1" customWidth="1"/>
    <col min="1029" max="1032" width="15.6640625" style="1" customWidth="1"/>
    <col min="1033" max="1033" width="17.88671875" style="1" customWidth="1"/>
    <col min="1034" max="1036" width="12.6640625" style="1" customWidth="1"/>
    <col min="1037" max="1038" width="15.6640625" style="1" customWidth="1"/>
    <col min="1039" max="1044" width="12.6640625" style="1" customWidth="1"/>
    <col min="1045" max="1053" width="8.6640625" style="1" customWidth="1"/>
    <col min="1054" max="1279" width="9.109375" style="1" customWidth="1"/>
    <col min="1280" max="1280" width="5.6640625" style="1" customWidth="1"/>
    <col min="1281" max="1281" width="21.6640625" style="1"/>
    <col min="1282" max="1282" width="5.6640625" style="1" customWidth="1"/>
    <col min="1283" max="1284" width="20.6640625" style="1" customWidth="1"/>
    <col min="1285" max="1288" width="15.6640625" style="1" customWidth="1"/>
    <col min="1289" max="1289" width="17.88671875" style="1" customWidth="1"/>
    <col min="1290" max="1292" width="12.6640625" style="1" customWidth="1"/>
    <col min="1293" max="1294" width="15.6640625" style="1" customWidth="1"/>
    <col min="1295" max="1300" width="12.6640625" style="1" customWidth="1"/>
    <col min="1301" max="1309" width="8.6640625" style="1" customWidth="1"/>
    <col min="1310" max="1535" width="9.109375" style="1" customWidth="1"/>
    <col min="1536" max="1536" width="5.6640625" style="1" customWidth="1"/>
    <col min="1537" max="1537" width="21.6640625" style="1"/>
    <col min="1538" max="1538" width="5.6640625" style="1" customWidth="1"/>
    <col min="1539" max="1540" width="20.6640625" style="1" customWidth="1"/>
    <col min="1541" max="1544" width="15.6640625" style="1" customWidth="1"/>
    <col min="1545" max="1545" width="17.88671875" style="1" customWidth="1"/>
    <col min="1546" max="1548" width="12.6640625" style="1" customWidth="1"/>
    <col min="1549" max="1550" width="15.6640625" style="1" customWidth="1"/>
    <col min="1551" max="1556" width="12.6640625" style="1" customWidth="1"/>
    <col min="1557" max="1565" width="8.6640625" style="1" customWidth="1"/>
    <col min="1566" max="1791" width="9.109375" style="1" customWidth="1"/>
    <col min="1792" max="1792" width="5.6640625" style="1" customWidth="1"/>
    <col min="1793" max="1793" width="21.6640625" style="1"/>
    <col min="1794" max="1794" width="5.6640625" style="1" customWidth="1"/>
    <col min="1795" max="1796" width="20.6640625" style="1" customWidth="1"/>
    <col min="1797" max="1800" width="15.6640625" style="1" customWidth="1"/>
    <col min="1801" max="1801" width="17.88671875" style="1" customWidth="1"/>
    <col min="1802" max="1804" width="12.6640625" style="1" customWidth="1"/>
    <col min="1805" max="1806" width="15.6640625" style="1" customWidth="1"/>
    <col min="1807" max="1812" width="12.6640625" style="1" customWidth="1"/>
    <col min="1813" max="1821" width="8.6640625" style="1" customWidth="1"/>
    <col min="1822" max="2047" width="9.109375" style="1" customWidth="1"/>
    <col min="2048" max="2048" width="5.6640625" style="1" customWidth="1"/>
    <col min="2049" max="2049" width="21.6640625" style="1"/>
    <col min="2050" max="2050" width="5.6640625" style="1" customWidth="1"/>
    <col min="2051" max="2052" width="20.6640625" style="1" customWidth="1"/>
    <col min="2053" max="2056" width="15.6640625" style="1" customWidth="1"/>
    <col min="2057" max="2057" width="17.88671875" style="1" customWidth="1"/>
    <col min="2058" max="2060" width="12.6640625" style="1" customWidth="1"/>
    <col min="2061" max="2062" width="15.6640625" style="1" customWidth="1"/>
    <col min="2063" max="2068" width="12.6640625" style="1" customWidth="1"/>
    <col min="2069" max="2077" width="8.6640625" style="1" customWidth="1"/>
    <col min="2078" max="2303" width="9.109375" style="1" customWidth="1"/>
    <col min="2304" max="2304" width="5.6640625" style="1" customWidth="1"/>
    <col min="2305" max="2305" width="21.6640625" style="1"/>
    <col min="2306" max="2306" width="5.6640625" style="1" customWidth="1"/>
    <col min="2307" max="2308" width="20.6640625" style="1" customWidth="1"/>
    <col min="2309" max="2312" width="15.6640625" style="1" customWidth="1"/>
    <col min="2313" max="2313" width="17.88671875" style="1" customWidth="1"/>
    <col min="2314" max="2316" width="12.6640625" style="1" customWidth="1"/>
    <col min="2317" max="2318" width="15.6640625" style="1" customWidth="1"/>
    <col min="2319" max="2324" width="12.6640625" style="1" customWidth="1"/>
    <col min="2325" max="2333" width="8.6640625" style="1" customWidth="1"/>
    <col min="2334" max="2559" width="9.109375" style="1" customWidth="1"/>
    <col min="2560" max="2560" width="5.6640625" style="1" customWidth="1"/>
    <col min="2561" max="2561" width="21.6640625" style="1"/>
    <col min="2562" max="2562" width="5.6640625" style="1" customWidth="1"/>
    <col min="2563" max="2564" width="20.6640625" style="1" customWidth="1"/>
    <col min="2565" max="2568" width="15.6640625" style="1" customWidth="1"/>
    <col min="2569" max="2569" width="17.88671875" style="1" customWidth="1"/>
    <col min="2570" max="2572" width="12.6640625" style="1" customWidth="1"/>
    <col min="2573" max="2574" width="15.6640625" style="1" customWidth="1"/>
    <col min="2575" max="2580" width="12.6640625" style="1" customWidth="1"/>
    <col min="2581" max="2589" width="8.6640625" style="1" customWidth="1"/>
    <col min="2590" max="2815" width="9.109375" style="1" customWidth="1"/>
    <col min="2816" max="2816" width="5.6640625" style="1" customWidth="1"/>
    <col min="2817" max="2817" width="21.6640625" style="1"/>
    <col min="2818" max="2818" width="5.6640625" style="1" customWidth="1"/>
    <col min="2819" max="2820" width="20.6640625" style="1" customWidth="1"/>
    <col min="2821" max="2824" width="15.6640625" style="1" customWidth="1"/>
    <col min="2825" max="2825" width="17.88671875" style="1" customWidth="1"/>
    <col min="2826" max="2828" width="12.6640625" style="1" customWidth="1"/>
    <col min="2829" max="2830" width="15.6640625" style="1" customWidth="1"/>
    <col min="2831" max="2836" width="12.6640625" style="1" customWidth="1"/>
    <col min="2837" max="2845" width="8.6640625" style="1" customWidth="1"/>
    <col min="2846" max="3071" width="9.109375" style="1" customWidth="1"/>
    <col min="3072" max="3072" width="5.6640625" style="1" customWidth="1"/>
    <col min="3073" max="3073" width="21.6640625" style="1"/>
    <col min="3074" max="3074" width="5.6640625" style="1" customWidth="1"/>
    <col min="3075" max="3076" width="20.6640625" style="1" customWidth="1"/>
    <col min="3077" max="3080" width="15.6640625" style="1" customWidth="1"/>
    <col min="3081" max="3081" width="17.88671875" style="1" customWidth="1"/>
    <col min="3082" max="3084" width="12.6640625" style="1" customWidth="1"/>
    <col min="3085" max="3086" width="15.6640625" style="1" customWidth="1"/>
    <col min="3087" max="3092" width="12.6640625" style="1" customWidth="1"/>
    <col min="3093" max="3101" width="8.6640625" style="1" customWidth="1"/>
    <col min="3102" max="3327" width="9.109375" style="1" customWidth="1"/>
    <col min="3328" max="3328" width="5.6640625" style="1" customWidth="1"/>
    <col min="3329" max="3329" width="21.6640625" style="1"/>
    <col min="3330" max="3330" width="5.6640625" style="1" customWidth="1"/>
    <col min="3331" max="3332" width="20.6640625" style="1" customWidth="1"/>
    <col min="3333" max="3336" width="15.6640625" style="1" customWidth="1"/>
    <col min="3337" max="3337" width="17.88671875" style="1" customWidth="1"/>
    <col min="3338" max="3340" width="12.6640625" style="1" customWidth="1"/>
    <col min="3341" max="3342" width="15.6640625" style="1" customWidth="1"/>
    <col min="3343" max="3348" width="12.6640625" style="1" customWidth="1"/>
    <col min="3349" max="3357" width="8.6640625" style="1" customWidth="1"/>
    <col min="3358" max="3583" width="9.109375" style="1" customWidth="1"/>
    <col min="3584" max="3584" width="5.6640625" style="1" customWidth="1"/>
    <col min="3585" max="3585" width="21.6640625" style="1"/>
    <col min="3586" max="3586" width="5.6640625" style="1" customWidth="1"/>
    <col min="3587" max="3588" width="20.6640625" style="1" customWidth="1"/>
    <col min="3589" max="3592" width="15.6640625" style="1" customWidth="1"/>
    <col min="3593" max="3593" width="17.88671875" style="1" customWidth="1"/>
    <col min="3594" max="3596" width="12.6640625" style="1" customWidth="1"/>
    <col min="3597" max="3598" width="15.6640625" style="1" customWidth="1"/>
    <col min="3599" max="3604" width="12.6640625" style="1" customWidth="1"/>
    <col min="3605" max="3613" width="8.6640625" style="1" customWidth="1"/>
    <col min="3614" max="3839" width="9.109375" style="1" customWidth="1"/>
    <col min="3840" max="3840" width="5.6640625" style="1" customWidth="1"/>
    <col min="3841" max="3841" width="21.6640625" style="1"/>
    <col min="3842" max="3842" width="5.6640625" style="1" customWidth="1"/>
    <col min="3843" max="3844" width="20.6640625" style="1" customWidth="1"/>
    <col min="3845" max="3848" width="15.6640625" style="1" customWidth="1"/>
    <col min="3849" max="3849" width="17.88671875" style="1" customWidth="1"/>
    <col min="3850" max="3852" width="12.6640625" style="1" customWidth="1"/>
    <col min="3853" max="3854" width="15.6640625" style="1" customWidth="1"/>
    <col min="3855" max="3860" width="12.6640625" style="1" customWidth="1"/>
    <col min="3861" max="3869" width="8.6640625" style="1" customWidth="1"/>
    <col min="3870" max="4095" width="9.109375" style="1" customWidth="1"/>
    <col min="4096" max="4096" width="5.6640625" style="1" customWidth="1"/>
    <col min="4097" max="4097" width="21.6640625" style="1"/>
    <col min="4098" max="4098" width="5.6640625" style="1" customWidth="1"/>
    <col min="4099" max="4100" width="20.6640625" style="1" customWidth="1"/>
    <col min="4101" max="4104" width="15.6640625" style="1" customWidth="1"/>
    <col min="4105" max="4105" width="17.88671875" style="1" customWidth="1"/>
    <col min="4106" max="4108" width="12.6640625" style="1" customWidth="1"/>
    <col min="4109" max="4110" width="15.6640625" style="1" customWidth="1"/>
    <col min="4111" max="4116" width="12.6640625" style="1" customWidth="1"/>
    <col min="4117" max="4125" width="8.6640625" style="1" customWidth="1"/>
    <col min="4126" max="4351" width="9.109375" style="1" customWidth="1"/>
    <col min="4352" max="4352" width="5.6640625" style="1" customWidth="1"/>
    <col min="4353" max="4353" width="21.6640625" style="1"/>
    <col min="4354" max="4354" width="5.6640625" style="1" customWidth="1"/>
    <col min="4355" max="4356" width="20.6640625" style="1" customWidth="1"/>
    <col min="4357" max="4360" width="15.6640625" style="1" customWidth="1"/>
    <col min="4361" max="4361" width="17.88671875" style="1" customWidth="1"/>
    <col min="4362" max="4364" width="12.6640625" style="1" customWidth="1"/>
    <col min="4365" max="4366" width="15.6640625" style="1" customWidth="1"/>
    <col min="4367" max="4372" width="12.6640625" style="1" customWidth="1"/>
    <col min="4373" max="4381" width="8.6640625" style="1" customWidth="1"/>
    <col min="4382" max="4607" width="9.109375" style="1" customWidth="1"/>
    <col min="4608" max="4608" width="5.6640625" style="1" customWidth="1"/>
    <col min="4609" max="4609" width="21.6640625" style="1"/>
    <col min="4610" max="4610" width="5.6640625" style="1" customWidth="1"/>
    <col min="4611" max="4612" width="20.6640625" style="1" customWidth="1"/>
    <col min="4613" max="4616" width="15.6640625" style="1" customWidth="1"/>
    <col min="4617" max="4617" width="17.88671875" style="1" customWidth="1"/>
    <col min="4618" max="4620" width="12.6640625" style="1" customWidth="1"/>
    <col min="4621" max="4622" width="15.6640625" style="1" customWidth="1"/>
    <col min="4623" max="4628" width="12.6640625" style="1" customWidth="1"/>
    <col min="4629" max="4637" width="8.6640625" style="1" customWidth="1"/>
    <col min="4638" max="4863" width="9.109375" style="1" customWidth="1"/>
    <col min="4864" max="4864" width="5.6640625" style="1" customWidth="1"/>
    <col min="4865" max="4865" width="21.6640625" style="1"/>
    <col min="4866" max="4866" width="5.6640625" style="1" customWidth="1"/>
    <col min="4867" max="4868" width="20.6640625" style="1" customWidth="1"/>
    <col min="4869" max="4872" width="15.6640625" style="1" customWidth="1"/>
    <col min="4873" max="4873" width="17.88671875" style="1" customWidth="1"/>
    <col min="4874" max="4876" width="12.6640625" style="1" customWidth="1"/>
    <col min="4877" max="4878" width="15.6640625" style="1" customWidth="1"/>
    <col min="4879" max="4884" width="12.6640625" style="1" customWidth="1"/>
    <col min="4885" max="4893" width="8.6640625" style="1" customWidth="1"/>
    <col min="4894" max="5119" width="9.109375" style="1" customWidth="1"/>
    <col min="5120" max="5120" width="5.6640625" style="1" customWidth="1"/>
    <col min="5121" max="5121" width="21.6640625" style="1"/>
    <col min="5122" max="5122" width="5.6640625" style="1" customWidth="1"/>
    <col min="5123" max="5124" width="20.6640625" style="1" customWidth="1"/>
    <col min="5125" max="5128" width="15.6640625" style="1" customWidth="1"/>
    <col min="5129" max="5129" width="17.88671875" style="1" customWidth="1"/>
    <col min="5130" max="5132" width="12.6640625" style="1" customWidth="1"/>
    <col min="5133" max="5134" width="15.6640625" style="1" customWidth="1"/>
    <col min="5135" max="5140" width="12.6640625" style="1" customWidth="1"/>
    <col min="5141" max="5149" width="8.6640625" style="1" customWidth="1"/>
    <col min="5150" max="5375" width="9.109375" style="1" customWidth="1"/>
    <col min="5376" max="5376" width="5.6640625" style="1" customWidth="1"/>
    <col min="5377" max="5377" width="21.6640625" style="1"/>
    <col min="5378" max="5378" width="5.6640625" style="1" customWidth="1"/>
    <col min="5379" max="5380" width="20.6640625" style="1" customWidth="1"/>
    <col min="5381" max="5384" width="15.6640625" style="1" customWidth="1"/>
    <col min="5385" max="5385" width="17.88671875" style="1" customWidth="1"/>
    <col min="5386" max="5388" width="12.6640625" style="1" customWidth="1"/>
    <col min="5389" max="5390" width="15.6640625" style="1" customWidth="1"/>
    <col min="5391" max="5396" width="12.6640625" style="1" customWidth="1"/>
    <col min="5397" max="5405" width="8.6640625" style="1" customWidth="1"/>
    <col min="5406" max="5631" width="9.109375" style="1" customWidth="1"/>
    <col min="5632" max="5632" width="5.6640625" style="1" customWidth="1"/>
    <col min="5633" max="5633" width="21.6640625" style="1"/>
    <col min="5634" max="5634" width="5.6640625" style="1" customWidth="1"/>
    <col min="5635" max="5636" width="20.6640625" style="1" customWidth="1"/>
    <col min="5637" max="5640" width="15.6640625" style="1" customWidth="1"/>
    <col min="5641" max="5641" width="17.88671875" style="1" customWidth="1"/>
    <col min="5642" max="5644" width="12.6640625" style="1" customWidth="1"/>
    <col min="5645" max="5646" width="15.6640625" style="1" customWidth="1"/>
    <col min="5647" max="5652" width="12.6640625" style="1" customWidth="1"/>
    <col min="5653" max="5661" width="8.6640625" style="1" customWidth="1"/>
    <col min="5662" max="5887" width="9.109375" style="1" customWidth="1"/>
    <col min="5888" max="5888" width="5.6640625" style="1" customWidth="1"/>
    <col min="5889" max="5889" width="21.6640625" style="1"/>
    <col min="5890" max="5890" width="5.6640625" style="1" customWidth="1"/>
    <col min="5891" max="5892" width="20.6640625" style="1" customWidth="1"/>
    <col min="5893" max="5896" width="15.6640625" style="1" customWidth="1"/>
    <col min="5897" max="5897" width="17.88671875" style="1" customWidth="1"/>
    <col min="5898" max="5900" width="12.6640625" style="1" customWidth="1"/>
    <col min="5901" max="5902" width="15.6640625" style="1" customWidth="1"/>
    <col min="5903" max="5908" width="12.6640625" style="1" customWidth="1"/>
    <col min="5909" max="5917" width="8.6640625" style="1" customWidth="1"/>
    <col min="5918" max="6143" width="9.109375" style="1" customWidth="1"/>
    <col min="6144" max="6144" width="5.6640625" style="1" customWidth="1"/>
    <col min="6145" max="6145" width="21.6640625" style="1"/>
    <col min="6146" max="6146" width="5.6640625" style="1" customWidth="1"/>
    <col min="6147" max="6148" width="20.6640625" style="1" customWidth="1"/>
    <col min="6149" max="6152" width="15.6640625" style="1" customWidth="1"/>
    <col min="6153" max="6153" width="17.88671875" style="1" customWidth="1"/>
    <col min="6154" max="6156" width="12.6640625" style="1" customWidth="1"/>
    <col min="6157" max="6158" width="15.6640625" style="1" customWidth="1"/>
    <col min="6159" max="6164" width="12.6640625" style="1" customWidth="1"/>
    <col min="6165" max="6173" width="8.6640625" style="1" customWidth="1"/>
    <col min="6174" max="6399" width="9.109375" style="1" customWidth="1"/>
    <col min="6400" max="6400" width="5.6640625" style="1" customWidth="1"/>
    <col min="6401" max="6401" width="21.6640625" style="1"/>
    <col min="6402" max="6402" width="5.6640625" style="1" customWidth="1"/>
    <col min="6403" max="6404" width="20.6640625" style="1" customWidth="1"/>
    <col min="6405" max="6408" width="15.6640625" style="1" customWidth="1"/>
    <col min="6409" max="6409" width="17.88671875" style="1" customWidth="1"/>
    <col min="6410" max="6412" width="12.6640625" style="1" customWidth="1"/>
    <col min="6413" max="6414" width="15.6640625" style="1" customWidth="1"/>
    <col min="6415" max="6420" width="12.6640625" style="1" customWidth="1"/>
    <col min="6421" max="6429" width="8.6640625" style="1" customWidth="1"/>
    <col min="6430" max="6655" width="9.109375" style="1" customWidth="1"/>
    <col min="6656" max="6656" width="5.6640625" style="1" customWidth="1"/>
    <col min="6657" max="6657" width="21.6640625" style="1"/>
    <col min="6658" max="6658" width="5.6640625" style="1" customWidth="1"/>
    <col min="6659" max="6660" width="20.6640625" style="1" customWidth="1"/>
    <col min="6661" max="6664" width="15.6640625" style="1" customWidth="1"/>
    <col min="6665" max="6665" width="17.88671875" style="1" customWidth="1"/>
    <col min="6666" max="6668" width="12.6640625" style="1" customWidth="1"/>
    <col min="6669" max="6670" width="15.6640625" style="1" customWidth="1"/>
    <col min="6671" max="6676" width="12.6640625" style="1" customWidth="1"/>
    <col min="6677" max="6685" width="8.6640625" style="1" customWidth="1"/>
    <col min="6686" max="6911" width="9.109375" style="1" customWidth="1"/>
    <col min="6912" max="6912" width="5.6640625" style="1" customWidth="1"/>
    <col min="6913" max="6913" width="21.6640625" style="1"/>
    <col min="6914" max="6914" width="5.6640625" style="1" customWidth="1"/>
    <col min="6915" max="6916" width="20.6640625" style="1" customWidth="1"/>
    <col min="6917" max="6920" width="15.6640625" style="1" customWidth="1"/>
    <col min="6921" max="6921" width="17.88671875" style="1" customWidth="1"/>
    <col min="6922" max="6924" width="12.6640625" style="1" customWidth="1"/>
    <col min="6925" max="6926" width="15.6640625" style="1" customWidth="1"/>
    <col min="6927" max="6932" width="12.6640625" style="1" customWidth="1"/>
    <col min="6933" max="6941" width="8.6640625" style="1" customWidth="1"/>
    <col min="6942" max="7167" width="9.109375" style="1" customWidth="1"/>
    <col min="7168" max="7168" width="5.6640625" style="1" customWidth="1"/>
    <col min="7169" max="7169" width="21.6640625" style="1"/>
    <col min="7170" max="7170" width="5.6640625" style="1" customWidth="1"/>
    <col min="7171" max="7172" width="20.6640625" style="1" customWidth="1"/>
    <col min="7173" max="7176" width="15.6640625" style="1" customWidth="1"/>
    <col min="7177" max="7177" width="17.88671875" style="1" customWidth="1"/>
    <col min="7178" max="7180" width="12.6640625" style="1" customWidth="1"/>
    <col min="7181" max="7182" width="15.6640625" style="1" customWidth="1"/>
    <col min="7183" max="7188" width="12.6640625" style="1" customWidth="1"/>
    <col min="7189" max="7197" width="8.6640625" style="1" customWidth="1"/>
    <col min="7198" max="7423" width="9.109375" style="1" customWidth="1"/>
    <col min="7424" max="7424" width="5.6640625" style="1" customWidth="1"/>
    <col min="7425" max="7425" width="21.6640625" style="1"/>
    <col min="7426" max="7426" width="5.6640625" style="1" customWidth="1"/>
    <col min="7427" max="7428" width="20.6640625" style="1" customWidth="1"/>
    <col min="7429" max="7432" width="15.6640625" style="1" customWidth="1"/>
    <col min="7433" max="7433" width="17.88671875" style="1" customWidth="1"/>
    <col min="7434" max="7436" width="12.6640625" style="1" customWidth="1"/>
    <col min="7437" max="7438" width="15.6640625" style="1" customWidth="1"/>
    <col min="7439" max="7444" width="12.6640625" style="1" customWidth="1"/>
    <col min="7445" max="7453" width="8.6640625" style="1" customWidth="1"/>
    <col min="7454" max="7679" width="9.109375" style="1" customWidth="1"/>
    <col min="7680" max="7680" width="5.6640625" style="1" customWidth="1"/>
    <col min="7681" max="7681" width="21.6640625" style="1"/>
    <col min="7682" max="7682" width="5.6640625" style="1" customWidth="1"/>
    <col min="7683" max="7684" width="20.6640625" style="1" customWidth="1"/>
    <col min="7685" max="7688" width="15.6640625" style="1" customWidth="1"/>
    <col min="7689" max="7689" width="17.88671875" style="1" customWidth="1"/>
    <col min="7690" max="7692" width="12.6640625" style="1" customWidth="1"/>
    <col min="7693" max="7694" width="15.6640625" style="1" customWidth="1"/>
    <col min="7695" max="7700" width="12.6640625" style="1" customWidth="1"/>
    <col min="7701" max="7709" width="8.6640625" style="1" customWidth="1"/>
    <col min="7710" max="7935" width="9.109375" style="1" customWidth="1"/>
    <col min="7936" max="7936" width="5.6640625" style="1" customWidth="1"/>
    <col min="7937" max="7937" width="21.6640625" style="1"/>
    <col min="7938" max="7938" width="5.6640625" style="1" customWidth="1"/>
    <col min="7939" max="7940" width="20.6640625" style="1" customWidth="1"/>
    <col min="7941" max="7944" width="15.6640625" style="1" customWidth="1"/>
    <col min="7945" max="7945" width="17.88671875" style="1" customWidth="1"/>
    <col min="7946" max="7948" width="12.6640625" style="1" customWidth="1"/>
    <col min="7949" max="7950" width="15.6640625" style="1" customWidth="1"/>
    <col min="7951" max="7956" width="12.6640625" style="1" customWidth="1"/>
    <col min="7957" max="7965" width="8.6640625" style="1" customWidth="1"/>
    <col min="7966" max="8191" width="9.109375" style="1" customWidth="1"/>
    <col min="8192" max="8192" width="5.6640625" style="1" customWidth="1"/>
    <col min="8193" max="8193" width="21.6640625" style="1"/>
    <col min="8194" max="8194" width="5.6640625" style="1" customWidth="1"/>
    <col min="8195" max="8196" width="20.6640625" style="1" customWidth="1"/>
    <col min="8197" max="8200" width="15.6640625" style="1" customWidth="1"/>
    <col min="8201" max="8201" width="17.88671875" style="1" customWidth="1"/>
    <col min="8202" max="8204" width="12.6640625" style="1" customWidth="1"/>
    <col min="8205" max="8206" width="15.6640625" style="1" customWidth="1"/>
    <col min="8207" max="8212" width="12.6640625" style="1" customWidth="1"/>
    <col min="8213" max="8221" width="8.6640625" style="1" customWidth="1"/>
    <col min="8222" max="8447" width="9.109375" style="1" customWidth="1"/>
    <col min="8448" max="8448" width="5.6640625" style="1" customWidth="1"/>
    <col min="8449" max="8449" width="21.6640625" style="1"/>
    <col min="8450" max="8450" width="5.6640625" style="1" customWidth="1"/>
    <col min="8451" max="8452" width="20.6640625" style="1" customWidth="1"/>
    <col min="8453" max="8456" width="15.6640625" style="1" customWidth="1"/>
    <col min="8457" max="8457" width="17.88671875" style="1" customWidth="1"/>
    <col min="8458" max="8460" width="12.6640625" style="1" customWidth="1"/>
    <col min="8461" max="8462" width="15.6640625" style="1" customWidth="1"/>
    <col min="8463" max="8468" width="12.6640625" style="1" customWidth="1"/>
    <col min="8469" max="8477" width="8.6640625" style="1" customWidth="1"/>
    <col min="8478" max="8703" width="9.109375" style="1" customWidth="1"/>
    <col min="8704" max="8704" width="5.6640625" style="1" customWidth="1"/>
    <col min="8705" max="8705" width="21.6640625" style="1"/>
    <col min="8706" max="8706" width="5.6640625" style="1" customWidth="1"/>
    <col min="8707" max="8708" width="20.6640625" style="1" customWidth="1"/>
    <col min="8709" max="8712" width="15.6640625" style="1" customWidth="1"/>
    <col min="8713" max="8713" width="17.88671875" style="1" customWidth="1"/>
    <col min="8714" max="8716" width="12.6640625" style="1" customWidth="1"/>
    <col min="8717" max="8718" width="15.6640625" style="1" customWidth="1"/>
    <col min="8719" max="8724" width="12.6640625" style="1" customWidth="1"/>
    <col min="8725" max="8733" width="8.6640625" style="1" customWidth="1"/>
    <col min="8734" max="8959" width="9.109375" style="1" customWidth="1"/>
    <col min="8960" max="8960" width="5.6640625" style="1" customWidth="1"/>
    <col min="8961" max="8961" width="21.6640625" style="1"/>
    <col min="8962" max="8962" width="5.6640625" style="1" customWidth="1"/>
    <col min="8963" max="8964" width="20.6640625" style="1" customWidth="1"/>
    <col min="8965" max="8968" width="15.6640625" style="1" customWidth="1"/>
    <col min="8969" max="8969" width="17.88671875" style="1" customWidth="1"/>
    <col min="8970" max="8972" width="12.6640625" style="1" customWidth="1"/>
    <col min="8973" max="8974" width="15.6640625" style="1" customWidth="1"/>
    <col min="8975" max="8980" width="12.6640625" style="1" customWidth="1"/>
    <col min="8981" max="8989" width="8.6640625" style="1" customWidth="1"/>
    <col min="8990" max="9215" width="9.109375" style="1" customWidth="1"/>
    <col min="9216" max="9216" width="5.6640625" style="1" customWidth="1"/>
    <col min="9217" max="9217" width="21.6640625" style="1"/>
    <col min="9218" max="9218" width="5.6640625" style="1" customWidth="1"/>
    <col min="9219" max="9220" width="20.6640625" style="1" customWidth="1"/>
    <col min="9221" max="9224" width="15.6640625" style="1" customWidth="1"/>
    <col min="9225" max="9225" width="17.88671875" style="1" customWidth="1"/>
    <col min="9226" max="9228" width="12.6640625" style="1" customWidth="1"/>
    <col min="9229" max="9230" width="15.6640625" style="1" customWidth="1"/>
    <col min="9231" max="9236" width="12.6640625" style="1" customWidth="1"/>
    <col min="9237" max="9245" width="8.6640625" style="1" customWidth="1"/>
    <col min="9246" max="9471" width="9.109375" style="1" customWidth="1"/>
    <col min="9472" max="9472" width="5.6640625" style="1" customWidth="1"/>
    <col min="9473" max="9473" width="21.6640625" style="1"/>
    <col min="9474" max="9474" width="5.6640625" style="1" customWidth="1"/>
    <col min="9475" max="9476" width="20.6640625" style="1" customWidth="1"/>
    <col min="9477" max="9480" width="15.6640625" style="1" customWidth="1"/>
    <col min="9481" max="9481" width="17.88671875" style="1" customWidth="1"/>
    <col min="9482" max="9484" width="12.6640625" style="1" customWidth="1"/>
    <col min="9485" max="9486" width="15.6640625" style="1" customWidth="1"/>
    <col min="9487" max="9492" width="12.6640625" style="1" customWidth="1"/>
    <col min="9493" max="9501" width="8.6640625" style="1" customWidth="1"/>
    <col min="9502" max="9727" width="9.109375" style="1" customWidth="1"/>
    <col min="9728" max="9728" width="5.6640625" style="1" customWidth="1"/>
    <col min="9729" max="9729" width="21.6640625" style="1"/>
    <col min="9730" max="9730" width="5.6640625" style="1" customWidth="1"/>
    <col min="9731" max="9732" width="20.6640625" style="1" customWidth="1"/>
    <col min="9733" max="9736" width="15.6640625" style="1" customWidth="1"/>
    <col min="9737" max="9737" width="17.88671875" style="1" customWidth="1"/>
    <col min="9738" max="9740" width="12.6640625" style="1" customWidth="1"/>
    <col min="9741" max="9742" width="15.6640625" style="1" customWidth="1"/>
    <col min="9743" max="9748" width="12.6640625" style="1" customWidth="1"/>
    <col min="9749" max="9757" width="8.6640625" style="1" customWidth="1"/>
    <col min="9758" max="9983" width="9.109375" style="1" customWidth="1"/>
    <col min="9984" max="9984" width="5.6640625" style="1" customWidth="1"/>
    <col min="9985" max="9985" width="21.6640625" style="1"/>
    <col min="9986" max="9986" width="5.6640625" style="1" customWidth="1"/>
    <col min="9987" max="9988" width="20.6640625" style="1" customWidth="1"/>
    <col min="9989" max="9992" width="15.6640625" style="1" customWidth="1"/>
    <col min="9993" max="9993" width="17.88671875" style="1" customWidth="1"/>
    <col min="9994" max="9996" width="12.6640625" style="1" customWidth="1"/>
    <col min="9997" max="9998" width="15.6640625" style="1" customWidth="1"/>
    <col min="9999" max="10004" width="12.6640625" style="1" customWidth="1"/>
    <col min="10005" max="10013" width="8.6640625" style="1" customWidth="1"/>
    <col min="10014" max="10239" width="9.109375" style="1" customWidth="1"/>
    <col min="10240" max="10240" width="5.6640625" style="1" customWidth="1"/>
    <col min="10241" max="10241" width="21.6640625" style="1"/>
    <col min="10242" max="10242" width="5.6640625" style="1" customWidth="1"/>
    <col min="10243" max="10244" width="20.6640625" style="1" customWidth="1"/>
    <col min="10245" max="10248" width="15.6640625" style="1" customWidth="1"/>
    <col min="10249" max="10249" width="17.88671875" style="1" customWidth="1"/>
    <col min="10250" max="10252" width="12.6640625" style="1" customWidth="1"/>
    <col min="10253" max="10254" width="15.6640625" style="1" customWidth="1"/>
    <col min="10255" max="10260" width="12.6640625" style="1" customWidth="1"/>
    <col min="10261" max="10269" width="8.6640625" style="1" customWidth="1"/>
    <col min="10270" max="10495" width="9.109375" style="1" customWidth="1"/>
    <col min="10496" max="10496" width="5.6640625" style="1" customWidth="1"/>
    <col min="10497" max="10497" width="21.6640625" style="1"/>
    <col min="10498" max="10498" width="5.6640625" style="1" customWidth="1"/>
    <col min="10499" max="10500" width="20.6640625" style="1" customWidth="1"/>
    <col min="10501" max="10504" width="15.6640625" style="1" customWidth="1"/>
    <col min="10505" max="10505" width="17.88671875" style="1" customWidth="1"/>
    <col min="10506" max="10508" width="12.6640625" style="1" customWidth="1"/>
    <col min="10509" max="10510" width="15.6640625" style="1" customWidth="1"/>
    <col min="10511" max="10516" width="12.6640625" style="1" customWidth="1"/>
    <col min="10517" max="10525" width="8.6640625" style="1" customWidth="1"/>
    <col min="10526" max="10751" width="9.109375" style="1" customWidth="1"/>
    <col min="10752" max="10752" width="5.6640625" style="1" customWidth="1"/>
    <col min="10753" max="10753" width="21.6640625" style="1"/>
    <col min="10754" max="10754" width="5.6640625" style="1" customWidth="1"/>
    <col min="10755" max="10756" width="20.6640625" style="1" customWidth="1"/>
    <col min="10757" max="10760" width="15.6640625" style="1" customWidth="1"/>
    <col min="10761" max="10761" width="17.88671875" style="1" customWidth="1"/>
    <col min="10762" max="10764" width="12.6640625" style="1" customWidth="1"/>
    <col min="10765" max="10766" width="15.6640625" style="1" customWidth="1"/>
    <col min="10767" max="10772" width="12.6640625" style="1" customWidth="1"/>
    <col min="10773" max="10781" width="8.6640625" style="1" customWidth="1"/>
    <col min="10782" max="11007" width="9.109375" style="1" customWidth="1"/>
    <col min="11008" max="11008" width="5.6640625" style="1" customWidth="1"/>
    <col min="11009" max="11009" width="21.6640625" style="1"/>
    <col min="11010" max="11010" width="5.6640625" style="1" customWidth="1"/>
    <col min="11011" max="11012" width="20.6640625" style="1" customWidth="1"/>
    <col min="11013" max="11016" width="15.6640625" style="1" customWidth="1"/>
    <col min="11017" max="11017" width="17.88671875" style="1" customWidth="1"/>
    <col min="11018" max="11020" width="12.6640625" style="1" customWidth="1"/>
    <col min="11021" max="11022" width="15.6640625" style="1" customWidth="1"/>
    <col min="11023" max="11028" width="12.6640625" style="1" customWidth="1"/>
    <col min="11029" max="11037" width="8.6640625" style="1" customWidth="1"/>
    <col min="11038" max="11263" width="9.109375" style="1" customWidth="1"/>
    <col min="11264" max="11264" width="5.6640625" style="1" customWidth="1"/>
    <col min="11265" max="11265" width="21.6640625" style="1"/>
    <col min="11266" max="11266" width="5.6640625" style="1" customWidth="1"/>
    <col min="11267" max="11268" width="20.6640625" style="1" customWidth="1"/>
    <col min="11269" max="11272" width="15.6640625" style="1" customWidth="1"/>
    <col min="11273" max="11273" width="17.88671875" style="1" customWidth="1"/>
    <col min="11274" max="11276" width="12.6640625" style="1" customWidth="1"/>
    <col min="11277" max="11278" width="15.6640625" style="1" customWidth="1"/>
    <col min="11279" max="11284" width="12.6640625" style="1" customWidth="1"/>
    <col min="11285" max="11293" width="8.6640625" style="1" customWidth="1"/>
    <col min="11294" max="11519" width="9.109375" style="1" customWidth="1"/>
    <col min="11520" max="11520" width="5.6640625" style="1" customWidth="1"/>
    <col min="11521" max="11521" width="21.6640625" style="1"/>
    <col min="11522" max="11522" width="5.6640625" style="1" customWidth="1"/>
    <col min="11523" max="11524" width="20.6640625" style="1" customWidth="1"/>
    <col min="11525" max="11528" width="15.6640625" style="1" customWidth="1"/>
    <col min="11529" max="11529" width="17.88671875" style="1" customWidth="1"/>
    <col min="11530" max="11532" width="12.6640625" style="1" customWidth="1"/>
    <col min="11533" max="11534" width="15.6640625" style="1" customWidth="1"/>
    <col min="11535" max="11540" width="12.6640625" style="1" customWidth="1"/>
    <col min="11541" max="11549" width="8.6640625" style="1" customWidth="1"/>
    <col min="11550" max="11775" width="9.109375" style="1" customWidth="1"/>
    <col min="11776" max="11776" width="5.6640625" style="1" customWidth="1"/>
    <col min="11777" max="11777" width="21.6640625" style="1"/>
    <col min="11778" max="11778" width="5.6640625" style="1" customWidth="1"/>
    <col min="11779" max="11780" width="20.6640625" style="1" customWidth="1"/>
    <col min="11781" max="11784" width="15.6640625" style="1" customWidth="1"/>
    <col min="11785" max="11785" width="17.88671875" style="1" customWidth="1"/>
    <col min="11786" max="11788" width="12.6640625" style="1" customWidth="1"/>
    <col min="11789" max="11790" width="15.6640625" style="1" customWidth="1"/>
    <col min="11791" max="11796" width="12.6640625" style="1" customWidth="1"/>
    <col min="11797" max="11805" width="8.6640625" style="1" customWidth="1"/>
    <col min="11806" max="12031" width="9.109375" style="1" customWidth="1"/>
    <col min="12032" max="12032" width="5.6640625" style="1" customWidth="1"/>
    <col min="12033" max="12033" width="21.6640625" style="1"/>
    <col min="12034" max="12034" width="5.6640625" style="1" customWidth="1"/>
    <col min="12035" max="12036" width="20.6640625" style="1" customWidth="1"/>
    <col min="12037" max="12040" width="15.6640625" style="1" customWidth="1"/>
    <col min="12041" max="12041" width="17.88671875" style="1" customWidth="1"/>
    <col min="12042" max="12044" width="12.6640625" style="1" customWidth="1"/>
    <col min="12045" max="12046" width="15.6640625" style="1" customWidth="1"/>
    <col min="12047" max="12052" width="12.6640625" style="1" customWidth="1"/>
    <col min="12053" max="12061" width="8.6640625" style="1" customWidth="1"/>
    <col min="12062" max="12287" width="9.109375" style="1" customWidth="1"/>
    <col min="12288" max="12288" width="5.6640625" style="1" customWidth="1"/>
    <col min="12289" max="12289" width="21.6640625" style="1"/>
    <col min="12290" max="12290" width="5.6640625" style="1" customWidth="1"/>
    <col min="12291" max="12292" width="20.6640625" style="1" customWidth="1"/>
    <col min="12293" max="12296" width="15.6640625" style="1" customWidth="1"/>
    <col min="12297" max="12297" width="17.88671875" style="1" customWidth="1"/>
    <col min="12298" max="12300" width="12.6640625" style="1" customWidth="1"/>
    <col min="12301" max="12302" width="15.6640625" style="1" customWidth="1"/>
    <col min="12303" max="12308" width="12.6640625" style="1" customWidth="1"/>
    <col min="12309" max="12317" width="8.6640625" style="1" customWidth="1"/>
    <col min="12318" max="12543" width="9.109375" style="1" customWidth="1"/>
    <col min="12544" max="12544" width="5.6640625" style="1" customWidth="1"/>
    <col min="12545" max="12545" width="21.6640625" style="1"/>
    <col min="12546" max="12546" width="5.6640625" style="1" customWidth="1"/>
    <col min="12547" max="12548" width="20.6640625" style="1" customWidth="1"/>
    <col min="12549" max="12552" width="15.6640625" style="1" customWidth="1"/>
    <col min="12553" max="12553" width="17.88671875" style="1" customWidth="1"/>
    <col min="12554" max="12556" width="12.6640625" style="1" customWidth="1"/>
    <col min="12557" max="12558" width="15.6640625" style="1" customWidth="1"/>
    <col min="12559" max="12564" width="12.6640625" style="1" customWidth="1"/>
    <col min="12565" max="12573" width="8.6640625" style="1" customWidth="1"/>
    <col min="12574" max="12799" width="9.109375" style="1" customWidth="1"/>
    <col min="12800" max="12800" width="5.6640625" style="1" customWidth="1"/>
    <col min="12801" max="12801" width="21.6640625" style="1"/>
    <col min="12802" max="12802" width="5.6640625" style="1" customWidth="1"/>
    <col min="12803" max="12804" width="20.6640625" style="1" customWidth="1"/>
    <col min="12805" max="12808" width="15.6640625" style="1" customWidth="1"/>
    <col min="12809" max="12809" width="17.88671875" style="1" customWidth="1"/>
    <col min="12810" max="12812" width="12.6640625" style="1" customWidth="1"/>
    <col min="12813" max="12814" width="15.6640625" style="1" customWidth="1"/>
    <col min="12815" max="12820" width="12.6640625" style="1" customWidth="1"/>
    <col min="12821" max="12829" width="8.6640625" style="1" customWidth="1"/>
    <col min="12830" max="13055" width="9.109375" style="1" customWidth="1"/>
    <col min="13056" max="13056" width="5.6640625" style="1" customWidth="1"/>
    <col min="13057" max="13057" width="21.6640625" style="1"/>
    <col min="13058" max="13058" width="5.6640625" style="1" customWidth="1"/>
    <col min="13059" max="13060" width="20.6640625" style="1" customWidth="1"/>
    <col min="13061" max="13064" width="15.6640625" style="1" customWidth="1"/>
    <col min="13065" max="13065" width="17.88671875" style="1" customWidth="1"/>
    <col min="13066" max="13068" width="12.6640625" style="1" customWidth="1"/>
    <col min="13069" max="13070" width="15.6640625" style="1" customWidth="1"/>
    <col min="13071" max="13076" width="12.6640625" style="1" customWidth="1"/>
    <col min="13077" max="13085" width="8.6640625" style="1" customWidth="1"/>
    <col min="13086" max="13311" width="9.109375" style="1" customWidth="1"/>
    <col min="13312" max="13312" width="5.6640625" style="1" customWidth="1"/>
    <col min="13313" max="13313" width="21.6640625" style="1"/>
    <col min="13314" max="13314" width="5.6640625" style="1" customWidth="1"/>
    <col min="13315" max="13316" width="20.6640625" style="1" customWidth="1"/>
    <col min="13317" max="13320" width="15.6640625" style="1" customWidth="1"/>
    <col min="13321" max="13321" width="17.88671875" style="1" customWidth="1"/>
    <col min="13322" max="13324" width="12.6640625" style="1" customWidth="1"/>
    <col min="13325" max="13326" width="15.6640625" style="1" customWidth="1"/>
    <col min="13327" max="13332" width="12.6640625" style="1" customWidth="1"/>
    <col min="13333" max="13341" width="8.6640625" style="1" customWidth="1"/>
    <col min="13342" max="13567" width="9.109375" style="1" customWidth="1"/>
    <col min="13568" max="13568" width="5.6640625" style="1" customWidth="1"/>
    <col min="13569" max="13569" width="21.6640625" style="1"/>
    <col min="13570" max="13570" width="5.6640625" style="1" customWidth="1"/>
    <col min="13571" max="13572" width="20.6640625" style="1" customWidth="1"/>
    <col min="13573" max="13576" width="15.6640625" style="1" customWidth="1"/>
    <col min="13577" max="13577" width="17.88671875" style="1" customWidth="1"/>
    <col min="13578" max="13580" width="12.6640625" style="1" customWidth="1"/>
    <col min="13581" max="13582" width="15.6640625" style="1" customWidth="1"/>
    <col min="13583" max="13588" width="12.6640625" style="1" customWidth="1"/>
    <col min="13589" max="13597" width="8.6640625" style="1" customWidth="1"/>
    <col min="13598" max="13823" width="9.109375" style="1" customWidth="1"/>
    <col min="13824" max="13824" width="5.6640625" style="1" customWidth="1"/>
    <col min="13825" max="13825" width="21.6640625" style="1"/>
    <col min="13826" max="13826" width="5.6640625" style="1" customWidth="1"/>
    <col min="13827" max="13828" width="20.6640625" style="1" customWidth="1"/>
    <col min="13829" max="13832" width="15.6640625" style="1" customWidth="1"/>
    <col min="13833" max="13833" width="17.88671875" style="1" customWidth="1"/>
    <col min="13834" max="13836" width="12.6640625" style="1" customWidth="1"/>
    <col min="13837" max="13838" width="15.6640625" style="1" customWidth="1"/>
    <col min="13839" max="13844" width="12.6640625" style="1" customWidth="1"/>
    <col min="13845" max="13853" width="8.6640625" style="1" customWidth="1"/>
    <col min="13854" max="14079" width="9.109375" style="1" customWidth="1"/>
    <col min="14080" max="14080" width="5.6640625" style="1" customWidth="1"/>
    <col min="14081" max="14081" width="21.6640625" style="1"/>
    <col min="14082" max="14082" width="5.6640625" style="1" customWidth="1"/>
    <col min="14083" max="14084" width="20.6640625" style="1" customWidth="1"/>
    <col min="14085" max="14088" width="15.6640625" style="1" customWidth="1"/>
    <col min="14089" max="14089" width="17.88671875" style="1" customWidth="1"/>
    <col min="14090" max="14092" width="12.6640625" style="1" customWidth="1"/>
    <col min="14093" max="14094" width="15.6640625" style="1" customWidth="1"/>
    <col min="14095" max="14100" width="12.6640625" style="1" customWidth="1"/>
    <col min="14101" max="14109" width="8.6640625" style="1" customWidth="1"/>
    <col min="14110" max="14335" width="9.109375" style="1" customWidth="1"/>
    <col min="14336" max="14336" width="5.6640625" style="1" customWidth="1"/>
    <col min="14337" max="14337" width="21.6640625" style="1"/>
    <col min="14338" max="14338" width="5.6640625" style="1" customWidth="1"/>
    <col min="14339" max="14340" width="20.6640625" style="1" customWidth="1"/>
    <col min="14341" max="14344" width="15.6640625" style="1" customWidth="1"/>
    <col min="14345" max="14345" width="17.88671875" style="1" customWidth="1"/>
    <col min="14346" max="14348" width="12.6640625" style="1" customWidth="1"/>
    <col min="14349" max="14350" width="15.6640625" style="1" customWidth="1"/>
    <col min="14351" max="14356" width="12.6640625" style="1" customWidth="1"/>
    <col min="14357" max="14365" width="8.6640625" style="1" customWidth="1"/>
    <col min="14366" max="14591" width="9.109375" style="1" customWidth="1"/>
    <col min="14592" max="14592" width="5.6640625" style="1" customWidth="1"/>
    <col min="14593" max="14593" width="21.6640625" style="1"/>
    <col min="14594" max="14594" width="5.6640625" style="1" customWidth="1"/>
    <col min="14595" max="14596" width="20.6640625" style="1" customWidth="1"/>
    <col min="14597" max="14600" width="15.6640625" style="1" customWidth="1"/>
    <col min="14601" max="14601" width="17.88671875" style="1" customWidth="1"/>
    <col min="14602" max="14604" width="12.6640625" style="1" customWidth="1"/>
    <col min="14605" max="14606" width="15.6640625" style="1" customWidth="1"/>
    <col min="14607" max="14612" width="12.6640625" style="1" customWidth="1"/>
    <col min="14613" max="14621" width="8.6640625" style="1" customWidth="1"/>
    <col min="14622" max="14847" width="9.109375" style="1" customWidth="1"/>
    <col min="14848" max="14848" width="5.6640625" style="1" customWidth="1"/>
    <col min="14849" max="14849" width="21.6640625" style="1"/>
    <col min="14850" max="14850" width="5.6640625" style="1" customWidth="1"/>
    <col min="14851" max="14852" width="20.6640625" style="1" customWidth="1"/>
    <col min="14853" max="14856" width="15.6640625" style="1" customWidth="1"/>
    <col min="14857" max="14857" width="17.88671875" style="1" customWidth="1"/>
    <col min="14858" max="14860" width="12.6640625" style="1" customWidth="1"/>
    <col min="14861" max="14862" width="15.6640625" style="1" customWidth="1"/>
    <col min="14863" max="14868" width="12.6640625" style="1" customWidth="1"/>
    <col min="14869" max="14877" width="8.6640625" style="1" customWidth="1"/>
    <col min="14878" max="15103" width="9.109375" style="1" customWidth="1"/>
    <col min="15104" max="15104" width="5.6640625" style="1" customWidth="1"/>
    <col min="15105" max="15105" width="21.6640625" style="1"/>
    <col min="15106" max="15106" width="5.6640625" style="1" customWidth="1"/>
    <col min="15107" max="15108" width="20.6640625" style="1" customWidth="1"/>
    <col min="15109" max="15112" width="15.6640625" style="1" customWidth="1"/>
    <col min="15113" max="15113" width="17.88671875" style="1" customWidth="1"/>
    <col min="15114" max="15116" width="12.6640625" style="1" customWidth="1"/>
    <col min="15117" max="15118" width="15.6640625" style="1" customWidth="1"/>
    <col min="15119" max="15124" width="12.6640625" style="1" customWidth="1"/>
    <col min="15125" max="15133" width="8.6640625" style="1" customWidth="1"/>
    <col min="15134" max="15359" width="9.109375" style="1" customWidth="1"/>
    <col min="15360" max="15360" width="5.6640625" style="1" customWidth="1"/>
    <col min="15361" max="15361" width="21.6640625" style="1"/>
    <col min="15362" max="15362" width="5.6640625" style="1" customWidth="1"/>
    <col min="15363" max="15364" width="20.6640625" style="1" customWidth="1"/>
    <col min="15365" max="15368" width="15.6640625" style="1" customWidth="1"/>
    <col min="15369" max="15369" width="17.88671875" style="1" customWidth="1"/>
    <col min="15370" max="15372" width="12.6640625" style="1" customWidth="1"/>
    <col min="15373" max="15374" width="15.6640625" style="1" customWidth="1"/>
    <col min="15375" max="15380" width="12.6640625" style="1" customWidth="1"/>
    <col min="15381" max="15389" width="8.6640625" style="1" customWidth="1"/>
    <col min="15390" max="15615" width="9.109375" style="1" customWidth="1"/>
    <col min="15616" max="15616" width="5.6640625" style="1" customWidth="1"/>
    <col min="15617" max="15617" width="21.6640625" style="1"/>
    <col min="15618" max="15618" width="5.6640625" style="1" customWidth="1"/>
    <col min="15619" max="15620" width="20.6640625" style="1" customWidth="1"/>
    <col min="15621" max="15624" width="15.6640625" style="1" customWidth="1"/>
    <col min="15625" max="15625" width="17.88671875" style="1" customWidth="1"/>
    <col min="15626" max="15628" width="12.6640625" style="1" customWidth="1"/>
    <col min="15629" max="15630" width="15.6640625" style="1" customWidth="1"/>
    <col min="15631" max="15636" width="12.6640625" style="1" customWidth="1"/>
    <col min="15637" max="15645" width="8.6640625" style="1" customWidth="1"/>
    <col min="15646" max="15871" width="9.109375" style="1" customWidth="1"/>
    <col min="15872" max="15872" width="5.6640625" style="1" customWidth="1"/>
    <col min="15873" max="15873" width="21.6640625" style="1"/>
    <col min="15874" max="15874" width="5.6640625" style="1" customWidth="1"/>
    <col min="15875" max="15876" width="20.6640625" style="1" customWidth="1"/>
    <col min="15877" max="15880" width="15.6640625" style="1" customWidth="1"/>
    <col min="15881" max="15881" width="17.88671875" style="1" customWidth="1"/>
    <col min="15882" max="15884" width="12.6640625" style="1" customWidth="1"/>
    <col min="15885" max="15886" width="15.6640625" style="1" customWidth="1"/>
    <col min="15887" max="15892" width="12.6640625" style="1" customWidth="1"/>
    <col min="15893" max="15901" width="8.6640625" style="1" customWidth="1"/>
    <col min="15902" max="16127" width="9.109375" style="1" customWidth="1"/>
    <col min="16128" max="16128" width="5.6640625" style="1" customWidth="1"/>
    <col min="16129" max="16129" width="21.6640625" style="1"/>
    <col min="16130" max="16130" width="5.6640625" style="1" customWidth="1"/>
    <col min="16131" max="16132" width="20.6640625" style="1" customWidth="1"/>
    <col min="16133" max="16136" width="15.6640625" style="1" customWidth="1"/>
    <col min="16137" max="16137" width="17.88671875" style="1" customWidth="1"/>
    <col min="16138" max="16140" width="12.6640625" style="1" customWidth="1"/>
    <col min="16141" max="16142" width="15.6640625" style="1" customWidth="1"/>
    <col min="16143" max="16148" width="12.6640625" style="1" customWidth="1"/>
    <col min="16149" max="16157" width="8.6640625" style="1" customWidth="1"/>
    <col min="16158" max="16383" width="9.109375" style="1" customWidth="1"/>
    <col min="16384" max="16384" width="5.6640625" style="1" customWidth="1"/>
  </cols>
  <sheetData>
    <row r="1" spans="1:29" x14ac:dyDescent="0.3">
      <c r="A1" s="48" t="s">
        <v>24</v>
      </c>
      <c r="B1" s="48"/>
    </row>
    <row r="2" spans="1:29" x14ac:dyDescent="0.3">
      <c r="A2" s="2" t="s">
        <v>0</v>
      </c>
      <c r="B2" s="2"/>
      <c r="C2" s="2"/>
    </row>
    <row r="3" spans="1:29" s="4" customFormat="1" ht="16.8" x14ac:dyDescent="0.3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3"/>
      <c r="V3" s="3"/>
      <c r="W3" s="3"/>
      <c r="X3" s="3"/>
      <c r="Y3" s="3"/>
      <c r="Z3" s="3"/>
      <c r="AA3" s="3"/>
      <c r="AB3" s="3"/>
      <c r="AC3" s="3"/>
    </row>
    <row r="4" spans="1:29" s="4" customFormat="1" ht="16.8" x14ac:dyDescent="0.3">
      <c r="I4" s="5" t="str">
        <f>'[1]1_BPS'!E5</f>
        <v>PROVINSI</v>
      </c>
      <c r="J4" s="6" t="str">
        <f>'[1]1_BPS'!F5</f>
        <v>NUSA TENGGARA BARAT</v>
      </c>
      <c r="Q4" s="3"/>
      <c r="R4" s="3"/>
      <c r="S4" s="3"/>
      <c r="T4" s="3"/>
      <c r="U4" s="3"/>
      <c r="V4" s="3"/>
      <c r="W4" s="3"/>
    </row>
    <row r="5" spans="1:29" s="4" customFormat="1" ht="16.8" x14ac:dyDescent="0.3">
      <c r="I5" s="5" t="str">
        <f>'[1]1_BPS'!E6</f>
        <v xml:space="preserve">TAHUN </v>
      </c>
      <c r="J5" s="6">
        <f>'[1]1_BPS'!F6</f>
        <v>2021</v>
      </c>
      <c r="Q5" s="3"/>
      <c r="R5" s="3"/>
      <c r="S5" s="3"/>
      <c r="T5" s="3"/>
      <c r="U5" s="3"/>
      <c r="V5" s="3"/>
      <c r="W5" s="3"/>
    </row>
    <row r="6" spans="1:29" ht="15.6" thickBo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9" ht="20.100000000000001" customHeight="1" x14ac:dyDescent="0.3">
      <c r="A7" s="54" t="s">
        <v>2</v>
      </c>
      <c r="B7" s="69" t="s">
        <v>36</v>
      </c>
      <c r="C7" s="54" t="s">
        <v>3</v>
      </c>
      <c r="D7" s="54" t="s">
        <v>4</v>
      </c>
      <c r="E7" s="56" t="s">
        <v>5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8"/>
    </row>
    <row r="8" spans="1:29" ht="27.9" customHeight="1" x14ac:dyDescent="0.25">
      <c r="A8" s="54"/>
      <c r="B8" s="70"/>
      <c r="C8" s="54"/>
      <c r="D8" s="54"/>
      <c r="E8" s="59" t="s">
        <v>6</v>
      </c>
      <c r="F8" s="61" t="s">
        <v>7</v>
      </c>
      <c r="G8" s="61"/>
      <c r="H8" s="61"/>
      <c r="I8" s="59" t="s">
        <v>8</v>
      </c>
      <c r="J8" s="62" t="s">
        <v>9</v>
      </c>
      <c r="K8" s="63"/>
      <c r="L8" s="63"/>
      <c r="M8" s="59" t="s">
        <v>10</v>
      </c>
      <c r="N8" s="59" t="s">
        <v>11</v>
      </c>
      <c r="O8" s="64" t="s">
        <v>12</v>
      </c>
      <c r="P8" s="64"/>
      <c r="Q8" s="64"/>
      <c r="R8" s="65" t="s">
        <v>13</v>
      </c>
      <c r="S8" s="64"/>
      <c r="T8" s="64"/>
    </row>
    <row r="9" spans="1:29" ht="52.5" customHeight="1" x14ac:dyDescent="0.3">
      <c r="A9" s="55"/>
      <c r="B9" s="60"/>
      <c r="C9" s="55"/>
      <c r="D9" s="55"/>
      <c r="E9" s="60"/>
      <c r="F9" s="36" t="s">
        <v>14</v>
      </c>
      <c r="G9" s="8" t="s">
        <v>15</v>
      </c>
      <c r="H9" s="36" t="s">
        <v>16</v>
      </c>
      <c r="I9" s="60"/>
      <c r="J9" s="36" t="s">
        <v>17</v>
      </c>
      <c r="K9" s="36" t="s">
        <v>18</v>
      </c>
      <c r="L9" s="36" t="s">
        <v>19</v>
      </c>
      <c r="M9" s="60"/>
      <c r="N9" s="60"/>
      <c r="O9" s="9" t="s">
        <v>17</v>
      </c>
      <c r="P9" s="9" t="s">
        <v>18</v>
      </c>
      <c r="Q9" s="9" t="s">
        <v>19</v>
      </c>
      <c r="R9" s="9" t="s">
        <v>17</v>
      </c>
      <c r="S9" s="9" t="s">
        <v>18</v>
      </c>
      <c r="T9" s="9" t="s">
        <v>19</v>
      </c>
    </row>
    <row r="10" spans="1:29" x14ac:dyDescent="0.3">
      <c r="A10" s="10">
        <v>1</v>
      </c>
      <c r="B10" s="10"/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0">
        <v>11</v>
      </c>
      <c r="M10" s="10">
        <v>12</v>
      </c>
      <c r="N10" s="10">
        <v>13</v>
      </c>
      <c r="O10" s="10">
        <v>14</v>
      </c>
      <c r="P10" s="10">
        <v>15</v>
      </c>
      <c r="Q10" s="10">
        <v>16</v>
      </c>
      <c r="R10" s="10">
        <v>17</v>
      </c>
      <c r="S10" s="10">
        <v>18</v>
      </c>
      <c r="T10" s="10">
        <v>19</v>
      </c>
      <c r="U10" s="11"/>
    </row>
    <row r="11" spans="1:29" x14ac:dyDescent="0.3">
      <c r="A11" s="49">
        <f>'[2]9_IFK'!A9</f>
        <v>1</v>
      </c>
      <c r="B11" s="68" t="s">
        <v>26</v>
      </c>
      <c r="C11" s="12" t="str">
        <f>'[2]9_IFK'!B9</f>
        <v xml:space="preserve"> Lombok Barat</v>
      </c>
      <c r="D11" s="12">
        <f>'[2]9_IFK'!C9</f>
        <v>20</v>
      </c>
      <c r="E11" s="16">
        <v>16551</v>
      </c>
      <c r="F11" s="13">
        <v>4713</v>
      </c>
      <c r="G11" s="13">
        <v>5104</v>
      </c>
      <c r="H11" s="13">
        <f>SUM(F11,G11)</f>
        <v>9817</v>
      </c>
      <c r="I11" s="14">
        <f>H11/E11*100</f>
        <v>59.313636638269593</v>
      </c>
      <c r="J11" s="17">
        <v>53</v>
      </c>
      <c r="K11" s="17">
        <v>51</v>
      </c>
      <c r="L11" s="13">
        <f>SUM(J11,K11)</f>
        <v>104</v>
      </c>
      <c r="M11" s="13">
        <v>104</v>
      </c>
      <c r="N11" s="50">
        <f>IF(L11&gt;0,M11/L11*100,"-")</f>
        <v>100</v>
      </c>
      <c r="O11" s="18">
        <v>0</v>
      </c>
      <c r="P11" s="18">
        <v>0</v>
      </c>
      <c r="Q11" s="16">
        <f>SUM(O11:P11)</f>
        <v>0</v>
      </c>
      <c r="R11" s="51">
        <f>IF(J11&gt;0,O11/J11*100,"-")</f>
        <v>0</v>
      </c>
      <c r="S11" s="52">
        <f>IF(K11&gt;0,P11/K11*100,"-")</f>
        <v>0</v>
      </c>
      <c r="T11" s="52">
        <f>IF(L11&gt;0,Q11/(L11)*100,"-")</f>
        <v>0</v>
      </c>
    </row>
    <row r="12" spans="1:29" x14ac:dyDescent="0.3">
      <c r="A12" s="49">
        <f>'[2]9_IFK'!A10</f>
        <v>2</v>
      </c>
      <c r="B12" s="68" t="s">
        <v>27</v>
      </c>
      <c r="C12" s="12" t="str">
        <f>'[2]9_IFK'!B10</f>
        <v xml:space="preserve"> Lombok Tengah</v>
      </c>
      <c r="D12" s="12">
        <f>'[2]9_IFK'!C10</f>
        <v>28</v>
      </c>
      <c r="E12" s="17">
        <v>7</v>
      </c>
      <c r="F12" s="13">
        <v>26</v>
      </c>
      <c r="G12" s="13">
        <v>0</v>
      </c>
      <c r="H12" s="13">
        <f t="shared" ref="H12:H20" si="0">SUM(F12,G12)</f>
        <v>26</v>
      </c>
      <c r="I12" s="14">
        <f t="shared" ref="I12:I20" si="1">H12/E12*100</f>
        <v>371.42857142857144</v>
      </c>
      <c r="J12" s="17">
        <v>0</v>
      </c>
      <c r="K12" s="17">
        <v>0</v>
      </c>
      <c r="L12" s="13">
        <f t="shared" ref="L12:L20" si="2">SUM(J12,K12)</f>
        <v>0</v>
      </c>
      <c r="M12" s="13">
        <v>0</v>
      </c>
      <c r="N12" s="50" t="str">
        <f t="shared" ref="N12:N20" si="3">IF(L12&gt;0,M12/L12*100,"-")</f>
        <v>-</v>
      </c>
      <c r="O12" s="18">
        <v>0</v>
      </c>
      <c r="P12" s="18">
        <v>0</v>
      </c>
      <c r="Q12" s="16">
        <f>SUM(O12:P12)</f>
        <v>0</v>
      </c>
      <c r="R12" s="51" t="str">
        <f>IF(J12&gt;0,O12/J12*100,"-")</f>
        <v>-</v>
      </c>
      <c r="S12" s="51" t="str">
        <f t="shared" ref="S12:S20" si="4">IF(K12&gt;0,P12/K12*100,"-")</f>
        <v>-</v>
      </c>
      <c r="T12" s="51" t="str">
        <f t="shared" ref="T12:T20" si="5">IF(L12&gt;0,Q12/(L12)*100,"-")</f>
        <v>-</v>
      </c>
    </row>
    <row r="13" spans="1:29" x14ac:dyDescent="0.3">
      <c r="A13" s="49">
        <f>'[2]9_IFK'!A11</f>
        <v>3</v>
      </c>
      <c r="B13" s="68" t="s">
        <v>28</v>
      </c>
      <c r="C13" s="12" t="str">
        <f>'[2]9_IFK'!B11</f>
        <v xml:space="preserve"> Lombok Timur</v>
      </c>
      <c r="D13" s="12">
        <f>'[2]9_IFK'!C11</f>
        <v>35</v>
      </c>
      <c r="E13" s="16">
        <v>33065</v>
      </c>
      <c r="F13" s="13">
        <v>29096</v>
      </c>
      <c r="G13" s="13">
        <v>3093</v>
      </c>
      <c r="H13" s="13">
        <f t="shared" si="0"/>
        <v>32189</v>
      </c>
      <c r="I13" s="14">
        <f t="shared" si="1"/>
        <v>97.350672916981708</v>
      </c>
      <c r="J13" s="17">
        <v>2</v>
      </c>
      <c r="K13" s="17">
        <v>0</v>
      </c>
      <c r="L13" s="13">
        <f t="shared" si="2"/>
        <v>2</v>
      </c>
      <c r="M13" s="13">
        <v>2</v>
      </c>
      <c r="N13" s="50">
        <f t="shared" si="3"/>
        <v>100</v>
      </c>
      <c r="O13" s="18">
        <v>0</v>
      </c>
      <c r="P13" s="18">
        <v>0</v>
      </c>
      <c r="Q13" s="16">
        <f t="shared" ref="Q13:Q20" si="6">SUM(O13:P13)</f>
        <v>0</v>
      </c>
      <c r="R13" s="51">
        <f t="shared" ref="R13:R20" si="7">IF(J13&gt;0,O13/J13*100,"-")</f>
        <v>0</v>
      </c>
      <c r="S13" s="51" t="str">
        <f t="shared" si="4"/>
        <v>-</v>
      </c>
      <c r="T13" s="51">
        <f t="shared" si="5"/>
        <v>0</v>
      </c>
    </row>
    <row r="14" spans="1:29" x14ac:dyDescent="0.3">
      <c r="A14" s="49">
        <f>'[2]9_IFK'!A12</f>
        <v>4</v>
      </c>
      <c r="B14" s="68" t="s">
        <v>29</v>
      </c>
      <c r="C14" s="12" t="str">
        <f>'[2]9_IFK'!B12</f>
        <v xml:space="preserve"> Sumbawa</v>
      </c>
      <c r="D14" s="12">
        <f>'[2]9_IFK'!C12</f>
        <v>26</v>
      </c>
      <c r="E14" s="16">
        <v>8511</v>
      </c>
      <c r="F14" s="13">
        <v>7813</v>
      </c>
      <c r="G14" s="13">
        <v>447</v>
      </c>
      <c r="H14" s="13">
        <f t="shared" si="0"/>
        <v>8260</v>
      </c>
      <c r="I14" s="14">
        <f t="shared" si="1"/>
        <v>97.050875337798146</v>
      </c>
      <c r="J14" s="17">
        <v>53</v>
      </c>
      <c r="K14" s="17">
        <v>4</v>
      </c>
      <c r="L14" s="13">
        <f t="shared" si="2"/>
        <v>57</v>
      </c>
      <c r="M14" s="13">
        <v>53</v>
      </c>
      <c r="N14" s="50">
        <f t="shared" si="3"/>
        <v>92.982456140350877</v>
      </c>
      <c r="O14" s="18">
        <v>0</v>
      </c>
      <c r="P14" s="18">
        <v>0</v>
      </c>
      <c r="Q14" s="16">
        <f t="shared" si="6"/>
        <v>0</v>
      </c>
      <c r="R14" s="51">
        <f t="shared" si="7"/>
        <v>0</v>
      </c>
      <c r="S14" s="51">
        <f t="shared" si="4"/>
        <v>0</v>
      </c>
      <c r="T14" s="51">
        <f t="shared" si="5"/>
        <v>0</v>
      </c>
    </row>
    <row r="15" spans="1:29" x14ac:dyDescent="0.3">
      <c r="A15" s="49">
        <f>'[2]9_IFK'!A13</f>
        <v>5</v>
      </c>
      <c r="B15" s="68" t="s">
        <v>30</v>
      </c>
      <c r="C15" s="12" t="str">
        <f>'[2]9_IFK'!B13</f>
        <v xml:space="preserve"> Dompu</v>
      </c>
      <c r="D15" s="12">
        <f>'[2]9_IFK'!C13</f>
        <v>10</v>
      </c>
      <c r="E15" s="16">
        <v>4709</v>
      </c>
      <c r="F15" s="13">
        <v>2784</v>
      </c>
      <c r="G15" s="13">
        <v>35</v>
      </c>
      <c r="H15" s="13">
        <f t="shared" si="0"/>
        <v>2819</v>
      </c>
      <c r="I15" s="14">
        <f t="shared" si="1"/>
        <v>59.864090040348273</v>
      </c>
      <c r="J15" s="17">
        <v>9</v>
      </c>
      <c r="K15" s="17">
        <v>3</v>
      </c>
      <c r="L15" s="13">
        <f t="shared" si="2"/>
        <v>12</v>
      </c>
      <c r="M15" s="13">
        <v>10</v>
      </c>
      <c r="N15" s="50">
        <f t="shared" si="3"/>
        <v>83.333333333333343</v>
      </c>
      <c r="O15" s="18">
        <v>0</v>
      </c>
      <c r="P15" s="18">
        <v>0</v>
      </c>
      <c r="Q15" s="16">
        <f t="shared" si="6"/>
        <v>0</v>
      </c>
      <c r="R15" s="51">
        <f t="shared" si="7"/>
        <v>0</v>
      </c>
      <c r="S15" s="51">
        <f t="shared" si="4"/>
        <v>0</v>
      </c>
      <c r="T15" s="51">
        <f t="shared" si="5"/>
        <v>0</v>
      </c>
    </row>
    <row r="16" spans="1:29" x14ac:dyDescent="0.3">
      <c r="A16" s="49">
        <f>'[2]9_IFK'!A14</f>
        <v>6</v>
      </c>
      <c r="B16" s="68" t="s">
        <v>31</v>
      </c>
      <c r="C16" s="12" t="str">
        <f>'[2]9_IFK'!B14</f>
        <v xml:space="preserve"> Bima</v>
      </c>
      <c r="D16" s="12">
        <f>'[2]9_IFK'!C14</f>
        <v>21</v>
      </c>
      <c r="E16" s="16">
        <v>21118</v>
      </c>
      <c r="F16" s="13">
        <v>17413</v>
      </c>
      <c r="G16" s="13">
        <v>258</v>
      </c>
      <c r="H16" s="13">
        <f t="shared" si="0"/>
        <v>17671</v>
      </c>
      <c r="I16" s="14">
        <f t="shared" si="1"/>
        <v>83.677431574959755</v>
      </c>
      <c r="J16" s="17">
        <v>6</v>
      </c>
      <c r="K16" s="17">
        <v>1</v>
      </c>
      <c r="L16" s="13">
        <f t="shared" si="2"/>
        <v>7</v>
      </c>
      <c r="M16" s="13">
        <v>7</v>
      </c>
      <c r="N16" s="50">
        <f t="shared" si="3"/>
        <v>100</v>
      </c>
      <c r="O16" s="18">
        <v>0</v>
      </c>
      <c r="P16" s="18">
        <v>0</v>
      </c>
      <c r="Q16" s="16">
        <f t="shared" si="6"/>
        <v>0</v>
      </c>
      <c r="R16" s="51">
        <f t="shared" si="7"/>
        <v>0</v>
      </c>
      <c r="S16" s="51">
        <f t="shared" si="4"/>
        <v>0</v>
      </c>
      <c r="T16" s="51">
        <f t="shared" si="5"/>
        <v>0</v>
      </c>
    </row>
    <row r="17" spans="1:23" x14ac:dyDescent="0.3">
      <c r="A17" s="49">
        <f>'[2]9_IFK'!A15</f>
        <v>7</v>
      </c>
      <c r="B17" s="68" t="s">
        <v>32</v>
      </c>
      <c r="C17" s="12" t="str">
        <f>'[2]9_IFK'!B15</f>
        <v xml:space="preserve"> Sumbawa Barat</v>
      </c>
      <c r="D17" s="12">
        <f>'[2]9_IFK'!C15</f>
        <v>9</v>
      </c>
      <c r="E17" s="16">
        <v>6606</v>
      </c>
      <c r="F17" s="13">
        <v>5561</v>
      </c>
      <c r="G17" s="13">
        <v>1045</v>
      </c>
      <c r="H17" s="13">
        <f t="shared" si="0"/>
        <v>6606</v>
      </c>
      <c r="I17" s="14">
        <f t="shared" si="1"/>
        <v>100</v>
      </c>
      <c r="J17" s="17">
        <v>155</v>
      </c>
      <c r="K17" s="17">
        <v>2</v>
      </c>
      <c r="L17" s="13">
        <f>SUM(J17,K17)</f>
        <v>157</v>
      </c>
      <c r="M17" s="13">
        <v>157</v>
      </c>
      <c r="N17" s="50">
        <f t="shared" si="3"/>
        <v>100</v>
      </c>
      <c r="O17" s="18">
        <v>0</v>
      </c>
      <c r="P17" s="18">
        <v>0</v>
      </c>
      <c r="Q17" s="16">
        <f t="shared" si="6"/>
        <v>0</v>
      </c>
      <c r="R17" s="51">
        <f t="shared" si="7"/>
        <v>0</v>
      </c>
      <c r="S17" s="51">
        <f t="shared" si="4"/>
        <v>0</v>
      </c>
      <c r="T17" s="51">
        <f t="shared" si="5"/>
        <v>0</v>
      </c>
    </row>
    <row r="18" spans="1:23" x14ac:dyDescent="0.3">
      <c r="A18" s="49">
        <f>'[2]9_IFK'!A16</f>
        <v>8</v>
      </c>
      <c r="B18" s="68" t="s">
        <v>33</v>
      </c>
      <c r="C18" s="12" t="str">
        <f>'[2]9_IFK'!B16</f>
        <v xml:space="preserve"> Lombok Utara</v>
      </c>
      <c r="D18" s="12">
        <f>'[2]9_IFK'!C16</f>
        <v>8</v>
      </c>
      <c r="E18" s="16">
        <v>4046</v>
      </c>
      <c r="F18" s="13">
        <v>3054</v>
      </c>
      <c r="G18" s="13">
        <v>695</v>
      </c>
      <c r="H18" s="13">
        <f t="shared" si="0"/>
        <v>3749</v>
      </c>
      <c r="I18" s="14">
        <f t="shared" si="1"/>
        <v>92.659416707859606</v>
      </c>
      <c r="J18" s="17">
        <v>14</v>
      </c>
      <c r="K18" s="17">
        <v>8</v>
      </c>
      <c r="L18" s="13">
        <f t="shared" si="2"/>
        <v>22</v>
      </c>
      <c r="M18" s="13">
        <v>22</v>
      </c>
      <c r="N18" s="50">
        <f t="shared" si="3"/>
        <v>100</v>
      </c>
      <c r="O18" s="18">
        <v>0</v>
      </c>
      <c r="P18" s="18">
        <v>0</v>
      </c>
      <c r="Q18" s="16">
        <f t="shared" si="6"/>
        <v>0</v>
      </c>
      <c r="R18" s="51">
        <f t="shared" si="7"/>
        <v>0</v>
      </c>
      <c r="S18" s="51">
        <f t="shared" si="4"/>
        <v>0</v>
      </c>
      <c r="T18" s="51">
        <f t="shared" si="5"/>
        <v>0</v>
      </c>
    </row>
    <row r="19" spans="1:23" x14ac:dyDescent="0.3">
      <c r="A19" s="49">
        <f>'[2]9_IFK'!A17</f>
        <v>9</v>
      </c>
      <c r="B19" s="68" t="s">
        <v>34</v>
      </c>
      <c r="C19" s="12" t="str">
        <f>'[2]9_IFK'!B17</f>
        <v xml:space="preserve"> Kota Mataram</v>
      </c>
      <c r="D19" s="12">
        <f>'[2]9_IFK'!C17</f>
        <v>11</v>
      </c>
      <c r="E19" s="16">
        <v>24</v>
      </c>
      <c r="F19" s="13">
        <v>24</v>
      </c>
      <c r="G19" s="13">
        <v>0</v>
      </c>
      <c r="H19" s="13">
        <f t="shared" si="0"/>
        <v>24</v>
      </c>
      <c r="I19" s="14">
        <f t="shared" si="1"/>
        <v>100</v>
      </c>
      <c r="J19" s="17">
        <v>0</v>
      </c>
      <c r="K19" s="17">
        <v>1</v>
      </c>
      <c r="L19" s="13">
        <f t="shared" si="2"/>
        <v>1</v>
      </c>
      <c r="M19" s="13">
        <v>0</v>
      </c>
      <c r="N19" s="50">
        <f t="shared" si="3"/>
        <v>0</v>
      </c>
      <c r="O19" s="18">
        <v>0</v>
      </c>
      <c r="P19" s="18">
        <v>0</v>
      </c>
      <c r="Q19" s="16">
        <f t="shared" si="6"/>
        <v>0</v>
      </c>
      <c r="R19" s="51" t="str">
        <f t="shared" si="7"/>
        <v>-</v>
      </c>
      <c r="S19" s="51">
        <f t="shared" si="4"/>
        <v>0</v>
      </c>
      <c r="T19" s="51">
        <f t="shared" si="5"/>
        <v>0</v>
      </c>
    </row>
    <row r="20" spans="1:23" x14ac:dyDescent="0.3">
      <c r="A20" s="49">
        <f>'[2]9_IFK'!A18</f>
        <v>10</v>
      </c>
      <c r="B20" s="68" t="s">
        <v>35</v>
      </c>
      <c r="C20" s="12" t="str">
        <f>'[2]9_IFK'!B18</f>
        <v xml:space="preserve"> Kota Bima</v>
      </c>
      <c r="D20" s="12">
        <f>'[2]9_IFK'!C18</f>
        <v>7</v>
      </c>
      <c r="E20" s="16">
        <v>57</v>
      </c>
      <c r="F20" s="13">
        <v>57</v>
      </c>
      <c r="G20" s="13">
        <v>0</v>
      </c>
      <c r="H20" s="13">
        <f t="shared" si="0"/>
        <v>57</v>
      </c>
      <c r="I20" s="14">
        <f t="shared" si="1"/>
        <v>100</v>
      </c>
      <c r="J20" s="17">
        <v>2</v>
      </c>
      <c r="K20" s="17">
        <v>0</v>
      </c>
      <c r="L20" s="13">
        <f t="shared" si="2"/>
        <v>2</v>
      </c>
      <c r="M20" s="13">
        <v>1</v>
      </c>
      <c r="N20" s="50">
        <f t="shared" si="3"/>
        <v>50</v>
      </c>
      <c r="O20" s="18">
        <v>2</v>
      </c>
      <c r="P20" s="18">
        <v>0</v>
      </c>
      <c r="Q20" s="16">
        <f t="shared" si="6"/>
        <v>2</v>
      </c>
      <c r="R20" s="51">
        <f t="shared" si="7"/>
        <v>100</v>
      </c>
      <c r="S20" s="51" t="str">
        <f t="shared" si="4"/>
        <v>-</v>
      </c>
      <c r="T20" s="51">
        <f t="shared" si="5"/>
        <v>100</v>
      </c>
    </row>
    <row r="21" spans="1:23" x14ac:dyDescent="0.3">
      <c r="A21" s="37"/>
      <c r="B21" s="49"/>
      <c r="C21" s="12"/>
      <c r="D21" s="12"/>
      <c r="E21" s="16"/>
      <c r="F21" s="13"/>
      <c r="G21" s="13"/>
      <c r="H21" s="13"/>
      <c r="I21" s="14"/>
      <c r="J21" s="17"/>
      <c r="K21" s="17"/>
      <c r="L21" s="17"/>
      <c r="M21" s="13"/>
      <c r="N21" s="15"/>
      <c r="O21" s="18"/>
      <c r="P21" s="18"/>
      <c r="Q21" s="18"/>
      <c r="R21" s="19"/>
      <c r="S21" s="19"/>
      <c r="T21" s="19"/>
    </row>
    <row r="22" spans="1:23" ht="25.5" customHeight="1" x14ac:dyDescent="0.3">
      <c r="A22" s="71" t="s">
        <v>20</v>
      </c>
      <c r="B22" s="72"/>
      <c r="C22" s="73"/>
      <c r="D22" s="66">
        <f>SUM(D11:D20)</f>
        <v>175</v>
      </c>
      <c r="E22" s="20">
        <f>SUM(E11:E21)</f>
        <v>94694</v>
      </c>
      <c r="F22" s="21">
        <f>SUM(F11:F21)</f>
        <v>70541</v>
      </c>
      <c r="G22" s="21">
        <f>SUM(G11:G21)</f>
        <v>10677</v>
      </c>
      <c r="H22" s="22">
        <f>SUM(H11:H21)</f>
        <v>81218</v>
      </c>
      <c r="I22" s="23">
        <f>H22/E22*100</f>
        <v>85.768897712632267</v>
      </c>
      <c r="J22" s="22">
        <f>SUM(J11:J21)</f>
        <v>294</v>
      </c>
      <c r="K22" s="22">
        <f>SUM(K11:K21)</f>
        <v>70</v>
      </c>
      <c r="L22" s="24">
        <f>SUM(L11:L21)</f>
        <v>364</v>
      </c>
      <c r="M22" s="22">
        <f>SUM(M11:M21)</f>
        <v>356</v>
      </c>
      <c r="N22" s="25">
        <f>M22/L22*100</f>
        <v>97.802197802197796</v>
      </c>
      <c r="O22" s="26">
        <f>SUM(O11:O21)</f>
        <v>2</v>
      </c>
      <c r="P22" s="26">
        <f>SUM(P11:P21)</f>
        <v>0</v>
      </c>
      <c r="Q22" s="26">
        <f>SUM(Q11:Q21)</f>
        <v>2</v>
      </c>
      <c r="R22" s="27">
        <f>O22/(J22)*100</f>
        <v>0.68027210884353739</v>
      </c>
      <c r="S22" s="27">
        <f>P22/(K22)*100</f>
        <v>0</v>
      </c>
      <c r="T22" s="27">
        <f>Q22/(L22)*100</f>
        <v>0.5494505494505495</v>
      </c>
    </row>
    <row r="23" spans="1:23" ht="27.6" customHeight="1" thickBot="1" x14ac:dyDescent="0.35">
      <c r="A23" s="28" t="s">
        <v>21</v>
      </c>
      <c r="B23" s="67"/>
      <c r="C23" s="29"/>
      <c r="D23" s="30"/>
      <c r="E23" s="31"/>
      <c r="F23" s="32"/>
      <c r="G23" s="33"/>
      <c r="H23" s="33"/>
      <c r="I23" s="38"/>
      <c r="J23" s="39">
        <f>J22/'[2]2_BPS'!$E$28*1000</f>
        <v>5.5487705792859866E-2</v>
      </c>
      <c r="K23" s="39">
        <f>K22/'[2]2_BPS'!$E$28*1000</f>
        <v>1.321135852210949E-2</v>
      </c>
      <c r="L23" s="39">
        <f>L22/'[2]2_BPS'!$E$28*1000</f>
        <v>6.8699064314969346E-2</v>
      </c>
      <c r="M23" s="40"/>
      <c r="N23" s="40"/>
      <c r="O23" s="41"/>
      <c r="P23" s="41"/>
      <c r="Q23" s="42"/>
      <c r="R23" s="42"/>
      <c r="S23" s="42"/>
      <c r="T23" s="43"/>
    </row>
    <row r="24" spans="1:23" s="47" customFormat="1" x14ac:dyDescent="0.3">
      <c r="A24" s="44"/>
      <c r="B24" s="44"/>
      <c r="C24" s="44"/>
      <c r="D24" s="44"/>
      <c r="E24" s="44"/>
      <c r="F24" s="45"/>
      <c r="G24" s="45"/>
      <c r="H24" s="45"/>
      <c r="I24" s="45"/>
      <c r="J24" s="45"/>
      <c r="K24" s="45"/>
      <c r="L24" s="45"/>
      <c r="M24" s="46"/>
      <c r="N24" s="46"/>
      <c r="O24" s="44"/>
      <c r="P24" s="44"/>
      <c r="Q24" s="44"/>
      <c r="R24" s="44"/>
      <c r="S24" s="44"/>
      <c r="T24" s="44"/>
      <c r="U24" s="44"/>
      <c r="V24" s="44"/>
      <c r="W24" s="44"/>
    </row>
    <row r="25" spans="1:23" x14ac:dyDescent="0.3">
      <c r="A25" s="35" t="s">
        <v>25</v>
      </c>
      <c r="B25" s="35"/>
    </row>
    <row r="26" spans="1:23" x14ac:dyDescent="0.3">
      <c r="A26" s="34" t="s">
        <v>22</v>
      </c>
      <c r="B26" s="34"/>
      <c r="C26" s="1" t="s">
        <v>23</v>
      </c>
    </row>
  </sheetData>
  <mergeCells count="15">
    <mergeCell ref="A22:C22"/>
    <mergeCell ref="A3:T3"/>
    <mergeCell ref="A7:A9"/>
    <mergeCell ref="C7:C9"/>
    <mergeCell ref="D7:D9"/>
    <mergeCell ref="E7:T7"/>
    <mergeCell ref="E8:E9"/>
    <mergeCell ref="F8:H8"/>
    <mergeCell ref="I8:I9"/>
    <mergeCell ref="J8:L8"/>
    <mergeCell ref="M8:M9"/>
    <mergeCell ref="N8:N9"/>
    <mergeCell ref="O8:Q8"/>
    <mergeCell ref="R8:T8"/>
    <mergeCell ref="B7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RC NTB Staff</cp:lastModifiedBy>
  <dcterms:created xsi:type="dcterms:W3CDTF">2021-11-17T07:20:13Z</dcterms:created>
  <dcterms:modified xsi:type="dcterms:W3CDTF">2023-06-20T03:23:50Z</dcterms:modified>
</cp:coreProperties>
</file>