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ile Prapti\Data Statistik Sektoral\2021\Data statistik for NTB satu data 2021.xlsx\siang\"/>
    </mc:Choice>
  </mc:AlternateContent>
  <xr:revisionPtr revIDLastSave="0" documentId="13_ncr:1_{81028991-BDB8-4E65-A8EF-75B38EC3EDA5}" xr6:coauthVersionLast="47" xr6:coauthVersionMax="47" xr10:uidLastSave="{00000000-0000-0000-0000-000000000000}"/>
  <bookViews>
    <workbookView xWindow="-110" yWindow="-110" windowWidth="19420" windowHeight="10420" xr2:uid="{77D5967A-517C-47DC-83C6-06EF4B580E7C}"/>
  </bookViews>
  <sheets>
    <sheet name="Sheet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23" i="1" l="1"/>
  <c r="Q23" i="1"/>
  <c r="L23" i="1"/>
  <c r="K23" i="1"/>
  <c r="J23" i="1"/>
  <c r="I23" i="1"/>
  <c r="F23" i="1"/>
  <c r="G23" i="1" s="1"/>
  <c r="E23" i="1"/>
  <c r="S21" i="1"/>
  <c r="N21" i="1"/>
  <c r="M21" i="1"/>
  <c r="O21" i="1" s="1"/>
  <c r="P21" i="1" s="1"/>
  <c r="G21" i="1"/>
  <c r="D21" i="1"/>
  <c r="H21" i="1" s="1"/>
  <c r="C21" i="1"/>
  <c r="B21" i="1"/>
  <c r="A21" i="1"/>
  <c r="S20" i="1"/>
  <c r="N20" i="1"/>
  <c r="M20" i="1"/>
  <c r="O20" i="1" s="1"/>
  <c r="P20" i="1" s="1"/>
  <c r="H20" i="1"/>
  <c r="G20" i="1"/>
  <c r="D20" i="1"/>
  <c r="C20" i="1"/>
  <c r="B20" i="1"/>
  <c r="A20" i="1"/>
  <c r="S19" i="1"/>
  <c r="O19" i="1"/>
  <c r="N19" i="1"/>
  <c r="M19" i="1"/>
  <c r="G19" i="1"/>
  <c r="D19" i="1"/>
  <c r="H19" i="1" s="1"/>
  <c r="C19" i="1"/>
  <c r="B19" i="1"/>
  <c r="A19" i="1"/>
  <c r="S18" i="1"/>
  <c r="N18" i="1"/>
  <c r="O18" i="1" s="1"/>
  <c r="P18" i="1" s="1"/>
  <c r="M18" i="1"/>
  <c r="G18" i="1"/>
  <c r="D18" i="1"/>
  <c r="H18" i="1" s="1"/>
  <c r="C18" i="1"/>
  <c r="B18" i="1"/>
  <c r="A18" i="1"/>
  <c r="S17" i="1"/>
  <c r="N17" i="1"/>
  <c r="M17" i="1"/>
  <c r="O17" i="1" s="1"/>
  <c r="G17" i="1"/>
  <c r="D17" i="1"/>
  <c r="H17" i="1" s="1"/>
  <c r="C17" i="1"/>
  <c r="B17" i="1"/>
  <c r="A17" i="1"/>
  <c r="S16" i="1"/>
  <c r="N16" i="1"/>
  <c r="M16" i="1"/>
  <c r="O16" i="1" s="1"/>
  <c r="P16" i="1" s="1"/>
  <c r="H16" i="1"/>
  <c r="G16" i="1"/>
  <c r="D16" i="1"/>
  <c r="C16" i="1"/>
  <c r="B16" i="1"/>
  <c r="A16" i="1"/>
  <c r="S15" i="1"/>
  <c r="O15" i="1"/>
  <c r="P15" i="1" s="1"/>
  <c r="N15" i="1"/>
  <c r="M15" i="1"/>
  <c r="H15" i="1"/>
  <c r="G15" i="1"/>
  <c r="D15" i="1"/>
  <c r="C15" i="1"/>
  <c r="B15" i="1"/>
  <c r="A15" i="1"/>
  <c r="S14" i="1"/>
  <c r="N14" i="1"/>
  <c r="N23" i="1" s="1"/>
  <c r="M14" i="1"/>
  <c r="G14" i="1"/>
  <c r="D14" i="1"/>
  <c r="H14" i="1" s="1"/>
  <c r="C14" i="1"/>
  <c r="B14" i="1"/>
  <c r="A14" i="1"/>
  <c r="S13" i="1"/>
  <c r="N13" i="1"/>
  <c r="M13" i="1"/>
  <c r="O13" i="1" s="1"/>
  <c r="P13" i="1" s="1"/>
  <c r="G13" i="1"/>
  <c r="D13" i="1"/>
  <c r="H13" i="1" s="1"/>
  <c r="C13" i="1"/>
  <c r="B13" i="1"/>
  <c r="A13" i="1"/>
  <c r="S12" i="1"/>
  <c r="S23" i="1" s="1"/>
  <c r="N12" i="1"/>
  <c r="M12" i="1"/>
  <c r="M23" i="1" s="1"/>
  <c r="H12" i="1"/>
  <c r="G12" i="1"/>
  <c r="G25" i="1" s="1"/>
  <c r="G26" i="1" s="1"/>
  <c r="D12" i="1"/>
  <c r="D23" i="1" s="1"/>
  <c r="C12" i="1"/>
  <c r="C23" i="1" s="1"/>
  <c r="B12" i="1"/>
  <c r="A12" i="1"/>
  <c r="H5" i="1"/>
  <c r="G5" i="1"/>
  <c r="H4" i="1"/>
  <c r="G4" i="1"/>
  <c r="P19" i="1" l="1"/>
  <c r="H23" i="1"/>
  <c r="P17" i="1"/>
  <c r="O14" i="1"/>
  <c r="P14" i="1" s="1"/>
  <c r="O12" i="1"/>
  <c r="P12" i="1" l="1"/>
  <c r="O23" i="1"/>
  <c r="P2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D24" authorId="0" shapeId="0" xr:uid="{A697228D-BAF9-4F4E-98A1-D079AB0938F9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isi prevalensi pneumonia balita (%)</t>
        </r>
      </text>
    </comment>
  </commentList>
</comments>
</file>

<file path=xl/sharedStrings.xml><?xml version="1.0" encoding="utf-8"?>
<sst xmlns="http://schemas.openxmlformats.org/spreadsheetml/2006/main" count="36" uniqueCount="29">
  <si>
    <t>PENEMUAN KASUS PNEUMONIA BALITA MENURUT JENIS KELAMIN, KECAMATAN, DAN PUSKESMAS</t>
  </si>
  <si>
    <t>NO</t>
  </si>
  <si>
    <t>KABUPATEN</t>
  </si>
  <si>
    <t>PUSKESMAS</t>
  </si>
  <si>
    <t>JUMLAH BALITA</t>
  </si>
  <si>
    <t>BALITA BATUK ATAU KESUKARAN BERNAPAS</t>
  </si>
  <si>
    <t>PERKIRAAN PNEUMONIA BALITA</t>
  </si>
  <si>
    <t>REALISASI PENEMUAN PENDERITA PNEUMONIA  PADA BALITA</t>
  </si>
  <si>
    <t>BATUK BUKAN PNEUMONIA</t>
  </si>
  <si>
    <t>JUMLAH KUNJUNGAN</t>
  </si>
  <si>
    <t>DIBERIKAN TATALAKSANA STANDAR (DIHITUNG NAPAS / LIHAT TDDK*)</t>
  </si>
  <si>
    <t>PERSENTASE YANG DIBERIKAN TATALAKSANA STANDAR</t>
  </si>
  <si>
    <t xml:space="preserve">PNEUMONIA </t>
  </si>
  <si>
    <t>PNEUMONIA BERAT</t>
  </si>
  <si>
    <t>JUMLAH</t>
  </si>
  <si>
    <t xml:space="preserve">% </t>
  </si>
  <si>
    <t>L</t>
  </si>
  <si>
    <t>P</t>
  </si>
  <si>
    <t>L + P</t>
  </si>
  <si>
    <t>JUMLAH (KAB/KOTA)</t>
  </si>
  <si>
    <t>Prevalensi pneumonia pada balita (%)</t>
  </si>
  <si>
    <t>Jumlah Puskesmas yang melakukan tatalaksana Standar minimal 60%</t>
  </si>
  <si>
    <t>Persentase Puskesmas yang melakukan tatalaksana standar minimal 60%</t>
  </si>
  <si>
    <r>
      <t xml:space="preserve">Keterangan: </t>
    </r>
    <r>
      <rPr>
        <vertAlign val="superscript"/>
        <sz val="12"/>
        <rFont val="Arial"/>
        <family val="2"/>
      </rPr>
      <t/>
    </r>
  </si>
  <si>
    <t>* TDDK = tarikan dinding dada ke dalam</t>
  </si>
  <si>
    <t>Jumlah kasus adalah seluruh kasus yang ada di wilayah kerja puskesmas tersebut termasuk kasus yang ditemukan di RS</t>
  </si>
  <si>
    <t>Persentase perkiraan kasus pneumonia pada balita berbeda untuk setiap provinsi, sesuai hasil riskesdas</t>
  </si>
  <si>
    <t>TABEL 53</t>
  </si>
  <si>
    <t>Sumber: Seksi Pencegahan Pengendalian Penyakit Menular dan Zoonosis, Dinas Kesehatan Provinsi NTB, 2022 (Update 14 Maret 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</si>
</sst>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-* #,##0.00_-;\-* #,##0.00_-;_-* &quot;-&quot;??_-;_-@_-"/>
    <numFmt numFmtId="165" formatCode="0.0"/>
    <numFmt numFmtId="166" formatCode="_(* #,##0_);_(* \(#,##0\);_(* &quot;-&quot;??_);_(@_)"/>
    <numFmt numFmtId="167" formatCode="0.0%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3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i/>
      <sz val="10"/>
      <name val="Arial"/>
      <family val="2"/>
    </font>
    <font>
      <sz val="12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72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Continuous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Continuous" vertical="center"/>
    </xf>
    <xf numFmtId="0" fontId="2" fillId="0" borderId="1" xfId="0" applyFont="1" applyBorder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165" fontId="2" fillId="0" borderId="2" xfId="1" applyNumberFormat="1" applyFont="1" applyFill="1" applyBorder="1" applyAlignment="1">
      <alignment vertical="center"/>
    </xf>
    <xf numFmtId="3" fontId="2" fillId="0" borderId="2" xfId="3" applyNumberFormat="1" applyFont="1" applyFill="1" applyBorder="1" applyAlignment="1">
      <alignment vertical="center"/>
    </xf>
    <xf numFmtId="3" fontId="2" fillId="0" borderId="7" xfId="3" applyNumberFormat="1" applyFont="1" applyFill="1" applyBorder="1" applyAlignment="1">
      <alignment vertical="center"/>
    </xf>
    <xf numFmtId="165" fontId="2" fillId="0" borderId="17" xfId="3" applyNumberFormat="1" applyFont="1" applyFill="1" applyBorder="1" applyAlignment="1">
      <alignment vertical="center"/>
    </xf>
    <xf numFmtId="3" fontId="2" fillId="0" borderId="17" xfId="3" applyNumberFormat="1" applyFont="1" applyFill="1" applyBorder="1" applyAlignment="1">
      <alignment vertical="center"/>
    </xf>
    <xf numFmtId="165" fontId="2" fillId="0" borderId="2" xfId="3" applyNumberFormat="1" applyFont="1" applyFill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3" fontId="7" fillId="0" borderId="15" xfId="3" applyNumberFormat="1" applyFont="1" applyFill="1" applyBorder="1" applyAlignment="1">
      <alignment vertical="center"/>
    </xf>
    <xf numFmtId="165" fontId="7" fillId="0" borderId="15" xfId="3" applyNumberFormat="1" applyFont="1" applyFill="1" applyBorder="1" applyAlignment="1">
      <alignment vertical="center"/>
    </xf>
    <xf numFmtId="3" fontId="7" fillId="0" borderId="16" xfId="3" applyNumberFormat="1" applyFont="1" applyFill="1" applyBorder="1" applyAlignment="1">
      <alignment vertical="center"/>
    </xf>
    <xf numFmtId="0" fontId="2" fillId="0" borderId="7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1" xfId="3" applyNumberFormat="1" applyFont="1" applyFill="1" applyBorder="1" applyAlignment="1">
      <alignment vertical="center"/>
    </xf>
    <xf numFmtId="1" fontId="7" fillId="0" borderId="11" xfId="3" applyNumberFormat="1" applyFont="1" applyFill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21" xfId="3" applyNumberFormat="1" applyFont="1" applyFill="1" applyBorder="1" applyAlignment="1">
      <alignment vertical="center"/>
    </xf>
    <xf numFmtId="1" fontId="7" fillId="0" borderId="21" xfId="3" applyNumberFormat="1" applyFont="1" applyFill="1" applyBorder="1" applyAlignment="1">
      <alignment vertical="center"/>
    </xf>
    <xf numFmtId="167" fontId="7" fillId="0" borderId="22" xfId="3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3" fontId="2" fillId="0" borderId="10" xfId="3" applyNumberFormat="1" applyFont="1" applyFill="1" applyBorder="1" applyAlignment="1">
      <alignment vertical="center"/>
    </xf>
    <xf numFmtId="3" fontId="2" fillId="0" borderId="9" xfId="3" applyNumberFormat="1" applyFont="1" applyFill="1" applyBorder="1" applyAlignment="1">
      <alignment vertical="center"/>
    </xf>
    <xf numFmtId="3" fontId="2" fillId="0" borderId="8" xfId="3" applyNumberFormat="1" applyFont="1" applyFill="1" applyBorder="1" applyAlignment="1">
      <alignment vertical="center"/>
    </xf>
    <xf numFmtId="4" fontId="7" fillId="0" borderId="15" xfId="3" applyNumberFormat="1" applyFont="1" applyFill="1" applyBorder="1" applyAlignment="1">
      <alignment vertical="center"/>
    </xf>
    <xf numFmtId="3" fontId="7" fillId="2" borderId="11" xfId="3" applyNumberFormat="1" applyFont="1" applyFill="1" applyBorder="1" applyAlignment="1">
      <alignment vertical="center"/>
    </xf>
    <xf numFmtId="165" fontId="7" fillId="2" borderId="15" xfId="3" applyNumberFormat="1" applyFont="1" applyFill="1" applyBorder="1" applyAlignment="1">
      <alignment vertical="center"/>
    </xf>
    <xf numFmtId="165" fontId="7" fillId="2" borderId="11" xfId="3" applyNumberFormat="1" applyFont="1" applyFill="1" applyBorder="1" applyAlignment="1">
      <alignment vertical="center"/>
    </xf>
    <xf numFmtId="0" fontId="7" fillId="2" borderId="11" xfId="3" applyNumberFormat="1" applyFont="1" applyFill="1" applyBorder="1" applyAlignment="1">
      <alignment vertical="center"/>
    </xf>
    <xf numFmtId="166" fontId="7" fillId="2" borderId="11" xfId="3" applyNumberFormat="1" applyFont="1" applyFill="1" applyBorder="1" applyAlignment="1">
      <alignment vertical="center"/>
    </xf>
    <xf numFmtId="0" fontId="7" fillId="2" borderId="21" xfId="3" applyNumberFormat="1" applyFont="1" applyFill="1" applyBorder="1" applyAlignment="1">
      <alignment vertical="center"/>
    </xf>
    <xf numFmtId="166" fontId="7" fillId="2" borderId="21" xfId="3" applyNumberFormat="1" applyFont="1" applyFill="1" applyBorder="1" applyAlignment="1">
      <alignment vertical="center"/>
    </xf>
    <xf numFmtId="0" fontId="7" fillId="2" borderId="23" xfId="3" applyNumberFormat="1" applyFont="1" applyFill="1" applyBorder="1" applyAlignment="1">
      <alignment vertical="center"/>
    </xf>
    <xf numFmtId="166" fontId="2" fillId="0" borderId="0" xfId="3" applyNumberFormat="1" applyFont="1" applyFill="1" applyBorder="1" applyAlignment="1">
      <alignment vertical="center"/>
    </xf>
    <xf numFmtId="166" fontId="2" fillId="0" borderId="0" xfId="3" quotePrefix="1" applyNumberFormat="1" applyFont="1" applyFill="1" applyBorder="1" applyAlignment="1">
      <alignment horizontal="left" vertical="center"/>
    </xf>
    <xf numFmtId="166" fontId="8" fillId="0" borderId="0" xfId="3" applyNumberFormat="1" applyFont="1" applyFill="1" applyBorder="1" applyAlignment="1">
      <alignment vertical="center"/>
    </xf>
    <xf numFmtId="166" fontId="2" fillId="0" borderId="0" xfId="3" applyNumberFormat="1" applyFont="1" applyAlignment="1">
      <alignment vertical="center"/>
    </xf>
    <xf numFmtId="0" fontId="13" fillId="0" borderId="0" xfId="0" quotePrefix="1" applyFont="1" applyAlignment="1">
      <alignment horizontal="left" vertical="center"/>
    </xf>
  </cellXfs>
  <cellStyles count="4">
    <cellStyle name="Comma 10" xfId="3" xr:uid="{D4DBF907-0ED0-462F-84D4-124C49496D55}"/>
    <cellStyle name="Comma 10 2" xfId="2" xr:uid="{0C4CD33B-D06E-464C-9F62-78DBDA68507E}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le%20Prapti/PROFIL%20KESEHATAN/Profil%202021/TABEL%20PROFIL%20KESEHATAN%20%202021_PROV%20NT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"/>
      <sheetName val="1_BPS"/>
      <sheetName val="2_BPS"/>
      <sheetName val="3_BPS_SUSENAS"/>
      <sheetName val="4_YANKES PRIMER_RUJUKAN_FARMASI"/>
      <sheetName val="5_YANKES PRIMER_RUJUKAN"/>
      <sheetName val="6_YANKES RUJUKAN"/>
      <sheetName val="7_YANKES_RUJUKAN"/>
      <sheetName val="8_YANKES_RUJUKAN"/>
      <sheetName val="9_IFK"/>
      <sheetName val="10_PROMKES"/>
      <sheetName val="11_SDMK"/>
      <sheetName val="12_SDMK"/>
      <sheetName val="13_SDMK"/>
      <sheetName val="14_SDMK"/>
      <sheetName val="15_SDMK"/>
      <sheetName val="16_SDMK"/>
      <sheetName val="17_JKN"/>
      <sheetName val="18_PROMKES"/>
      <sheetName val="19_SUBAGPROGRAM"/>
      <sheetName val="20_KESGA"/>
      <sheetName val="21_KESGA"/>
      <sheetName val="22_KESGA"/>
      <sheetName val="23_KESGA"/>
      <sheetName val="24_IMUN"/>
      <sheetName val="25_IMUN"/>
      <sheetName val="26_IMUN"/>
      <sheetName val="27_GIZI"/>
      <sheetName val="28_KESGA"/>
      <sheetName val="29_KESGA"/>
      <sheetName val="30_KESGA"/>
      <sheetName val="31_KESGA"/>
      <sheetName val="32_KESGA"/>
      <sheetName val="33_KESGA"/>
      <sheetName val="34_KESGA"/>
      <sheetName val="35_GIZI"/>
      <sheetName val="36_KESGA"/>
      <sheetName val="37_IMUN"/>
      <sheetName val="38_IMUN"/>
      <sheetName val="39_IMUN"/>
      <sheetName val="40_IMUN"/>
      <sheetName val="41_GIZI"/>
      <sheetName val="42_GIZI"/>
      <sheetName val="43_GIZI"/>
      <sheetName val="44_GIZI"/>
      <sheetName val="45_KESGA_UKS"/>
      <sheetName val="46_YANKES PRIMER"/>
      <sheetName val="47_YANKES_UKS"/>
      <sheetName val="48_PTM"/>
      <sheetName val="49_KESGA"/>
      <sheetName val="50_KESGA"/>
      <sheetName val="51_TB"/>
      <sheetName val="52_TB"/>
      <sheetName val="53_PNEUMONIA"/>
      <sheetName val="54_HIV"/>
      <sheetName val="55_AIDS"/>
      <sheetName val="56_DIARE"/>
      <sheetName val="57_KUSTA"/>
      <sheetName val="58_KUSTA"/>
      <sheetName val="59_KUSTA"/>
      <sheetName val="60_KUSTA"/>
      <sheetName val="61_AFP"/>
      <sheetName val="62_P2_SURVEILANS"/>
      <sheetName val="63_SURVEILANS"/>
      <sheetName val="64_SURVEILANS"/>
      <sheetName val="65_DBD"/>
      <sheetName val="66_MALARIA"/>
      <sheetName val="67_FILARIA"/>
      <sheetName val="68_PTM"/>
      <sheetName val="69_PTM"/>
      <sheetName val="70_PTM"/>
      <sheetName val="71_PTM"/>
      <sheetName val="72_KESLING"/>
      <sheetName val="73_KESLING"/>
      <sheetName val="74_KESLING"/>
      <sheetName val="75_KESLING"/>
      <sheetName val="76_KESLING"/>
      <sheetName val="77_PROMKES"/>
      <sheetName val="78_PROMKES"/>
      <sheetName val="79_GIZI"/>
      <sheetName val="80_KESLING"/>
      <sheetName val="81_KESLING"/>
      <sheetName val="77_SDMK"/>
      <sheetName val="77_AKREDITASI"/>
      <sheetName val="79_YANKES PRIMER"/>
      <sheetName val="85_SURVEILANS"/>
      <sheetName val="86_SURVEILANS"/>
      <sheetName val="87_SUBBAG PROGRAM"/>
      <sheetName val="88_10 besar penyakit"/>
    </sheetNames>
    <sheetDataSet>
      <sheetData sheetId="0"/>
      <sheetData sheetId="1">
        <row r="5">
          <cell r="E5" t="str">
            <v>PROVINSI</v>
          </cell>
          <cell r="F5" t="str">
            <v>NUSA TENGGARA BARAT</v>
          </cell>
        </row>
        <row r="6">
          <cell r="E6" t="str">
            <v xml:space="preserve">TAHUN </v>
          </cell>
          <cell r="F6">
            <v>2021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9">
          <cell r="A9">
            <v>1</v>
          </cell>
          <cell r="B9" t="str">
            <v xml:space="preserve"> Lombok Barat</v>
          </cell>
          <cell r="C9">
            <v>20</v>
          </cell>
        </row>
        <row r="10">
          <cell r="A10">
            <v>2</v>
          </cell>
          <cell r="B10" t="str">
            <v xml:space="preserve"> Lombok Tengah</v>
          </cell>
          <cell r="C10">
            <v>28</v>
          </cell>
        </row>
        <row r="11">
          <cell r="A11">
            <v>3</v>
          </cell>
          <cell r="B11" t="str">
            <v xml:space="preserve"> Lombok Timur</v>
          </cell>
          <cell r="C11">
            <v>35</v>
          </cell>
        </row>
        <row r="12">
          <cell r="A12">
            <v>4</v>
          </cell>
          <cell r="B12" t="str">
            <v xml:space="preserve"> Sumbawa</v>
          </cell>
          <cell r="C12">
            <v>26</v>
          </cell>
        </row>
        <row r="13">
          <cell r="A13">
            <v>5</v>
          </cell>
          <cell r="B13" t="str">
            <v xml:space="preserve"> Dompu</v>
          </cell>
          <cell r="C13">
            <v>10</v>
          </cell>
        </row>
        <row r="14">
          <cell r="A14">
            <v>6</v>
          </cell>
          <cell r="B14" t="str">
            <v xml:space="preserve"> Bima</v>
          </cell>
          <cell r="C14">
            <v>21</v>
          </cell>
        </row>
        <row r="15">
          <cell r="A15">
            <v>7</v>
          </cell>
          <cell r="B15" t="str">
            <v xml:space="preserve"> Sumbawa Barat</v>
          </cell>
          <cell r="C15">
            <v>9</v>
          </cell>
        </row>
        <row r="16">
          <cell r="A16">
            <v>8</v>
          </cell>
          <cell r="B16" t="str">
            <v xml:space="preserve"> Lombok Utara</v>
          </cell>
          <cell r="C16">
            <v>8</v>
          </cell>
        </row>
        <row r="17">
          <cell r="A17">
            <v>9</v>
          </cell>
          <cell r="B17" t="str">
            <v xml:space="preserve"> Kota Mataram</v>
          </cell>
          <cell r="C17">
            <v>11</v>
          </cell>
        </row>
        <row r="18">
          <cell r="A18">
            <v>10</v>
          </cell>
          <cell r="B18" t="str">
            <v xml:space="preserve"> Kota Bima</v>
          </cell>
          <cell r="C18">
            <v>7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>
        <row r="11">
          <cell r="F11">
            <v>65615</v>
          </cell>
        </row>
        <row r="12">
          <cell r="F12">
            <v>90997</v>
          </cell>
        </row>
        <row r="13">
          <cell r="F13">
            <v>117322</v>
          </cell>
        </row>
        <row r="14">
          <cell r="F14">
            <v>42981</v>
          </cell>
        </row>
        <row r="15">
          <cell r="F15">
            <v>27804</v>
          </cell>
        </row>
        <row r="16">
          <cell r="F16">
            <v>48181</v>
          </cell>
        </row>
        <row r="17">
          <cell r="F17">
            <v>16931</v>
          </cell>
        </row>
        <row r="18">
          <cell r="F18">
            <v>21179</v>
          </cell>
        </row>
        <row r="19">
          <cell r="F19">
            <v>42738</v>
          </cell>
        </row>
        <row r="20">
          <cell r="F20">
            <v>16143</v>
          </cell>
        </row>
      </sheetData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8A0B75-4F90-441C-AF66-4FEF5C51D563}">
  <dimension ref="A1:T32"/>
  <sheetViews>
    <sheetView tabSelected="1" zoomScale="70" zoomScaleNormal="70" workbookViewId="0">
      <selection activeCell="A4" sqref="A4"/>
    </sheetView>
  </sheetViews>
  <sheetFormatPr defaultColWidth="9.1796875" defaultRowHeight="15.5" x14ac:dyDescent="0.35"/>
  <cols>
    <col min="1" max="1" width="5.7265625" style="1" customWidth="1"/>
    <col min="2" max="3" width="21.7265625" style="1" customWidth="1"/>
    <col min="4" max="4" width="21.81640625" style="1" customWidth="1"/>
    <col min="5" max="5" width="24.453125" style="1" customWidth="1"/>
    <col min="6" max="6" width="23.7265625" style="1" customWidth="1"/>
    <col min="7" max="7" width="16.54296875" style="1" customWidth="1"/>
    <col min="8" max="8" width="18.26953125" style="1" customWidth="1"/>
    <col min="9" max="9" width="10.7265625" style="1" customWidth="1"/>
    <col min="10" max="10" width="11.26953125" style="1" customWidth="1"/>
    <col min="11" max="11" width="10.7265625" style="1" customWidth="1"/>
    <col min="12" max="16" width="10" style="1" customWidth="1"/>
    <col min="17" max="19" width="11.54296875" style="1" customWidth="1"/>
    <col min="20" max="256" width="9.1796875" style="1"/>
    <col min="257" max="257" width="5.7265625" style="1" customWidth="1"/>
    <col min="258" max="259" width="21.7265625" style="1" customWidth="1"/>
    <col min="260" max="260" width="21.81640625" style="1" customWidth="1"/>
    <col min="261" max="261" width="24.453125" style="1" customWidth="1"/>
    <col min="262" max="262" width="23.7265625" style="1" customWidth="1"/>
    <col min="263" max="263" width="16.54296875" style="1" customWidth="1"/>
    <col min="264" max="264" width="18.26953125" style="1" customWidth="1"/>
    <col min="265" max="265" width="10.7265625" style="1" customWidth="1"/>
    <col min="266" max="266" width="11.26953125" style="1" customWidth="1"/>
    <col min="267" max="267" width="10.7265625" style="1" customWidth="1"/>
    <col min="268" max="272" width="10" style="1" customWidth="1"/>
    <col min="273" max="275" width="11.54296875" style="1" customWidth="1"/>
    <col min="276" max="512" width="9.1796875" style="1"/>
    <col min="513" max="513" width="5.7265625" style="1" customWidth="1"/>
    <col min="514" max="515" width="21.7265625" style="1" customWidth="1"/>
    <col min="516" max="516" width="21.81640625" style="1" customWidth="1"/>
    <col min="517" max="517" width="24.453125" style="1" customWidth="1"/>
    <col min="518" max="518" width="23.7265625" style="1" customWidth="1"/>
    <col min="519" max="519" width="16.54296875" style="1" customWidth="1"/>
    <col min="520" max="520" width="18.26953125" style="1" customWidth="1"/>
    <col min="521" max="521" width="10.7265625" style="1" customWidth="1"/>
    <col min="522" max="522" width="11.26953125" style="1" customWidth="1"/>
    <col min="523" max="523" width="10.7265625" style="1" customWidth="1"/>
    <col min="524" max="528" width="10" style="1" customWidth="1"/>
    <col min="529" max="531" width="11.54296875" style="1" customWidth="1"/>
    <col min="532" max="768" width="9.1796875" style="1"/>
    <col min="769" max="769" width="5.7265625" style="1" customWidth="1"/>
    <col min="770" max="771" width="21.7265625" style="1" customWidth="1"/>
    <col min="772" max="772" width="21.81640625" style="1" customWidth="1"/>
    <col min="773" max="773" width="24.453125" style="1" customWidth="1"/>
    <col min="774" max="774" width="23.7265625" style="1" customWidth="1"/>
    <col min="775" max="775" width="16.54296875" style="1" customWidth="1"/>
    <col min="776" max="776" width="18.26953125" style="1" customWidth="1"/>
    <col min="777" max="777" width="10.7265625" style="1" customWidth="1"/>
    <col min="778" max="778" width="11.26953125" style="1" customWidth="1"/>
    <col min="779" max="779" width="10.7265625" style="1" customWidth="1"/>
    <col min="780" max="784" width="10" style="1" customWidth="1"/>
    <col min="785" max="787" width="11.54296875" style="1" customWidth="1"/>
    <col min="788" max="1024" width="9.1796875" style="1"/>
    <col min="1025" max="1025" width="5.7265625" style="1" customWidth="1"/>
    <col min="1026" max="1027" width="21.7265625" style="1" customWidth="1"/>
    <col min="1028" max="1028" width="21.81640625" style="1" customWidth="1"/>
    <col min="1029" max="1029" width="24.453125" style="1" customWidth="1"/>
    <col min="1030" max="1030" width="23.7265625" style="1" customWidth="1"/>
    <col min="1031" max="1031" width="16.54296875" style="1" customWidth="1"/>
    <col min="1032" max="1032" width="18.26953125" style="1" customWidth="1"/>
    <col min="1033" max="1033" width="10.7265625" style="1" customWidth="1"/>
    <col min="1034" max="1034" width="11.26953125" style="1" customWidth="1"/>
    <col min="1035" max="1035" width="10.7265625" style="1" customWidth="1"/>
    <col min="1036" max="1040" width="10" style="1" customWidth="1"/>
    <col min="1041" max="1043" width="11.54296875" style="1" customWidth="1"/>
    <col min="1044" max="1280" width="9.1796875" style="1"/>
    <col min="1281" max="1281" width="5.7265625" style="1" customWidth="1"/>
    <col min="1282" max="1283" width="21.7265625" style="1" customWidth="1"/>
    <col min="1284" max="1284" width="21.81640625" style="1" customWidth="1"/>
    <col min="1285" max="1285" width="24.453125" style="1" customWidth="1"/>
    <col min="1286" max="1286" width="23.7265625" style="1" customWidth="1"/>
    <col min="1287" max="1287" width="16.54296875" style="1" customWidth="1"/>
    <col min="1288" max="1288" width="18.26953125" style="1" customWidth="1"/>
    <col min="1289" max="1289" width="10.7265625" style="1" customWidth="1"/>
    <col min="1290" max="1290" width="11.26953125" style="1" customWidth="1"/>
    <col min="1291" max="1291" width="10.7265625" style="1" customWidth="1"/>
    <col min="1292" max="1296" width="10" style="1" customWidth="1"/>
    <col min="1297" max="1299" width="11.54296875" style="1" customWidth="1"/>
    <col min="1300" max="1536" width="9.1796875" style="1"/>
    <col min="1537" max="1537" width="5.7265625" style="1" customWidth="1"/>
    <col min="1538" max="1539" width="21.7265625" style="1" customWidth="1"/>
    <col min="1540" max="1540" width="21.81640625" style="1" customWidth="1"/>
    <col min="1541" max="1541" width="24.453125" style="1" customWidth="1"/>
    <col min="1542" max="1542" width="23.7265625" style="1" customWidth="1"/>
    <col min="1543" max="1543" width="16.54296875" style="1" customWidth="1"/>
    <col min="1544" max="1544" width="18.26953125" style="1" customWidth="1"/>
    <col min="1545" max="1545" width="10.7265625" style="1" customWidth="1"/>
    <col min="1546" max="1546" width="11.26953125" style="1" customWidth="1"/>
    <col min="1547" max="1547" width="10.7265625" style="1" customWidth="1"/>
    <col min="1548" max="1552" width="10" style="1" customWidth="1"/>
    <col min="1553" max="1555" width="11.54296875" style="1" customWidth="1"/>
    <col min="1556" max="1792" width="9.1796875" style="1"/>
    <col min="1793" max="1793" width="5.7265625" style="1" customWidth="1"/>
    <col min="1794" max="1795" width="21.7265625" style="1" customWidth="1"/>
    <col min="1796" max="1796" width="21.81640625" style="1" customWidth="1"/>
    <col min="1797" max="1797" width="24.453125" style="1" customWidth="1"/>
    <col min="1798" max="1798" width="23.7265625" style="1" customWidth="1"/>
    <col min="1799" max="1799" width="16.54296875" style="1" customWidth="1"/>
    <col min="1800" max="1800" width="18.26953125" style="1" customWidth="1"/>
    <col min="1801" max="1801" width="10.7265625" style="1" customWidth="1"/>
    <col min="1802" max="1802" width="11.26953125" style="1" customWidth="1"/>
    <col min="1803" max="1803" width="10.7265625" style="1" customWidth="1"/>
    <col min="1804" max="1808" width="10" style="1" customWidth="1"/>
    <col min="1809" max="1811" width="11.54296875" style="1" customWidth="1"/>
    <col min="1812" max="2048" width="9.1796875" style="1"/>
    <col min="2049" max="2049" width="5.7265625" style="1" customWidth="1"/>
    <col min="2050" max="2051" width="21.7265625" style="1" customWidth="1"/>
    <col min="2052" max="2052" width="21.81640625" style="1" customWidth="1"/>
    <col min="2053" max="2053" width="24.453125" style="1" customWidth="1"/>
    <col min="2054" max="2054" width="23.7265625" style="1" customWidth="1"/>
    <col min="2055" max="2055" width="16.54296875" style="1" customWidth="1"/>
    <col min="2056" max="2056" width="18.26953125" style="1" customWidth="1"/>
    <col min="2057" max="2057" width="10.7265625" style="1" customWidth="1"/>
    <col min="2058" max="2058" width="11.26953125" style="1" customWidth="1"/>
    <col min="2059" max="2059" width="10.7265625" style="1" customWidth="1"/>
    <col min="2060" max="2064" width="10" style="1" customWidth="1"/>
    <col min="2065" max="2067" width="11.54296875" style="1" customWidth="1"/>
    <col min="2068" max="2304" width="9.1796875" style="1"/>
    <col min="2305" max="2305" width="5.7265625" style="1" customWidth="1"/>
    <col min="2306" max="2307" width="21.7265625" style="1" customWidth="1"/>
    <col min="2308" max="2308" width="21.81640625" style="1" customWidth="1"/>
    <col min="2309" max="2309" width="24.453125" style="1" customWidth="1"/>
    <col min="2310" max="2310" width="23.7265625" style="1" customWidth="1"/>
    <col min="2311" max="2311" width="16.54296875" style="1" customWidth="1"/>
    <col min="2312" max="2312" width="18.26953125" style="1" customWidth="1"/>
    <col min="2313" max="2313" width="10.7265625" style="1" customWidth="1"/>
    <col min="2314" max="2314" width="11.26953125" style="1" customWidth="1"/>
    <col min="2315" max="2315" width="10.7265625" style="1" customWidth="1"/>
    <col min="2316" max="2320" width="10" style="1" customWidth="1"/>
    <col min="2321" max="2323" width="11.54296875" style="1" customWidth="1"/>
    <col min="2324" max="2560" width="9.1796875" style="1"/>
    <col min="2561" max="2561" width="5.7265625" style="1" customWidth="1"/>
    <col min="2562" max="2563" width="21.7265625" style="1" customWidth="1"/>
    <col min="2564" max="2564" width="21.81640625" style="1" customWidth="1"/>
    <col min="2565" max="2565" width="24.453125" style="1" customWidth="1"/>
    <col min="2566" max="2566" width="23.7265625" style="1" customWidth="1"/>
    <col min="2567" max="2567" width="16.54296875" style="1" customWidth="1"/>
    <col min="2568" max="2568" width="18.26953125" style="1" customWidth="1"/>
    <col min="2569" max="2569" width="10.7265625" style="1" customWidth="1"/>
    <col min="2570" max="2570" width="11.26953125" style="1" customWidth="1"/>
    <col min="2571" max="2571" width="10.7265625" style="1" customWidth="1"/>
    <col min="2572" max="2576" width="10" style="1" customWidth="1"/>
    <col min="2577" max="2579" width="11.54296875" style="1" customWidth="1"/>
    <col min="2580" max="2816" width="9.1796875" style="1"/>
    <col min="2817" max="2817" width="5.7265625" style="1" customWidth="1"/>
    <col min="2818" max="2819" width="21.7265625" style="1" customWidth="1"/>
    <col min="2820" max="2820" width="21.81640625" style="1" customWidth="1"/>
    <col min="2821" max="2821" width="24.453125" style="1" customWidth="1"/>
    <col min="2822" max="2822" width="23.7265625" style="1" customWidth="1"/>
    <col min="2823" max="2823" width="16.54296875" style="1" customWidth="1"/>
    <col min="2824" max="2824" width="18.26953125" style="1" customWidth="1"/>
    <col min="2825" max="2825" width="10.7265625" style="1" customWidth="1"/>
    <col min="2826" max="2826" width="11.26953125" style="1" customWidth="1"/>
    <col min="2827" max="2827" width="10.7265625" style="1" customWidth="1"/>
    <col min="2828" max="2832" width="10" style="1" customWidth="1"/>
    <col min="2833" max="2835" width="11.54296875" style="1" customWidth="1"/>
    <col min="2836" max="3072" width="9.1796875" style="1"/>
    <col min="3073" max="3073" width="5.7265625" style="1" customWidth="1"/>
    <col min="3074" max="3075" width="21.7265625" style="1" customWidth="1"/>
    <col min="3076" max="3076" width="21.81640625" style="1" customWidth="1"/>
    <col min="3077" max="3077" width="24.453125" style="1" customWidth="1"/>
    <col min="3078" max="3078" width="23.7265625" style="1" customWidth="1"/>
    <col min="3079" max="3079" width="16.54296875" style="1" customWidth="1"/>
    <col min="3080" max="3080" width="18.26953125" style="1" customWidth="1"/>
    <col min="3081" max="3081" width="10.7265625" style="1" customWidth="1"/>
    <col min="3082" max="3082" width="11.26953125" style="1" customWidth="1"/>
    <col min="3083" max="3083" width="10.7265625" style="1" customWidth="1"/>
    <col min="3084" max="3088" width="10" style="1" customWidth="1"/>
    <col min="3089" max="3091" width="11.54296875" style="1" customWidth="1"/>
    <col min="3092" max="3328" width="9.1796875" style="1"/>
    <col min="3329" max="3329" width="5.7265625" style="1" customWidth="1"/>
    <col min="3330" max="3331" width="21.7265625" style="1" customWidth="1"/>
    <col min="3332" max="3332" width="21.81640625" style="1" customWidth="1"/>
    <col min="3333" max="3333" width="24.453125" style="1" customWidth="1"/>
    <col min="3334" max="3334" width="23.7265625" style="1" customWidth="1"/>
    <col min="3335" max="3335" width="16.54296875" style="1" customWidth="1"/>
    <col min="3336" max="3336" width="18.26953125" style="1" customWidth="1"/>
    <col min="3337" max="3337" width="10.7265625" style="1" customWidth="1"/>
    <col min="3338" max="3338" width="11.26953125" style="1" customWidth="1"/>
    <col min="3339" max="3339" width="10.7265625" style="1" customWidth="1"/>
    <col min="3340" max="3344" width="10" style="1" customWidth="1"/>
    <col min="3345" max="3347" width="11.54296875" style="1" customWidth="1"/>
    <col min="3348" max="3584" width="9.1796875" style="1"/>
    <col min="3585" max="3585" width="5.7265625" style="1" customWidth="1"/>
    <col min="3586" max="3587" width="21.7265625" style="1" customWidth="1"/>
    <col min="3588" max="3588" width="21.81640625" style="1" customWidth="1"/>
    <col min="3589" max="3589" width="24.453125" style="1" customWidth="1"/>
    <col min="3590" max="3590" width="23.7265625" style="1" customWidth="1"/>
    <col min="3591" max="3591" width="16.54296875" style="1" customWidth="1"/>
    <col min="3592" max="3592" width="18.26953125" style="1" customWidth="1"/>
    <col min="3593" max="3593" width="10.7265625" style="1" customWidth="1"/>
    <col min="3594" max="3594" width="11.26953125" style="1" customWidth="1"/>
    <col min="3595" max="3595" width="10.7265625" style="1" customWidth="1"/>
    <col min="3596" max="3600" width="10" style="1" customWidth="1"/>
    <col min="3601" max="3603" width="11.54296875" style="1" customWidth="1"/>
    <col min="3604" max="3840" width="9.1796875" style="1"/>
    <col min="3841" max="3841" width="5.7265625" style="1" customWidth="1"/>
    <col min="3842" max="3843" width="21.7265625" style="1" customWidth="1"/>
    <col min="3844" max="3844" width="21.81640625" style="1" customWidth="1"/>
    <col min="3845" max="3845" width="24.453125" style="1" customWidth="1"/>
    <col min="3846" max="3846" width="23.7265625" style="1" customWidth="1"/>
    <col min="3847" max="3847" width="16.54296875" style="1" customWidth="1"/>
    <col min="3848" max="3848" width="18.26953125" style="1" customWidth="1"/>
    <col min="3849" max="3849" width="10.7265625" style="1" customWidth="1"/>
    <col min="3850" max="3850" width="11.26953125" style="1" customWidth="1"/>
    <col min="3851" max="3851" width="10.7265625" style="1" customWidth="1"/>
    <col min="3852" max="3856" width="10" style="1" customWidth="1"/>
    <col min="3857" max="3859" width="11.54296875" style="1" customWidth="1"/>
    <col min="3860" max="4096" width="9.1796875" style="1"/>
    <col min="4097" max="4097" width="5.7265625" style="1" customWidth="1"/>
    <col min="4098" max="4099" width="21.7265625" style="1" customWidth="1"/>
    <col min="4100" max="4100" width="21.81640625" style="1" customWidth="1"/>
    <col min="4101" max="4101" width="24.453125" style="1" customWidth="1"/>
    <col min="4102" max="4102" width="23.7265625" style="1" customWidth="1"/>
    <col min="4103" max="4103" width="16.54296875" style="1" customWidth="1"/>
    <col min="4104" max="4104" width="18.26953125" style="1" customWidth="1"/>
    <col min="4105" max="4105" width="10.7265625" style="1" customWidth="1"/>
    <col min="4106" max="4106" width="11.26953125" style="1" customWidth="1"/>
    <col min="4107" max="4107" width="10.7265625" style="1" customWidth="1"/>
    <col min="4108" max="4112" width="10" style="1" customWidth="1"/>
    <col min="4113" max="4115" width="11.54296875" style="1" customWidth="1"/>
    <col min="4116" max="4352" width="9.1796875" style="1"/>
    <col min="4353" max="4353" width="5.7265625" style="1" customWidth="1"/>
    <col min="4354" max="4355" width="21.7265625" style="1" customWidth="1"/>
    <col min="4356" max="4356" width="21.81640625" style="1" customWidth="1"/>
    <col min="4357" max="4357" width="24.453125" style="1" customWidth="1"/>
    <col min="4358" max="4358" width="23.7265625" style="1" customWidth="1"/>
    <col min="4359" max="4359" width="16.54296875" style="1" customWidth="1"/>
    <col min="4360" max="4360" width="18.26953125" style="1" customWidth="1"/>
    <col min="4361" max="4361" width="10.7265625" style="1" customWidth="1"/>
    <col min="4362" max="4362" width="11.26953125" style="1" customWidth="1"/>
    <col min="4363" max="4363" width="10.7265625" style="1" customWidth="1"/>
    <col min="4364" max="4368" width="10" style="1" customWidth="1"/>
    <col min="4369" max="4371" width="11.54296875" style="1" customWidth="1"/>
    <col min="4372" max="4608" width="9.1796875" style="1"/>
    <col min="4609" max="4609" width="5.7265625" style="1" customWidth="1"/>
    <col min="4610" max="4611" width="21.7265625" style="1" customWidth="1"/>
    <col min="4612" max="4612" width="21.81640625" style="1" customWidth="1"/>
    <col min="4613" max="4613" width="24.453125" style="1" customWidth="1"/>
    <col min="4614" max="4614" width="23.7265625" style="1" customWidth="1"/>
    <col min="4615" max="4615" width="16.54296875" style="1" customWidth="1"/>
    <col min="4616" max="4616" width="18.26953125" style="1" customWidth="1"/>
    <col min="4617" max="4617" width="10.7265625" style="1" customWidth="1"/>
    <col min="4618" max="4618" width="11.26953125" style="1" customWidth="1"/>
    <col min="4619" max="4619" width="10.7265625" style="1" customWidth="1"/>
    <col min="4620" max="4624" width="10" style="1" customWidth="1"/>
    <col min="4625" max="4627" width="11.54296875" style="1" customWidth="1"/>
    <col min="4628" max="4864" width="9.1796875" style="1"/>
    <col min="4865" max="4865" width="5.7265625" style="1" customWidth="1"/>
    <col min="4866" max="4867" width="21.7265625" style="1" customWidth="1"/>
    <col min="4868" max="4868" width="21.81640625" style="1" customWidth="1"/>
    <col min="4869" max="4869" width="24.453125" style="1" customWidth="1"/>
    <col min="4870" max="4870" width="23.7265625" style="1" customWidth="1"/>
    <col min="4871" max="4871" width="16.54296875" style="1" customWidth="1"/>
    <col min="4872" max="4872" width="18.26953125" style="1" customWidth="1"/>
    <col min="4873" max="4873" width="10.7265625" style="1" customWidth="1"/>
    <col min="4874" max="4874" width="11.26953125" style="1" customWidth="1"/>
    <col min="4875" max="4875" width="10.7265625" style="1" customWidth="1"/>
    <col min="4876" max="4880" width="10" style="1" customWidth="1"/>
    <col min="4881" max="4883" width="11.54296875" style="1" customWidth="1"/>
    <col min="4884" max="5120" width="9.1796875" style="1"/>
    <col min="5121" max="5121" width="5.7265625" style="1" customWidth="1"/>
    <col min="5122" max="5123" width="21.7265625" style="1" customWidth="1"/>
    <col min="5124" max="5124" width="21.81640625" style="1" customWidth="1"/>
    <col min="5125" max="5125" width="24.453125" style="1" customWidth="1"/>
    <col min="5126" max="5126" width="23.7265625" style="1" customWidth="1"/>
    <col min="5127" max="5127" width="16.54296875" style="1" customWidth="1"/>
    <col min="5128" max="5128" width="18.26953125" style="1" customWidth="1"/>
    <col min="5129" max="5129" width="10.7265625" style="1" customWidth="1"/>
    <col min="5130" max="5130" width="11.26953125" style="1" customWidth="1"/>
    <col min="5131" max="5131" width="10.7265625" style="1" customWidth="1"/>
    <col min="5132" max="5136" width="10" style="1" customWidth="1"/>
    <col min="5137" max="5139" width="11.54296875" style="1" customWidth="1"/>
    <col min="5140" max="5376" width="9.1796875" style="1"/>
    <col min="5377" max="5377" width="5.7265625" style="1" customWidth="1"/>
    <col min="5378" max="5379" width="21.7265625" style="1" customWidth="1"/>
    <col min="5380" max="5380" width="21.81640625" style="1" customWidth="1"/>
    <col min="5381" max="5381" width="24.453125" style="1" customWidth="1"/>
    <col min="5382" max="5382" width="23.7265625" style="1" customWidth="1"/>
    <col min="5383" max="5383" width="16.54296875" style="1" customWidth="1"/>
    <col min="5384" max="5384" width="18.26953125" style="1" customWidth="1"/>
    <col min="5385" max="5385" width="10.7265625" style="1" customWidth="1"/>
    <col min="5386" max="5386" width="11.26953125" style="1" customWidth="1"/>
    <col min="5387" max="5387" width="10.7265625" style="1" customWidth="1"/>
    <col min="5388" max="5392" width="10" style="1" customWidth="1"/>
    <col min="5393" max="5395" width="11.54296875" style="1" customWidth="1"/>
    <col min="5396" max="5632" width="9.1796875" style="1"/>
    <col min="5633" max="5633" width="5.7265625" style="1" customWidth="1"/>
    <col min="5634" max="5635" width="21.7265625" style="1" customWidth="1"/>
    <col min="5636" max="5636" width="21.81640625" style="1" customWidth="1"/>
    <col min="5637" max="5637" width="24.453125" style="1" customWidth="1"/>
    <col min="5638" max="5638" width="23.7265625" style="1" customWidth="1"/>
    <col min="5639" max="5639" width="16.54296875" style="1" customWidth="1"/>
    <col min="5640" max="5640" width="18.26953125" style="1" customWidth="1"/>
    <col min="5641" max="5641" width="10.7265625" style="1" customWidth="1"/>
    <col min="5642" max="5642" width="11.26953125" style="1" customWidth="1"/>
    <col min="5643" max="5643" width="10.7265625" style="1" customWidth="1"/>
    <col min="5644" max="5648" width="10" style="1" customWidth="1"/>
    <col min="5649" max="5651" width="11.54296875" style="1" customWidth="1"/>
    <col min="5652" max="5888" width="9.1796875" style="1"/>
    <col min="5889" max="5889" width="5.7265625" style="1" customWidth="1"/>
    <col min="5890" max="5891" width="21.7265625" style="1" customWidth="1"/>
    <col min="5892" max="5892" width="21.81640625" style="1" customWidth="1"/>
    <col min="5893" max="5893" width="24.453125" style="1" customWidth="1"/>
    <col min="5894" max="5894" width="23.7265625" style="1" customWidth="1"/>
    <col min="5895" max="5895" width="16.54296875" style="1" customWidth="1"/>
    <col min="5896" max="5896" width="18.26953125" style="1" customWidth="1"/>
    <col min="5897" max="5897" width="10.7265625" style="1" customWidth="1"/>
    <col min="5898" max="5898" width="11.26953125" style="1" customWidth="1"/>
    <col min="5899" max="5899" width="10.7265625" style="1" customWidth="1"/>
    <col min="5900" max="5904" width="10" style="1" customWidth="1"/>
    <col min="5905" max="5907" width="11.54296875" style="1" customWidth="1"/>
    <col min="5908" max="6144" width="9.1796875" style="1"/>
    <col min="6145" max="6145" width="5.7265625" style="1" customWidth="1"/>
    <col min="6146" max="6147" width="21.7265625" style="1" customWidth="1"/>
    <col min="6148" max="6148" width="21.81640625" style="1" customWidth="1"/>
    <col min="6149" max="6149" width="24.453125" style="1" customWidth="1"/>
    <col min="6150" max="6150" width="23.7265625" style="1" customWidth="1"/>
    <col min="6151" max="6151" width="16.54296875" style="1" customWidth="1"/>
    <col min="6152" max="6152" width="18.26953125" style="1" customWidth="1"/>
    <col min="6153" max="6153" width="10.7265625" style="1" customWidth="1"/>
    <col min="6154" max="6154" width="11.26953125" style="1" customWidth="1"/>
    <col min="6155" max="6155" width="10.7265625" style="1" customWidth="1"/>
    <col min="6156" max="6160" width="10" style="1" customWidth="1"/>
    <col min="6161" max="6163" width="11.54296875" style="1" customWidth="1"/>
    <col min="6164" max="6400" width="9.1796875" style="1"/>
    <col min="6401" max="6401" width="5.7265625" style="1" customWidth="1"/>
    <col min="6402" max="6403" width="21.7265625" style="1" customWidth="1"/>
    <col min="6404" max="6404" width="21.81640625" style="1" customWidth="1"/>
    <col min="6405" max="6405" width="24.453125" style="1" customWidth="1"/>
    <col min="6406" max="6406" width="23.7265625" style="1" customWidth="1"/>
    <col min="6407" max="6407" width="16.54296875" style="1" customWidth="1"/>
    <col min="6408" max="6408" width="18.26953125" style="1" customWidth="1"/>
    <col min="6409" max="6409" width="10.7265625" style="1" customWidth="1"/>
    <col min="6410" max="6410" width="11.26953125" style="1" customWidth="1"/>
    <col min="6411" max="6411" width="10.7265625" style="1" customWidth="1"/>
    <col min="6412" max="6416" width="10" style="1" customWidth="1"/>
    <col min="6417" max="6419" width="11.54296875" style="1" customWidth="1"/>
    <col min="6420" max="6656" width="9.1796875" style="1"/>
    <col min="6657" max="6657" width="5.7265625" style="1" customWidth="1"/>
    <col min="6658" max="6659" width="21.7265625" style="1" customWidth="1"/>
    <col min="6660" max="6660" width="21.81640625" style="1" customWidth="1"/>
    <col min="6661" max="6661" width="24.453125" style="1" customWidth="1"/>
    <col min="6662" max="6662" width="23.7265625" style="1" customWidth="1"/>
    <col min="6663" max="6663" width="16.54296875" style="1" customWidth="1"/>
    <col min="6664" max="6664" width="18.26953125" style="1" customWidth="1"/>
    <col min="6665" max="6665" width="10.7265625" style="1" customWidth="1"/>
    <col min="6666" max="6666" width="11.26953125" style="1" customWidth="1"/>
    <col min="6667" max="6667" width="10.7265625" style="1" customWidth="1"/>
    <col min="6668" max="6672" width="10" style="1" customWidth="1"/>
    <col min="6673" max="6675" width="11.54296875" style="1" customWidth="1"/>
    <col min="6676" max="6912" width="9.1796875" style="1"/>
    <col min="6913" max="6913" width="5.7265625" style="1" customWidth="1"/>
    <col min="6914" max="6915" width="21.7265625" style="1" customWidth="1"/>
    <col min="6916" max="6916" width="21.81640625" style="1" customWidth="1"/>
    <col min="6917" max="6917" width="24.453125" style="1" customWidth="1"/>
    <col min="6918" max="6918" width="23.7265625" style="1" customWidth="1"/>
    <col min="6919" max="6919" width="16.54296875" style="1" customWidth="1"/>
    <col min="6920" max="6920" width="18.26953125" style="1" customWidth="1"/>
    <col min="6921" max="6921" width="10.7265625" style="1" customWidth="1"/>
    <col min="6922" max="6922" width="11.26953125" style="1" customWidth="1"/>
    <col min="6923" max="6923" width="10.7265625" style="1" customWidth="1"/>
    <col min="6924" max="6928" width="10" style="1" customWidth="1"/>
    <col min="6929" max="6931" width="11.54296875" style="1" customWidth="1"/>
    <col min="6932" max="7168" width="9.1796875" style="1"/>
    <col min="7169" max="7169" width="5.7265625" style="1" customWidth="1"/>
    <col min="7170" max="7171" width="21.7265625" style="1" customWidth="1"/>
    <col min="7172" max="7172" width="21.81640625" style="1" customWidth="1"/>
    <col min="7173" max="7173" width="24.453125" style="1" customWidth="1"/>
    <col min="7174" max="7174" width="23.7265625" style="1" customWidth="1"/>
    <col min="7175" max="7175" width="16.54296875" style="1" customWidth="1"/>
    <col min="7176" max="7176" width="18.26953125" style="1" customWidth="1"/>
    <col min="7177" max="7177" width="10.7265625" style="1" customWidth="1"/>
    <col min="7178" max="7178" width="11.26953125" style="1" customWidth="1"/>
    <col min="7179" max="7179" width="10.7265625" style="1" customWidth="1"/>
    <col min="7180" max="7184" width="10" style="1" customWidth="1"/>
    <col min="7185" max="7187" width="11.54296875" style="1" customWidth="1"/>
    <col min="7188" max="7424" width="9.1796875" style="1"/>
    <col min="7425" max="7425" width="5.7265625" style="1" customWidth="1"/>
    <col min="7426" max="7427" width="21.7265625" style="1" customWidth="1"/>
    <col min="7428" max="7428" width="21.81640625" style="1" customWidth="1"/>
    <col min="7429" max="7429" width="24.453125" style="1" customWidth="1"/>
    <col min="7430" max="7430" width="23.7265625" style="1" customWidth="1"/>
    <col min="7431" max="7431" width="16.54296875" style="1" customWidth="1"/>
    <col min="7432" max="7432" width="18.26953125" style="1" customWidth="1"/>
    <col min="7433" max="7433" width="10.7265625" style="1" customWidth="1"/>
    <col min="7434" max="7434" width="11.26953125" style="1" customWidth="1"/>
    <col min="7435" max="7435" width="10.7265625" style="1" customWidth="1"/>
    <col min="7436" max="7440" width="10" style="1" customWidth="1"/>
    <col min="7441" max="7443" width="11.54296875" style="1" customWidth="1"/>
    <col min="7444" max="7680" width="9.1796875" style="1"/>
    <col min="7681" max="7681" width="5.7265625" style="1" customWidth="1"/>
    <col min="7682" max="7683" width="21.7265625" style="1" customWidth="1"/>
    <col min="7684" max="7684" width="21.81640625" style="1" customWidth="1"/>
    <col min="7685" max="7685" width="24.453125" style="1" customWidth="1"/>
    <col min="7686" max="7686" width="23.7265625" style="1" customWidth="1"/>
    <col min="7687" max="7687" width="16.54296875" style="1" customWidth="1"/>
    <col min="7688" max="7688" width="18.26953125" style="1" customWidth="1"/>
    <col min="7689" max="7689" width="10.7265625" style="1" customWidth="1"/>
    <col min="7690" max="7690" width="11.26953125" style="1" customWidth="1"/>
    <col min="7691" max="7691" width="10.7265625" style="1" customWidth="1"/>
    <col min="7692" max="7696" width="10" style="1" customWidth="1"/>
    <col min="7697" max="7699" width="11.54296875" style="1" customWidth="1"/>
    <col min="7700" max="7936" width="9.1796875" style="1"/>
    <col min="7937" max="7937" width="5.7265625" style="1" customWidth="1"/>
    <col min="7938" max="7939" width="21.7265625" style="1" customWidth="1"/>
    <col min="7940" max="7940" width="21.81640625" style="1" customWidth="1"/>
    <col min="7941" max="7941" width="24.453125" style="1" customWidth="1"/>
    <col min="7942" max="7942" width="23.7265625" style="1" customWidth="1"/>
    <col min="7943" max="7943" width="16.54296875" style="1" customWidth="1"/>
    <col min="7944" max="7944" width="18.26953125" style="1" customWidth="1"/>
    <col min="7945" max="7945" width="10.7265625" style="1" customWidth="1"/>
    <col min="7946" max="7946" width="11.26953125" style="1" customWidth="1"/>
    <col min="7947" max="7947" width="10.7265625" style="1" customWidth="1"/>
    <col min="7948" max="7952" width="10" style="1" customWidth="1"/>
    <col min="7953" max="7955" width="11.54296875" style="1" customWidth="1"/>
    <col min="7956" max="8192" width="9.1796875" style="1"/>
    <col min="8193" max="8193" width="5.7265625" style="1" customWidth="1"/>
    <col min="8194" max="8195" width="21.7265625" style="1" customWidth="1"/>
    <col min="8196" max="8196" width="21.81640625" style="1" customWidth="1"/>
    <col min="8197" max="8197" width="24.453125" style="1" customWidth="1"/>
    <col min="8198" max="8198" width="23.7265625" style="1" customWidth="1"/>
    <col min="8199" max="8199" width="16.54296875" style="1" customWidth="1"/>
    <col min="8200" max="8200" width="18.26953125" style="1" customWidth="1"/>
    <col min="8201" max="8201" width="10.7265625" style="1" customWidth="1"/>
    <col min="8202" max="8202" width="11.26953125" style="1" customWidth="1"/>
    <col min="8203" max="8203" width="10.7265625" style="1" customWidth="1"/>
    <col min="8204" max="8208" width="10" style="1" customWidth="1"/>
    <col min="8209" max="8211" width="11.54296875" style="1" customWidth="1"/>
    <col min="8212" max="8448" width="9.1796875" style="1"/>
    <col min="8449" max="8449" width="5.7265625" style="1" customWidth="1"/>
    <col min="8450" max="8451" width="21.7265625" style="1" customWidth="1"/>
    <col min="8452" max="8452" width="21.81640625" style="1" customWidth="1"/>
    <col min="8453" max="8453" width="24.453125" style="1" customWidth="1"/>
    <col min="8454" max="8454" width="23.7265625" style="1" customWidth="1"/>
    <col min="8455" max="8455" width="16.54296875" style="1" customWidth="1"/>
    <col min="8456" max="8456" width="18.26953125" style="1" customWidth="1"/>
    <col min="8457" max="8457" width="10.7265625" style="1" customWidth="1"/>
    <col min="8458" max="8458" width="11.26953125" style="1" customWidth="1"/>
    <col min="8459" max="8459" width="10.7265625" style="1" customWidth="1"/>
    <col min="8460" max="8464" width="10" style="1" customWidth="1"/>
    <col min="8465" max="8467" width="11.54296875" style="1" customWidth="1"/>
    <col min="8468" max="8704" width="9.1796875" style="1"/>
    <col min="8705" max="8705" width="5.7265625" style="1" customWidth="1"/>
    <col min="8706" max="8707" width="21.7265625" style="1" customWidth="1"/>
    <col min="8708" max="8708" width="21.81640625" style="1" customWidth="1"/>
    <col min="8709" max="8709" width="24.453125" style="1" customWidth="1"/>
    <col min="8710" max="8710" width="23.7265625" style="1" customWidth="1"/>
    <col min="8711" max="8711" width="16.54296875" style="1" customWidth="1"/>
    <col min="8712" max="8712" width="18.26953125" style="1" customWidth="1"/>
    <col min="8713" max="8713" width="10.7265625" style="1" customWidth="1"/>
    <col min="8714" max="8714" width="11.26953125" style="1" customWidth="1"/>
    <col min="8715" max="8715" width="10.7265625" style="1" customWidth="1"/>
    <col min="8716" max="8720" width="10" style="1" customWidth="1"/>
    <col min="8721" max="8723" width="11.54296875" style="1" customWidth="1"/>
    <col min="8724" max="8960" width="9.1796875" style="1"/>
    <col min="8961" max="8961" width="5.7265625" style="1" customWidth="1"/>
    <col min="8962" max="8963" width="21.7265625" style="1" customWidth="1"/>
    <col min="8964" max="8964" width="21.81640625" style="1" customWidth="1"/>
    <col min="8965" max="8965" width="24.453125" style="1" customWidth="1"/>
    <col min="8966" max="8966" width="23.7265625" style="1" customWidth="1"/>
    <col min="8967" max="8967" width="16.54296875" style="1" customWidth="1"/>
    <col min="8968" max="8968" width="18.26953125" style="1" customWidth="1"/>
    <col min="8969" max="8969" width="10.7265625" style="1" customWidth="1"/>
    <col min="8970" max="8970" width="11.26953125" style="1" customWidth="1"/>
    <col min="8971" max="8971" width="10.7265625" style="1" customWidth="1"/>
    <col min="8972" max="8976" width="10" style="1" customWidth="1"/>
    <col min="8977" max="8979" width="11.54296875" style="1" customWidth="1"/>
    <col min="8980" max="9216" width="9.1796875" style="1"/>
    <col min="9217" max="9217" width="5.7265625" style="1" customWidth="1"/>
    <col min="9218" max="9219" width="21.7265625" style="1" customWidth="1"/>
    <col min="9220" max="9220" width="21.81640625" style="1" customWidth="1"/>
    <col min="9221" max="9221" width="24.453125" style="1" customWidth="1"/>
    <col min="9222" max="9222" width="23.7265625" style="1" customWidth="1"/>
    <col min="9223" max="9223" width="16.54296875" style="1" customWidth="1"/>
    <col min="9224" max="9224" width="18.26953125" style="1" customWidth="1"/>
    <col min="9225" max="9225" width="10.7265625" style="1" customWidth="1"/>
    <col min="9226" max="9226" width="11.26953125" style="1" customWidth="1"/>
    <col min="9227" max="9227" width="10.7265625" style="1" customWidth="1"/>
    <col min="9228" max="9232" width="10" style="1" customWidth="1"/>
    <col min="9233" max="9235" width="11.54296875" style="1" customWidth="1"/>
    <col min="9236" max="9472" width="9.1796875" style="1"/>
    <col min="9473" max="9473" width="5.7265625" style="1" customWidth="1"/>
    <col min="9474" max="9475" width="21.7265625" style="1" customWidth="1"/>
    <col min="9476" max="9476" width="21.81640625" style="1" customWidth="1"/>
    <col min="9477" max="9477" width="24.453125" style="1" customWidth="1"/>
    <col min="9478" max="9478" width="23.7265625" style="1" customWidth="1"/>
    <col min="9479" max="9479" width="16.54296875" style="1" customWidth="1"/>
    <col min="9480" max="9480" width="18.26953125" style="1" customWidth="1"/>
    <col min="9481" max="9481" width="10.7265625" style="1" customWidth="1"/>
    <col min="9482" max="9482" width="11.26953125" style="1" customWidth="1"/>
    <col min="9483" max="9483" width="10.7265625" style="1" customWidth="1"/>
    <col min="9484" max="9488" width="10" style="1" customWidth="1"/>
    <col min="9489" max="9491" width="11.54296875" style="1" customWidth="1"/>
    <col min="9492" max="9728" width="9.1796875" style="1"/>
    <col min="9729" max="9729" width="5.7265625" style="1" customWidth="1"/>
    <col min="9730" max="9731" width="21.7265625" style="1" customWidth="1"/>
    <col min="9732" max="9732" width="21.81640625" style="1" customWidth="1"/>
    <col min="9733" max="9733" width="24.453125" style="1" customWidth="1"/>
    <col min="9734" max="9734" width="23.7265625" style="1" customWidth="1"/>
    <col min="9735" max="9735" width="16.54296875" style="1" customWidth="1"/>
    <col min="9736" max="9736" width="18.26953125" style="1" customWidth="1"/>
    <col min="9737" max="9737" width="10.7265625" style="1" customWidth="1"/>
    <col min="9738" max="9738" width="11.26953125" style="1" customWidth="1"/>
    <col min="9739" max="9739" width="10.7265625" style="1" customWidth="1"/>
    <col min="9740" max="9744" width="10" style="1" customWidth="1"/>
    <col min="9745" max="9747" width="11.54296875" style="1" customWidth="1"/>
    <col min="9748" max="9984" width="9.1796875" style="1"/>
    <col min="9985" max="9985" width="5.7265625" style="1" customWidth="1"/>
    <col min="9986" max="9987" width="21.7265625" style="1" customWidth="1"/>
    <col min="9988" max="9988" width="21.81640625" style="1" customWidth="1"/>
    <col min="9989" max="9989" width="24.453125" style="1" customWidth="1"/>
    <col min="9990" max="9990" width="23.7265625" style="1" customWidth="1"/>
    <col min="9991" max="9991" width="16.54296875" style="1" customWidth="1"/>
    <col min="9992" max="9992" width="18.26953125" style="1" customWidth="1"/>
    <col min="9993" max="9993" width="10.7265625" style="1" customWidth="1"/>
    <col min="9994" max="9994" width="11.26953125" style="1" customWidth="1"/>
    <col min="9995" max="9995" width="10.7265625" style="1" customWidth="1"/>
    <col min="9996" max="10000" width="10" style="1" customWidth="1"/>
    <col min="10001" max="10003" width="11.54296875" style="1" customWidth="1"/>
    <col min="10004" max="10240" width="9.1796875" style="1"/>
    <col min="10241" max="10241" width="5.7265625" style="1" customWidth="1"/>
    <col min="10242" max="10243" width="21.7265625" style="1" customWidth="1"/>
    <col min="10244" max="10244" width="21.81640625" style="1" customWidth="1"/>
    <col min="10245" max="10245" width="24.453125" style="1" customWidth="1"/>
    <col min="10246" max="10246" width="23.7265625" style="1" customWidth="1"/>
    <col min="10247" max="10247" width="16.54296875" style="1" customWidth="1"/>
    <col min="10248" max="10248" width="18.26953125" style="1" customWidth="1"/>
    <col min="10249" max="10249" width="10.7265625" style="1" customWidth="1"/>
    <col min="10250" max="10250" width="11.26953125" style="1" customWidth="1"/>
    <col min="10251" max="10251" width="10.7265625" style="1" customWidth="1"/>
    <col min="10252" max="10256" width="10" style="1" customWidth="1"/>
    <col min="10257" max="10259" width="11.54296875" style="1" customWidth="1"/>
    <col min="10260" max="10496" width="9.1796875" style="1"/>
    <col min="10497" max="10497" width="5.7265625" style="1" customWidth="1"/>
    <col min="10498" max="10499" width="21.7265625" style="1" customWidth="1"/>
    <col min="10500" max="10500" width="21.81640625" style="1" customWidth="1"/>
    <col min="10501" max="10501" width="24.453125" style="1" customWidth="1"/>
    <col min="10502" max="10502" width="23.7265625" style="1" customWidth="1"/>
    <col min="10503" max="10503" width="16.54296875" style="1" customWidth="1"/>
    <col min="10504" max="10504" width="18.26953125" style="1" customWidth="1"/>
    <col min="10505" max="10505" width="10.7265625" style="1" customWidth="1"/>
    <col min="10506" max="10506" width="11.26953125" style="1" customWidth="1"/>
    <col min="10507" max="10507" width="10.7265625" style="1" customWidth="1"/>
    <col min="10508" max="10512" width="10" style="1" customWidth="1"/>
    <col min="10513" max="10515" width="11.54296875" style="1" customWidth="1"/>
    <col min="10516" max="10752" width="9.1796875" style="1"/>
    <col min="10753" max="10753" width="5.7265625" style="1" customWidth="1"/>
    <col min="10754" max="10755" width="21.7265625" style="1" customWidth="1"/>
    <col min="10756" max="10756" width="21.81640625" style="1" customWidth="1"/>
    <col min="10757" max="10757" width="24.453125" style="1" customWidth="1"/>
    <col min="10758" max="10758" width="23.7265625" style="1" customWidth="1"/>
    <col min="10759" max="10759" width="16.54296875" style="1" customWidth="1"/>
    <col min="10760" max="10760" width="18.26953125" style="1" customWidth="1"/>
    <col min="10761" max="10761" width="10.7265625" style="1" customWidth="1"/>
    <col min="10762" max="10762" width="11.26953125" style="1" customWidth="1"/>
    <col min="10763" max="10763" width="10.7265625" style="1" customWidth="1"/>
    <col min="10764" max="10768" width="10" style="1" customWidth="1"/>
    <col min="10769" max="10771" width="11.54296875" style="1" customWidth="1"/>
    <col min="10772" max="11008" width="9.1796875" style="1"/>
    <col min="11009" max="11009" width="5.7265625" style="1" customWidth="1"/>
    <col min="11010" max="11011" width="21.7265625" style="1" customWidth="1"/>
    <col min="11012" max="11012" width="21.81640625" style="1" customWidth="1"/>
    <col min="11013" max="11013" width="24.453125" style="1" customWidth="1"/>
    <col min="11014" max="11014" width="23.7265625" style="1" customWidth="1"/>
    <col min="11015" max="11015" width="16.54296875" style="1" customWidth="1"/>
    <col min="11016" max="11016" width="18.26953125" style="1" customWidth="1"/>
    <col min="11017" max="11017" width="10.7265625" style="1" customWidth="1"/>
    <col min="11018" max="11018" width="11.26953125" style="1" customWidth="1"/>
    <col min="11019" max="11019" width="10.7265625" style="1" customWidth="1"/>
    <col min="11020" max="11024" width="10" style="1" customWidth="1"/>
    <col min="11025" max="11027" width="11.54296875" style="1" customWidth="1"/>
    <col min="11028" max="11264" width="9.1796875" style="1"/>
    <col min="11265" max="11265" width="5.7265625" style="1" customWidth="1"/>
    <col min="11266" max="11267" width="21.7265625" style="1" customWidth="1"/>
    <col min="11268" max="11268" width="21.81640625" style="1" customWidth="1"/>
    <col min="11269" max="11269" width="24.453125" style="1" customWidth="1"/>
    <col min="11270" max="11270" width="23.7265625" style="1" customWidth="1"/>
    <col min="11271" max="11271" width="16.54296875" style="1" customWidth="1"/>
    <col min="11272" max="11272" width="18.26953125" style="1" customWidth="1"/>
    <col min="11273" max="11273" width="10.7265625" style="1" customWidth="1"/>
    <col min="11274" max="11274" width="11.26953125" style="1" customWidth="1"/>
    <col min="11275" max="11275" width="10.7265625" style="1" customWidth="1"/>
    <col min="11276" max="11280" width="10" style="1" customWidth="1"/>
    <col min="11281" max="11283" width="11.54296875" style="1" customWidth="1"/>
    <col min="11284" max="11520" width="9.1796875" style="1"/>
    <col min="11521" max="11521" width="5.7265625" style="1" customWidth="1"/>
    <col min="11522" max="11523" width="21.7265625" style="1" customWidth="1"/>
    <col min="11524" max="11524" width="21.81640625" style="1" customWidth="1"/>
    <col min="11525" max="11525" width="24.453125" style="1" customWidth="1"/>
    <col min="11526" max="11526" width="23.7265625" style="1" customWidth="1"/>
    <col min="11527" max="11527" width="16.54296875" style="1" customWidth="1"/>
    <col min="11528" max="11528" width="18.26953125" style="1" customWidth="1"/>
    <col min="11529" max="11529" width="10.7265625" style="1" customWidth="1"/>
    <col min="11530" max="11530" width="11.26953125" style="1" customWidth="1"/>
    <col min="11531" max="11531" width="10.7265625" style="1" customWidth="1"/>
    <col min="11532" max="11536" width="10" style="1" customWidth="1"/>
    <col min="11537" max="11539" width="11.54296875" style="1" customWidth="1"/>
    <col min="11540" max="11776" width="9.1796875" style="1"/>
    <col min="11777" max="11777" width="5.7265625" style="1" customWidth="1"/>
    <col min="11778" max="11779" width="21.7265625" style="1" customWidth="1"/>
    <col min="11780" max="11780" width="21.81640625" style="1" customWidth="1"/>
    <col min="11781" max="11781" width="24.453125" style="1" customWidth="1"/>
    <col min="11782" max="11782" width="23.7265625" style="1" customWidth="1"/>
    <col min="11783" max="11783" width="16.54296875" style="1" customWidth="1"/>
    <col min="11784" max="11784" width="18.26953125" style="1" customWidth="1"/>
    <col min="11785" max="11785" width="10.7265625" style="1" customWidth="1"/>
    <col min="11786" max="11786" width="11.26953125" style="1" customWidth="1"/>
    <col min="11787" max="11787" width="10.7265625" style="1" customWidth="1"/>
    <col min="11788" max="11792" width="10" style="1" customWidth="1"/>
    <col min="11793" max="11795" width="11.54296875" style="1" customWidth="1"/>
    <col min="11796" max="12032" width="9.1796875" style="1"/>
    <col min="12033" max="12033" width="5.7265625" style="1" customWidth="1"/>
    <col min="12034" max="12035" width="21.7265625" style="1" customWidth="1"/>
    <col min="12036" max="12036" width="21.81640625" style="1" customWidth="1"/>
    <col min="12037" max="12037" width="24.453125" style="1" customWidth="1"/>
    <col min="12038" max="12038" width="23.7265625" style="1" customWidth="1"/>
    <col min="12039" max="12039" width="16.54296875" style="1" customWidth="1"/>
    <col min="12040" max="12040" width="18.26953125" style="1" customWidth="1"/>
    <col min="12041" max="12041" width="10.7265625" style="1" customWidth="1"/>
    <col min="12042" max="12042" width="11.26953125" style="1" customWidth="1"/>
    <col min="12043" max="12043" width="10.7265625" style="1" customWidth="1"/>
    <col min="12044" max="12048" width="10" style="1" customWidth="1"/>
    <col min="12049" max="12051" width="11.54296875" style="1" customWidth="1"/>
    <col min="12052" max="12288" width="9.1796875" style="1"/>
    <col min="12289" max="12289" width="5.7265625" style="1" customWidth="1"/>
    <col min="12290" max="12291" width="21.7265625" style="1" customWidth="1"/>
    <col min="12292" max="12292" width="21.81640625" style="1" customWidth="1"/>
    <col min="12293" max="12293" width="24.453125" style="1" customWidth="1"/>
    <col min="12294" max="12294" width="23.7265625" style="1" customWidth="1"/>
    <col min="12295" max="12295" width="16.54296875" style="1" customWidth="1"/>
    <col min="12296" max="12296" width="18.26953125" style="1" customWidth="1"/>
    <col min="12297" max="12297" width="10.7265625" style="1" customWidth="1"/>
    <col min="12298" max="12298" width="11.26953125" style="1" customWidth="1"/>
    <col min="12299" max="12299" width="10.7265625" style="1" customWidth="1"/>
    <col min="12300" max="12304" width="10" style="1" customWidth="1"/>
    <col min="12305" max="12307" width="11.54296875" style="1" customWidth="1"/>
    <col min="12308" max="12544" width="9.1796875" style="1"/>
    <col min="12545" max="12545" width="5.7265625" style="1" customWidth="1"/>
    <col min="12546" max="12547" width="21.7265625" style="1" customWidth="1"/>
    <col min="12548" max="12548" width="21.81640625" style="1" customWidth="1"/>
    <col min="12549" max="12549" width="24.453125" style="1" customWidth="1"/>
    <col min="12550" max="12550" width="23.7265625" style="1" customWidth="1"/>
    <col min="12551" max="12551" width="16.54296875" style="1" customWidth="1"/>
    <col min="12552" max="12552" width="18.26953125" style="1" customWidth="1"/>
    <col min="12553" max="12553" width="10.7265625" style="1" customWidth="1"/>
    <col min="12554" max="12554" width="11.26953125" style="1" customWidth="1"/>
    <col min="12555" max="12555" width="10.7265625" style="1" customWidth="1"/>
    <col min="12556" max="12560" width="10" style="1" customWidth="1"/>
    <col min="12561" max="12563" width="11.54296875" style="1" customWidth="1"/>
    <col min="12564" max="12800" width="9.1796875" style="1"/>
    <col min="12801" max="12801" width="5.7265625" style="1" customWidth="1"/>
    <col min="12802" max="12803" width="21.7265625" style="1" customWidth="1"/>
    <col min="12804" max="12804" width="21.81640625" style="1" customWidth="1"/>
    <col min="12805" max="12805" width="24.453125" style="1" customWidth="1"/>
    <col min="12806" max="12806" width="23.7265625" style="1" customWidth="1"/>
    <col min="12807" max="12807" width="16.54296875" style="1" customWidth="1"/>
    <col min="12808" max="12808" width="18.26953125" style="1" customWidth="1"/>
    <col min="12809" max="12809" width="10.7265625" style="1" customWidth="1"/>
    <col min="12810" max="12810" width="11.26953125" style="1" customWidth="1"/>
    <col min="12811" max="12811" width="10.7265625" style="1" customWidth="1"/>
    <col min="12812" max="12816" width="10" style="1" customWidth="1"/>
    <col min="12817" max="12819" width="11.54296875" style="1" customWidth="1"/>
    <col min="12820" max="13056" width="9.1796875" style="1"/>
    <col min="13057" max="13057" width="5.7265625" style="1" customWidth="1"/>
    <col min="13058" max="13059" width="21.7265625" style="1" customWidth="1"/>
    <col min="13060" max="13060" width="21.81640625" style="1" customWidth="1"/>
    <col min="13061" max="13061" width="24.453125" style="1" customWidth="1"/>
    <col min="13062" max="13062" width="23.7265625" style="1" customWidth="1"/>
    <col min="13063" max="13063" width="16.54296875" style="1" customWidth="1"/>
    <col min="13064" max="13064" width="18.26953125" style="1" customWidth="1"/>
    <col min="13065" max="13065" width="10.7265625" style="1" customWidth="1"/>
    <col min="13066" max="13066" width="11.26953125" style="1" customWidth="1"/>
    <col min="13067" max="13067" width="10.7265625" style="1" customWidth="1"/>
    <col min="13068" max="13072" width="10" style="1" customWidth="1"/>
    <col min="13073" max="13075" width="11.54296875" style="1" customWidth="1"/>
    <col min="13076" max="13312" width="9.1796875" style="1"/>
    <col min="13313" max="13313" width="5.7265625" style="1" customWidth="1"/>
    <col min="13314" max="13315" width="21.7265625" style="1" customWidth="1"/>
    <col min="13316" max="13316" width="21.81640625" style="1" customWidth="1"/>
    <col min="13317" max="13317" width="24.453125" style="1" customWidth="1"/>
    <col min="13318" max="13318" width="23.7265625" style="1" customWidth="1"/>
    <col min="13319" max="13319" width="16.54296875" style="1" customWidth="1"/>
    <col min="13320" max="13320" width="18.26953125" style="1" customWidth="1"/>
    <col min="13321" max="13321" width="10.7265625" style="1" customWidth="1"/>
    <col min="13322" max="13322" width="11.26953125" style="1" customWidth="1"/>
    <col min="13323" max="13323" width="10.7265625" style="1" customWidth="1"/>
    <col min="13324" max="13328" width="10" style="1" customWidth="1"/>
    <col min="13329" max="13331" width="11.54296875" style="1" customWidth="1"/>
    <col min="13332" max="13568" width="9.1796875" style="1"/>
    <col min="13569" max="13569" width="5.7265625" style="1" customWidth="1"/>
    <col min="13570" max="13571" width="21.7265625" style="1" customWidth="1"/>
    <col min="13572" max="13572" width="21.81640625" style="1" customWidth="1"/>
    <col min="13573" max="13573" width="24.453125" style="1" customWidth="1"/>
    <col min="13574" max="13574" width="23.7265625" style="1" customWidth="1"/>
    <col min="13575" max="13575" width="16.54296875" style="1" customWidth="1"/>
    <col min="13576" max="13576" width="18.26953125" style="1" customWidth="1"/>
    <col min="13577" max="13577" width="10.7265625" style="1" customWidth="1"/>
    <col min="13578" max="13578" width="11.26953125" style="1" customWidth="1"/>
    <col min="13579" max="13579" width="10.7265625" style="1" customWidth="1"/>
    <col min="13580" max="13584" width="10" style="1" customWidth="1"/>
    <col min="13585" max="13587" width="11.54296875" style="1" customWidth="1"/>
    <col min="13588" max="13824" width="9.1796875" style="1"/>
    <col min="13825" max="13825" width="5.7265625" style="1" customWidth="1"/>
    <col min="13826" max="13827" width="21.7265625" style="1" customWidth="1"/>
    <col min="13828" max="13828" width="21.81640625" style="1" customWidth="1"/>
    <col min="13829" max="13829" width="24.453125" style="1" customWidth="1"/>
    <col min="13830" max="13830" width="23.7265625" style="1" customWidth="1"/>
    <col min="13831" max="13831" width="16.54296875" style="1" customWidth="1"/>
    <col min="13832" max="13832" width="18.26953125" style="1" customWidth="1"/>
    <col min="13833" max="13833" width="10.7265625" style="1" customWidth="1"/>
    <col min="13834" max="13834" width="11.26953125" style="1" customWidth="1"/>
    <col min="13835" max="13835" width="10.7265625" style="1" customWidth="1"/>
    <col min="13836" max="13840" width="10" style="1" customWidth="1"/>
    <col min="13841" max="13843" width="11.54296875" style="1" customWidth="1"/>
    <col min="13844" max="14080" width="9.1796875" style="1"/>
    <col min="14081" max="14081" width="5.7265625" style="1" customWidth="1"/>
    <col min="14082" max="14083" width="21.7265625" style="1" customWidth="1"/>
    <col min="14084" max="14084" width="21.81640625" style="1" customWidth="1"/>
    <col min="14085" max="14085" width="24.453125" style="1" customWidth="1"/>
    <col min="14086" max="14086" width="23.7265625" style="1" customWidth="1"/>
    <col min="14087" max="14087" width="16.54296875" style="1" customWidth="1"/>
    <col min="14088" max="14088" width="18.26953125" style="1" customWidth="1"/>
    <col min="14089" max="14089" width="10.7265625" style="1" customWidth="1"/>
    <col min="14090" max="14090" width="11.26953125" style="1" customWidth="1"/>
    <col min="14091" max="14091" width="10.7265625" style="1" customWidth="1"/>
    <col min="14092" max="14096" width="10" style="1" customWidth="1"/>
    <col min="14097" max="14099" width="11.54296875" style="1" customWidth="1"/>
    <col min="14100" max="14336" width="9.1796875" style="1"/>
    <col min="14337" max="14337" width="5.7265625" style="1" customWidth="1"/>
    <col min="14338" max="14339" width="21.7265625" style="1" customWidth="1"/>
    <col min="14340" max="14340" width="21.81640625" style="1" customWidth="1"/>
    <col min="14341" max="14341" width="24.453125" style="1" customWidth="1"/>
    <col min="14342" max="14342" width="23.7265625" style="1" customWidth="1"/>
    <col min="14343" max="14343" width="16.54296875" style="1" customWidth="1"/>
    <col min="14344" max="14344" width="18.26953125" style="1" customWidth="1"/>
    <col min="14345" max="14345" width="10.7265625" style="1" customWidth="1"/>
    <col min="14346" max="14346" width="11.26953125" style="1" customWidth="1"/>
    <col min="14347" max="14347" width="10.7265625" style="1" customWidth="1"/>
    <col min="14348" max="14352" width="10" style="1" customWidth="1"/>
    <col min="14353" max="14355" width="11.54296875" style="1" customWidth="1"/>
    <col min="14356" max="14592" width="9.1796875" style="1"/>
    <col min="14593" max="14593" width="5.7265625" style="1" customWidth="1"/>
    <col min="14594" max="14595" width="21.7265625" style="1" customWidth="1"/>
    <col min="14596" max="14596" width="21.81640625" style="1" customWidth="1"/>
    <col min="14597" max="14597" width="24.453125" style="1" customWidth="1"/>
    <col min="14598" max="14598" width="23.7265625" style="1" customWidth="1"/>
    <col min="14599" max="14599" width="16.54296875" style="1" customWidth="1"/>
    <col min="14600" max="14600" width="18.26953125" style="1" customWidth="1"/>
    <col min="14601" max="14601" width="10.7265625" style="1" customWidth="1"/>
    <col min="14602" max="14602" width="11.26953125" style="1" customWidth="1"/>
    <col min="14603" max="14603" width="10.7265625" style="1" customWidth="1"/>
    <col min="14604" max="14608" width="10" style="1" customWidth="1"/>
    <col min="14609" max="14611" width="11.54296875" style="1" customWidth="1"/>
    <col min="14612" max="14848" width="9.1796875" style="1"/>
    <col min="14849" max="14849" width="5.7265625" style="1" customWidth="1"/>
    <col min="14850" max="14851" width="21.7265625" style="1" customWidth="1"/>
    <col min="14852" max="14852" width="21.81640625" style="1" customWidth="1"/>
    <col min="14853" max="14853" width="24.453125" style="1" customWidth="1"/>
    <col min="14854" max="14854" width="23.7265625" style="1" customWidth="1"/>
    <col min="14855" max="14855" width="16.54296875" style="1" customWidth="1"/>
    <col min="14856" max="14856" width="18.26953125" style="1" customWidth="1"/>
    <col min="14857" max="14857" width="10.7265625" style="1" customWidth="1"/>
    <col min="14858" max="14858" width="11.26953125" style="1" customWidth="1"/>
    <col min="14859" max="14859" width="10.7265625" style="1" customWidth="1"/>
    <col min="14860" max="14864" width="10" style="1" customWidth="1"/>
    <col min="14865" max="14867" width="11.54296875" style="1" customWidth="1"/>
    <col min="14868" max="15104" width="9.1796875" style="1"/>
    <col min="15105" max="15105" width="5.7265625" style="1" customWidth="1"/>
    <col min="15106" max="15107" width="21.7265625" style="1" customWidth="1"/>
    <col min="15108" max="15108" width="21.81640625" style="1" customWidth="1"/>
    <col min="15109" max="15109" width="24.453125" style="1" customWidth="1"/>
    <col min="15110" max="15110" width="23.7265625" style="1" customWidth="1"/>
    <col min="15111" max="15111" width="16.54296875" style="1" customWidth="1"/>
    <col min="15112" max="15112" width="18.26953125" style="1" customWidth="1"/>
    <col min="15113" max="15113" width="10.7265625" style="1" customWidth="1"/>
    <col min="15114" max="15114" width="11.26953125" style="1" customWidth="1"/>
    <col min="15115" max="15115" width="10.7265625" style="1" customWidth="1"/>
    <col min="15116" max="15120" width="10" style="1" customWidth="1"/>
    <col min="15121" max="15123" width="11.54296875" style="1" customWidth="1"/>
    <col min="15124" max="15360" width="9.1796875" style="1"/>
    <col min="15361" max="15361" width="5.7265625" style="1" customWidth="1"/>
    <col min="15362" max="15363" width="21.7265625" style="1" customWidth="1"/>
    <col min="15364" max="15364" width="21.81640625" style="1" customWidth="1"/>
    <col min="15365" max="15365" width="24.453125" style="1" customWidth="1"/>
    <col min="15366" max="15366" width="23.7265625" style="1" customWidth="1"/>
    <col min="15367" max="15367" width="16.54296875" style="1" customWidth="1"/>
    <col min="15368" max="15368" width="18.26953125" style="1" customWidth="1"/>
    <col min="15369" max="15369" width="10.7265625" style="1" customWidth="1"/>
    <col min="15370" max="15370" width="11.26953125" style="1" customWidth="1"/>
    <col min="15371" max="15371" width="10.7265625" style="1" customWidth="1"/>
    <col min="15372" max="15376" width="10" style="1" customWidth="1"/>
    <col min="15377" max="15379" width="11.54296875" style="1" customWidth="1"/>
    <col min="15380" max="15616" width="9.1796875" style="1"/>
    <col min="15617" max="15617" width="5.7265625" style="1" customWidth="1"/>
    <col min="15618" max="15619" width="21.7265625" style="1" customWidth="1"/>
    <col min="15620" max="15620" width="21.81640625" style="1" customWidth="1"/>
    <col min="15621" max="15621" width="24.453125" style="1" customWidth="1"/>
    <col min="15622" max="15622" width="23.7265625" style="1" customWidth="1"/>
    <col min="15623" max="15623" width="16.54296875" style="1" customWidth="1"/>
    <col min="15624" max="15624" width="18.26953125" style="1" customWidth="1"/>
    <col min="15625" max="15625" width="10.7265625" style="1" customWidth="1"/>
    <col min="15626" max="15626" width="11.26953125" style="1" customWidth="1"/>
    <col min="15627" max="15627" width="10.7265625" style="1" customWidth="1"/>
    <col min="15628" max="15632" width="10" style="1" customWidth="1"/>
    <col min="15633" max="15635" width="11.54296875" style="1" customWidth="1"/>
    <col min="15636" max="15872" width="9.1796875" style="1"/>
    <col min="15873" max="15873" width="5.7265625" style="1" customWidth="1"/>
    <col min="15874" max="15875" width="21.7265625" style="1" customWidth="1"/>
    <col min="15876" max="15876" width="21.81640625" style="1" customWidth="1"/>
    <col min="15877" max="15877" width="24.453125" style="1" customWidth="1"/>
    <col min="15878" max="15878" width="23.7265625" style="1" customWidth="1"/>
    <col min="15879" max="15879" width="16.54296875" style="1" customWidth="1"/>
    <col min="15880" max="15880" width="18.26953125" style="1" customWidth="1"/>
    <col min="15881" max="15881" width="10.7265625" style="1" customWidth="1"/>
    <col min="15882" max="15882" width="11.26953125" style="1" customWidth="1"/>
    <col min="15883" max="15883" width="10.7265625" style="1" customWidth="1"/>
    <col min="15884" max="15888" width="10" style="1" customWidth="1"/>
    <col min="15889" max="15891" width="11.54296875" style="1" customWidth="1"/>
    <col min="15892" max="16128" width="9.1796875" style="1"/>
    <col min="16129" max="16129" width="5.7265625" style="1" customWidth="1"/>
    <col min="16130" max="16131" width="21.7265625" style="1" customWidth="1"/>
    <col min="16132" max="16132" width="21.81640625" style="1" customWidth="1"/>
    <col min="16133" max="16133" width="24.453125" style="1" customWidth="1"/>
    <col min="16134" max="16134" width="23.7265625" style="1" customWidth="1"/>
    <col min="16135" max="16135" width="16.54296875" style="1" customWidth="1"/>
    <col min="16136" max="16136" width="18.26953125" style="1" customWidth="1"/>
    <col min="16137" max="16137" width="10.7265625" style="1" customWidth="1"/>
    <col min="16138" max="16138" width="11.26953125" style="1" customWidth="1"/>
    <col min="16139" max="16139" width="10.7265625" style="1" customWidth="1"/>
    <col min="16140" max="16144" width="10" style="1" customWidth="1"/>
    <col min="16145" max="16147" width="11.54296875" style="1" customWidth="1"/>
    <col min="16148" max="16384" width="9.1796875" style="1"/>
  </cols>
  <sheetData>
    <row r="1" spans="1:19" x14ac:dyDescent="0.35">
      <c r="A1" s="71" t="s">
        <v>27</v>
      </c>
    </row>
    <row r="3" spans="1:19" s="3" customFormat="1" ht="16.5" x14ac:dyDescent="0.35">
      <c r="A3" s="2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s="3" customFormat="1" ht="16.5" x14ac:dyDescent="0.35">
      <c r="E4" s="4"/>
      <c r="F4" s="4"/>
      <c r="G4" s="4" t="str">
        <f>'[1]1_BPS'!E5</f>
        <v>PROVINSI</v>
      </c>
      <c r="H4" s="5" t="str">
        <f>'[1]1_BPS'!F5</f>
        <v>NUSA TENGGARA BARAT</v>
      </c>
      <c r="L4" s="4"/>
      <c r="M4" s="4"/>
      <c r="N4" s="4"/>
      <c r="O4" s="4"/>
      <c r="P4" s="4"/>
      <c r="Q4" s="4"/>
      <c r="R4" s="4"/>
      <c r="S4" s="4"/>
    </row>
    <row r="5" spans="1:19" s="3" customFormat="1" ht="16.5" x14ac:dyDescent="0.35">
      <c r="E5" s="4"/>
      <c r="F5" s="4"/>
      <c r="G5" s="4" t="str">
        <f>'[1]1_BPS'!E6</f>
        <v xml:space="preserve">TAHUN </v>
      </c>
      <c r="H5" s="5">
        <f>'[1]1_BPS'!F6</f>
        <v>2021</v>
      </c>
      <c r="L5" s="4"/>
      <c r="M5" s="4"/>
      <c r="N5" s="4"/>
      <c r="O5" s="4"/>
      <c r="P5" s="4"/>
      <c r="Q5" s="4"/>
      <c r="R5" s="4"/>
      <c r="S5" s="4"/>
    </row>
    <row r="6" spans="1:19" ht="16" thickBot="1" x14ac:dyDescent="0.4">
      <c r="A6" s="6"/>
      <c r="B6" s="6"/>
      <c r="C6" s="6"/>
      <c r="D6" s="6"/>
      <c r="E6" s="7"/>
      <c r="F6" s="7"/>
      <c r="G6" s="7"/>
      <c r="H6" s="6"/>
      <c r="I6" s="6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29" customHeight="1" x14ac:dyDescent="0.35">
      <c r="A7" s="52" t="s">
        <v>1</v>
      </c>
      <c r="B7" s="52" t="s">
        <v>2</v>
      </c>
      <c r="C7" s="52" t="s">
        <v>3</v>
      </c>
      <c r="D7" s="54" t="s">
        <v>4</v>
      </c>
      <c r="E7" s="53" t="s">
        <v>5</v>
      </c>
      <c r="F7" s="53"/>
      <c r="G7" s="53"/>
      <c r="H7" s="54" t="s">
        <v>6</v>
      </c>
      <c r="I7" s="37" t="s">
        <v>7</v>
      </c>
      <c r="J7" s="38"/>
      <c r="K7" s="38"/>
      <c r="L7" s="38"/>
      <c r="M7" s="38"/>
      <c r="N7" s="38"/>
      <c r="O7" s="38"/>
      <c r="P7" s="38"/>
      <c r="Q7" s="39" t="s">
        <v>8</v>
      </c>
      <c r="R7" s="40"/>
      <c r="S7" s="41"/>
    </row>
    <row r="8" spans="1:19" x14ac:dyDescent="0.35">
      <c r="A8" s="52"/>
      <c r="B8" s="52"/>
      <c r="C8" s="52"/>
      <c r="D8" s="45"/>
      <c r="E8" s="45" t="s">
        <v>9</v>
      </c>
      <c r="F8" s="47" t="s">
        <v>10</v>
      </c>
      <c r="G8" s="45" t="s">
        <v>11</v>
      </c>
      <c r="H8" s="45"/>
      <c r="I8" s="49" t="s">
        <v>12</v>
      </c>
      <c r="J8" s="50"/>
      <c r="K8" s="49" t="s">
        <v>13</v>
      </c>
      <c r="L8" s="50"/>
      <c r="M8" s="49" t="s">
        <v>14</v>
      </c>
      <c r="N8" s="51"/>
      <c r="O8" s="50"/>
      <c r="P8" s="49" t="s">
        <v>15</v>
      </c>
      <c r="Q8" s="39"/>
      <c r="R8" s="40"/>
      <c r="S8" s="41"/>
    </row>
    <row r="9" spans="1:19" ht="34" customHeight="1" x14ac:dyDescent="0.35">
      <c r="A9" s="52"/>
      <c r="B9" s="52"/>
      <c r="C9" s="52"/>
      <c r="D9" s="45"/>
      <c r="E9" s="45"/>
      <c r="F9" s="47"/>
      <c r="G9" s="45"/>
      <c r="H9" s="45"/>
      <c r="I9" s="42"/>
      <c r="J9" s="44"/>
      <c r="K9" s="42"/>
      <c r="L9" s="44"/>
      <c r="M9" s="42"/>
      <c r="N9" s="43"/>
      <c r="O9" s="44"/>
      <c r="P9" s="39"/>
      <c r="Q9" s="42"/>
      <c r="R9" s="43"/>
      <c r="S9" s="44"/>
    </row>
    <row r="10" spans="1:19" ht="39" customHeight="1" x14ac:dyDescent="0.35">
      <c r="A10" s="53"/>
      <c r="B10" s="53"/>
      <c r="C10" s="53"/>
      <c r="D10" s="46"/>
      <c r="E10" s="46"/>
      <c r="F10" s="48"/>
      <c r="G10" s="46"/>
      <c r="H10" s="46"/>
      <c r="I10" s="8" t="s">
        <v>16</v>
      </c>
      <c r="J10" s="8" t="s">
        <v>17</v>
      </c>
      <c r="K10" s="8" t="s">
        <v>16</v>
      </c>
      <c r="L10" s="8" t="s">
        <v>17</v>
      </c>
      <c r="M10" s="8" t="s">
        <v>16</v>
      </c>
      <c r="N10" s="8" t="s">
        <v>17</v>
      </c>
      <c r="O10" s="8" t="s">
        <v>18</v>
      </c>
      <c r="P10" s="46"/>
      <c r="Q10" s="9" t="s">
        <v>16</v>
      </c>
      <c r="R10" s="9" t="s">
        <v>17</v>
      </c>
      <c r="S10" s="9" t="s">
        <v>18</v>
      </c>
    </row>
    <row r="11" spans="1:19" x14ac:dyDescent="0.35">
      <c r="A11" s="10">
        <v>1</v>
      </c>
      <c r="B11" s="11">
        <v>2</v>
      </c>
      <c r="C11" s="10">
        <v>3</v>
      </c>
      <c r="D11" s="11">
        <v>4</v>
      </c>
      <c r="E11" s="10">
        <v>5</v>
      </c>
      <c r="F11" s="11">
        <v>6</v>
      </c>
      <c r="G11" s="10">
        <v>7</v>
      </c>
      <c r="H11" s="11">
        <v>8</v>
      </c>
      <c r="I11" s="10">
        <v>9</v>
      </c>
      <c r="J11" s="11">
        <v>10</v>
      </c>
      <c r="K11" s="10">
        <v>11</v>
      </c>
      <c r="L11" s="11">
        <v>12</v>
      </c>
      <c r="M11" s="10">
        <v>13</v>
      </c>
      <c r="N11" s="11">
        <v>14</v>
      </c>
      <c r="O11" s="10">
        <v>15</v>
      </c>
      <c r="P11" s="11">
        <v>16</v>
      </c>
      <c r="Q11" s="10">
        <v>17</v>
      </c>
      <c r="R11" s="11">
        <v>18</v>
      </c>
      <c r="S11" s="10">
        <v>19</v>
      </c>
    </row>
    <row r="12" spans="1:19" x14ac:dyDescent="0.35">
      <c r="A12" s="12">
        <f>'[1]9_IFK'!A9</f>
        <v>1</v>
      </c>
      <c r="B12" s="12" t="str">
        <f>'[1]9_IFK'!B9</f>
        <v xml:space="preserve"> Lombok Barat</v>
      </c>
      <c r="C12" s="12">
        <f>'[1]9_IFK'!C9</f>
        <v>20</v>
      </c>
      <c r="D12" s="14">
        <f>'[1]42_GIZI'!F11</f>
        <v>65615</v>
      </c>
      <c r="E12" s="17">
        <v>21210</v>
      </c>
      <c r="F12" s="55">
        <v>2051</v>
      </c>
      <c r="G12" s="13">
        <f t="shared" ref="G12:G21" si="0">F12/E12*100</f>
        <v>9.6699669966996691</v>
      </c>
      <c r="H12" s="14">
        <f t="shared" ref="H12:H21" si="1">D12*$D$24/100</f>
        <v>4186.2370000000001</v>
      </c>
      <c r="I12" s="17">
        <v>723</v>
      </c>
      <c r="J12" s="17">
        <v>610</v>
      </c>
      <c r="K12" s="17">
        <v>94</v>
      </c>
      <c r="L12" s="56">
        <v>78</v>
      </c>
      <c r="M12" s="14">
        <f>I12+K12</f>
        <v>817</v>
      </c>
      <c r="N12" s="14">
        <f>J12+L12</f>
        <v>688</v>
      </c>
      <c r="O12" s="15">
        <f>M12+N12</f>
        <v>1505</v>
      </c>
      <c r="P12" s="16">
        <f t="shared" ref="P12:P20" si="2">O12/H12*100</f>
        <v>35.951141801097265</v>
      </c>
      <c r="Q12" s="55">
        <v>10357</v>
      </c>
      <c r="R12" s="56">
        <v>9592</v>
      </c>
      <c r="S12" s="17">
        <f>Q12+R12</f>
        <v>19949</v>
      </c>
    </row>
    <row r="13" spans="1:19" x14ac:dyDescent="0.35">
      <c r="A13" s="12">
        <f>'[1]9_IFK'!A10</f>
        <v>2</v>
      </c>
      <c r="B13" s="12" t="str">
        <f>'[1]9_IFK'!B10</f>
        <v xml:space="preserve"> Lombok Tengah</v>
      </c>
      <c r="C13" s="12">
        <f>'[1]9_IFK'!C10</f>
        <v>28</v>
      </c>
      <c r="D13" s="14">
        <f>'[1]42_GIZI'!F12</f>
        <v>90997</v>
      </c>
      <c r="E13" s="14">
        <v>26592</v>
      </c>
      <c r="F13" s="57">
        <v>1290</v>
      </c>
      <c r="G13" s="13">
        <f t="shared" si="0"/>
        <v>4.8510830324909753</v>
      </c>
      <c r="H13" s="14">
        <f t="shared" si="1"/>
        <v>5805.6085999999996</v>
      </c>
      <c r="I13" s="14">
        <v>759</v>
      </c>
      <c r="J13" s="14">
        <v>614</v>
      </c>
      <c r="K13" s="14">
        <v>53</v>
      </c>
      <c r="L13" s="15">
        <v>55</v>
      </c>
      <c r="M13" s="14">
        <f>I13+K13</f>
        <v>812</v>
      </c>
      <c r="N13" s="14">
        <f t="shared" ref="M13:N21" si="3">J13+L13</f>
        <v>669</v>
      </c>
      <c r="O13" s="15">
        <f t="shared" ref="O13:O21" si="4">M13+N13</f>
        <v>1481</v>
      </c>
      <c r="P13" s="18">
        <f t="shared" si="2"/>
        <v>25.509814767740284</v>
      </c>
      <c r="Q13" s="57">
        <v>12389</v>
      </c>
      <c r="R13" s="15">
        <v>12167</v>
      </c>
      <c r="S13" s="14">
        <f t="shared" ref="S13:S21" si="5">Q13+R13</f>
        <v>24556</v>
      </c>
    </row>
    <row r="14" spans="1:19" x14ac:dyDescent="0.35">
      <c r="A14" s="12">
        <f>'[1]9_IFK'!A11</f>
        <v>3</v>
      </c>
      <c r="B14" s="12" t="str">
        <f>'[1]9_IFK'!B11</f>
        <v xml:space="preserve"> Lombok Timur</v>
      </c>
      <c r="C14" s="12">
        <f>'[1]9_IFK'!C11</f>
        <v>35</v>
      </c>
      <c r="D14" s="14">
        <f>'[1]42_GIZI'!F13</f>
        <v>117322</v>
      </c>
      <c r="E14" s="14">
        <v>51832</v>
      </c>
      <c r="F14" s="57">
        <v>4499</v>
      </c>
      <c r="G14" s="13">
        <f t="shared" si="0"/>
        <v>8.6799660441426152</v>
      </c>
      <c r="H14" s="14">
        <f t="shared" si="1"/>
        <v>7485.1435999999994</v>
      </c>
      <c r="I14" s="14">
        <v>2254</v>
      </c>
      <c r="J14" s="14">
        <v>1748</v>
      </c>
      <c r="K14" s="14">
        <v>105</v>
      </c>
      <c r="L14" s="15">
        <v>88</v>
      </c>
      <c r="M14" s="14">
        <f t="shared" si="3"/>
        <v>2359</v>
      </c>
      <c r="N14" s="14">
        <f t="shared" si="3"/>
        <v>1836</v>
      </c>
      <c r="O14" s="15">
        <f t="shared" si="4"/>
        <v>4195</v>
      </c>
      <c r="P14" s="18">
        <f t="shared" si="2"/>
        <v>56.04434896880268</v>
      </c>
      <c r="Q14" s="57">
        <v>22658</v>
      </c>
      <c r="R14" s="15">
        <v>22653</v>
      </c>
      <c r="S14" s="14">
        <f t="shared" si="5"/>
        <v>45311</v>
      </c>
    </row>
    <row r="15" spans="1:19" x14ac:dyDescent="0.35">
      <c r="A15" s="12">
        <f>'[1]9_IFK'!A12</f>
        <v>4</v>
      </c>
      <c r="B15" s="12" t="str">
        <f>'[1]9_IFK'!B12</f>
        <v xml:space="preserve"> Sumbawa</v>
      </c>
      <c r="C15" s="12">
        <f>'[1]9_IFK'!C12</f>
        <v>26</v>
      </c>
      <c r="D15" s="14">
        <f>'[1]42_GIZI'!F14</f>
        <v>42981</v>
      </c>
      <c r="E15" s="14">
        <v>8901</v>
      </c>
      <c r="F15" s="57">
        <v>554</v>
      </c>
      <c r="G15" s="13">
        <f t="shared" si="0"/>
        <v>6.2240197730592071</v>
      </c>
      <c r="H15" s="14">
        <f t="shared" si="1"/>
        <v>2742.1877999999997</v>
      </c>
      <c r="I15" s="14">
        <v>293</v>
      </c>
      <c r="J15" s="14">
        <v>229</v>
      </c>
      <c r="K15" s="14">
        <v>22</v>
      </c>
      <c r="L15" s="15">
        <v>11</v>
      </c>
      <c r="M15" s="14">
        <f>I15+K15</f>
        <v>315</v>
      </c>
      <c r="N15" s="14">
        <f t="shared" si="3"/>
        <v>240</v>
      </c>
      <c r="O15" s="15">
        <f t="shared" si="4"/>
        <v>555</v>
      </c>
      <c r="P15" s="18">
        <f t="shared" si="2"/>
        <v>20.23931402510069</v>
      </c>
      <c r="Q15" s="57">
        <v>4476</v>
      </c>
      <c r="R15" s="15">
        <v>4237</v>
      </c>
      <c r="S15" s="14">
        <f t="shared" si="5"/>
        <v>8713</v>
      </c>
    </row>
    <row r="16" spans="1:19" x14ac:dyDescent="0.35">
      <c r="A16" s="12">
        <f>'[1]9_IFK'!A13</f>
        <v>5</v>
      </c>
      <c r="B16" s="12" t="str">
        <f>'[1]9_IFK'!B13</f>
        <v xml:space="preserve"> Dompu</v>
      </c>
      <c r="C16" s="12">
        <f>'[1]9_IFK'!C13</f>
        <v>10</v>
      </c>
      <c r="D16" s="14">
        <f>'[1]42_GIZI'!F15</f>
        <v>27804</v>
      </c>
      <c r="E16" s="14">
        <v>6733</v>
      </c>
      <c r="F16" s="57">
        <v>86</v>
      </c>
      <c r="G16" s="13">
        <f t="shared" si="0"/>
        <v>1.2772909549977722</v>
      </c>
      <c r="H16" s="14">
        <f t="shared" si="1"/>
        <v>1773.8951999999999</v>
      </c>
      <c r="I16" s="14">
        <v>61</v>
      </c>
      <c r="J16" s="14">
        <v>33</v>
      </c>
      <c r="K16" s="14">
        <v>2</v>
      </c>
      <c r="L16" s="15">
        <v>0</v>
      </c>
      <c r="M16" s="14">
        <f t="shared" si="3"/>
        <v>63</v>
      </c>
      <c r="N16" s="14">
        <f t="shared" si="3"/>
        <v>33</v>
      </c>
      <c r="O16" s="15">
        <f t="shared" si="4"/>
        <v>96</v>
      </c>
      <c r="P16" s="18">
        <f t="shared" si="2"/>
        <v>5.4118191424160802</v>
      </c>
      <c r="Q16" s="57">
        <v>3122</v>
      </c>
      <c r="R16" s="15">
        <v>3085</v>
      </c>
      <c r="S16" s="14">
        <f t="shared" si="5"/>
        <v>6207</v>
      </c>
    </row>
    <row r="17" spans="1:20" x14ac:dyDescent="0.35">
      <c r="A17" s="12">
        <f>'[1]9_IFK'!A14</f>
        <v>6</v>
      </c>
      <c r="B17" s="12" t="str">
        <f>'[1]9_IFK'!B14</f>
        <v xml:space="preserve"> Bima</v>
      </c>
      <c r="C17" s="12">
        <f>'[1]9_IFK'!C14</f>
        <v>21</v>
      </c>
      <c r="D17" s="14">
        <f>'[1]42_GIZI'!F16</f>
        <v>48181</v>
      </c>
      <c r="E17" s="14">
        <v>19309</v>
      </c>
      <c r="F17" s="57">
        <v>1101</v>
      </c>
      <c r="G17" s="13">
        <f t="shared" si="0"/>
        <v>5.702004246724325</v>
      </c>
      <c r="H17" s="14">
        <f t="shared" si="1"/>
        <v>3073.9477999999999</v>
      </c>
      <c r="I17" s="14">
        <v>795</v>
      </c>
      <c r="J17" s="14">
        <v>694</v>
      </c>
      <c r="K17" s="14">
        <v>56</v>
      </c>
      <c r="L17" s="15">
        <v>27</v>
      </c>
      <c r="M17" s="14">
        <f t="shared" si="3"/>
        <v>851</v>
      </c>
      <c r="N17" s="14">
        <f t="shared" si="3"/>
        <v>721</v>
      </c>
      <c r="O17" s="15">
        <f t="shared" si="4"/>
        <v>1572</v>
      </c>
      <c r="P17" s="18">
        <f>O17/H17*100</f>
        <v>51.13945005832565</v>
      </c>
      <c r="Q17" s="57">
        <v>8914</v>
      </c>
      <c r="R17" s="15">
        <v>8828</v>
      </c>
      <c r="S17" s="14">
        <f t="shared" si="5"/>
        <v>17742</v>
      </c>
    </row>
    <row r="18" spans="1:20" x14ac:dyDescent="0.35">
      <c r="A18" s="12">
        <f>'[1]9_IFK'!A15</f>
        <v>7</v>
      </c>
      <c r="B18" s="12" t="str">
        <f>'[1]9_IFK'!B15</f>
        <v xml:space="preserve"> Sumbawa Barat</v>
      </c>
      <c r="C18" s="12">
        <f>'[1]9_IFK'!C15</f>
        <v>9</v>
      </c>
      <c r="D18" s="14">
        <f>'[1]42_GIZI'!F17</f>
        <v>16931</v>
      </c>
      <c r="E18" s="14">
        <v>2035</v>
      </c>
      <c r="F18" s="57">
        <v>119</v>
      </c>
      <c r="G18" s="13">
        <f t="shared" si="0"/>
        <v>5.8476658476658478</v>
      </c>
      <c r="H18" s="14">
        <f t="shared" si="1"/>
        <v>1080.1977999999999</v>
      </c>
      <c r="I18" s="14">
        <v>65</v>
      </c>
      <c r="J18" s="14">
        <v>66</v>
      </c>
      <c r="K18" s="14">
        <v>5</v>
      </c>
      <c r="L18" s="15">
        <v>1</v>
      </c>
      <c r="M18" s="14">
        <f t="shared" si="3"/>
        <v>70</v>
      </c>
      <c r="N18" s="14">
        <f t="shared" si="3"/>
        <v>67</v>
      </c>
      <c r="O18" s="15">
        <f t="shared" si="4"/>
        <v>137</v>
      </c>
      <c r="P18" s="18">
        <f t="shared" si="2"/>
        <v>12.682862342433951</v>
      </c>
      <c r="Q18" s="57">
        <v>1039</v>
      </c>
      <c r="R18" s="15">
        <v>859</v>
      </c>
      <c r="S18" s="14">
        <f t="shared" si="5"/>
        <v>1898</v>
      </c>
    </row>
    <row r="19" spans="1:20" x14ac:dyDescent="0.35">
      <c r="A19" s="12">
        <f>'[1]9_IFK'!A16</f>
        <v>8</v>
      </c>
      <c r="B19" s="12" t="str">
        <f>'[1]9_IFK'!B16</f>
        <v xml:space="preserve"> Lombok Utara</v>
      </c>
      <c r="C19" s="12">
        <f>'[1]9_IFK'!C16</f>
        <v>8</v>
      </c>
      <c r="D19" s="14">
        <f>'[1]42_GIZI'!F18</f>
        <v>21179</v>
      </c>
      <c r="E19" s="14">
        <v>13118</v>
      </c>
      <c r="F19" s="57">
        <v>1197</v>
      </c>
      <c r="G19" s="13">
        <f t="shared" si="0"/>
        <v>9.1248665955176094</v>
      </c>
      <c r="H19" s="14">
        <f t="shared" si="1"/>
        <v>1351.2202</v>
      </c>
      <c r="I19" s="14">
        <v>454</v>
      </c>
      <c r="J19" s="14">
        <v>341</v>
      </c>
      <c r="K19" s="14">
        <v>23</v>
      </c>
      <c r="L19" s="15">
        <v>17</v>
      </c>
      <c r="M19" s="14">
        <f t="shared" si="3"/>
        <v>477</v>
      </c>
      <c r="N19" s="14">
        <f t="shared" si="3"/>
        <v>358</v>
      </c>
      <c r="O19" s="15">
        <f t="shared" si="4"/>
        <v>835</v>
      </c>
      <c r="P19" s="18">
        <f t="shared" si="2"/>
        <v>61.795997425142104</v>
      </c>
      <c r="Q19" s="57">
        <v>6299</v>
      </c>
      <c r="R19" s="15">
        <v>5954</v>
      </c>
      <c r="S19" s="14">
        <f t="shared" si="5"/>
        <v>12253</v>
      </c>
    </row>
    <row r="20" spans="1:20" x14ac:dyDescent="0.35">
      <c r="A20" s="12">
        <f>'[1]9_IFK'!A17</f>
        <v>9</v>
      </c>
      <c r="B20" s="12" t="str">
        <f>'[1]9_IFK'!B17</f>
        <v xml:space="preserve"> Kota Mataram</v>
      </c>
      <c r="C20" s="12">
        <f>'[1]9_IFK'!C17</f>
        <v>11</v>
      </c>
      <c r="D20" s="14">
        <f>'[1]42_GIZI'!F19</f>
        <v>42738</v>
      </c>
      <c r="E20" s="14">
        <v>16927</v>
      </c>
      <c r="F20" s="57">
        <v>674</v>
      </c>
      <c r="G20" s="13">
        <f t="shared" si="0"/>
        <v>3.9818042181130742</v>
      </c>
      <c r="H20" s="14">
        <f t="shared" si="1"/>
        <v>2726.6844000000001</v>
      </c>
      <c r="I20" s="14">
        <v>524</v>
      </c>
      <c r="J20" s="14">
        <v>433</v>
      </c>
      <c r="K20" s="14">
        <v>60</v>
      </c>
      <c r="L20" s="15">
        <v>41</v>
      </c>
      <c r="M20" s="14">
        <f t="shared" si="3"/>
        <v>584</v>
      </c>
      <c r="N20" s="14">
        <f t="shared" si="3"/>
        <v>474</v>
      </c>
      <c r="O20" s="15">
        <f t="shared" si="4"/>
        <v>1058</v>
      </c>
      <c r="P20" s="18">
        <f t="shared" si="2"/>
        <v>38.801703636841872</v>
      </c>
      <c r="Q20" s="57">
        <v>8017</v>
      </c>
      <c r="R20" s="15">
        <v>7837</v>
      </c>
      <c r="S20" s="14">
        <f t="shared" si="5"/>
        <v>15854</v>
      </c>
    </row>
    <row r="21" spans="1:20" x14ac:dyDescent="0.35">
      <c r="A21" s="12">
        <f>'[1]9_IFK'!A18</f>
        <v>10</v>
      </c>
      <c r="B21" s="12" t="str">
        <f>'[1]9_IFK'!B18</f>
        <v xml:space="preserve"> Kota Bima</v>
      </c>
      <c r="C21" s="12">
        <f>'[1]9_IFK'!C18</f>
        <v>7</v>
      </c>
      <c r="D21" s="14">
        <f>'[1]42_GIZI'!F20</f>
        <v>16143</v>
      </c>
      <c r="E21" s="14">
        <v>9145</v>
      </c>
      <c r="F21" s="57">
        <v>315</v>
      </c>
      <c r="G21" s="13">
        <f t="shared" si="0"/>
        <v>3.4445051940951341</v>
      </c>
      <c r="H21" s="14">
        <f t="shared" si="1"/>
        <v>1029.9233999999999</v>
      </c>
      <c r="I21" s="14">
        <v>174</v>
      </c>
      <c r="J21" s="14">
        <v>176</v>
      </c>
      <c r="K21" s="14">
        <v>42</v>
      </c>
      <c r="L21" s="15">
        <v>34</v>
      </c>
      <c r="M21" s="14">
        <f t="shared" si="3"/>
        <v>216</v>
      </c>
      <c r="N21" s="14">
        <f t="shared" si="3"/>
        <v>210</v>
      </c>
      <c r="O21" s="15">
        <f t="shared" si="4"/>
        <v>426</v>
      </c>
      <c r="P21" s="18">
        <f>O21/H21*100</f>
        <v>41.362299371001768</v>
      </c>
      <c r="Q21" s="57">
        <v>4461</v>
      </c>
      <c r="R21" s="15">
        <v>4185</v>
      </c>
      <c r="S21" s="14">
        <f t="shared" si="5"/>
        <v>8646</v>
      </c>
    </row>
    <row r="22" spans="1:20" x14ac:dyDescent="0.35">
      <c r="A22" s="12"/>
      <c r="B22" s="12"/>
      <c r="C22" s="12"/>
      <c r="D22" s="14"/>
      <c r="E22" s="14"/>
      <c r="F22" s="14"/>
      <c r="G22" s="18"/>
      <c r="H22" s="14"/>
      <c r="I22" s="14"/>
      <c r="J22" s="14"/>
      <c r="K22" s="14"/>
      <c r="L22" s="14"/>
      <c r="M22" s="14"/>
      <c r="N22" s="14"/>
      <c r="O22" s="14"/>
      <c r="P22" s="18"/>
      <c r="Q22" s="14"/>
      <c r="R22" s="14"/>
      <c r="S22" s="14"/>
    </row>
    <row r="23" spans="1:20" x14ac:dyDescent="0.35">
      <c r="A23" s="19" t="s">
        <v>19</v>
      </c>
      <c r="B23" s="20"/>
      <c r="C23" s="21">
        <f>SUM(C12:C21)</f>
        <v>175</v>
      </c>
      <c r="D23" s="22">
        <f>SUM(D12:D22)</f>
        <v>489891</v>
      </c>
      <c r="E23" s="22">
        <f>SUM(E12:E22)</f>
        <v>175802</v>
      </c>
      <c r="F23" s="22">
        <f>SUM(F12:F22)</f>
        <v>11886</v>
      </c>
      <c r="G23" s="23">
        <f>F23/E23*100</f>
        <v>6.7610152330462681</v>
      </c>
      <c r="H23" s="22">
        <f t="shared" ref="H23:O23" si="6">SUM(H12:H22)</f>
        <v>31255.0458</v>
      </c>
      <c r="I23" s="22">
        <f t="shared" si="6"/>
        <v>6102</v>
      </c>
      <c r="J23" s="22">
        <f t="shared" si="6"/>
        <v>4944</v>
      </c>
      <c r="K23" s="22">
        <f t="shared" si="6"/>
        <v>462</v>
      </c>
      <c r="L23" s="22">
        <f t="shared" si="6"/>
        <v>352</v>
      </c>
      <c r="M23" s="22">
        <f t="shared" si="6"/>
        <v>6564</v>
      </c>
      <c r="N23" s="22">
        <f t="shared" si="6"/>
        <v>5296</v>
      </c>
      <c r="O23" s="22">
        <f t="shared" si="6"/>
        <v>11860</v>
      </c>
      <c r="P23" s="23">
        <f>O23/H23*100</f>
        <v>37.945873046840966</v>
      </c>
      <c r="Q23" s="22">
        <f>SUM(Q12:Q22)</f>
        <v>81732</v>
      </c>
      <c r="R23" s="22">
        <f>SUM(R12:R22)</f>
        <v>79397</v>
      </c>
      <c r="S23" s="24">
        <f>SUM(S12:S22)</f>
        <v>161129</v>
      </c>
      <c r="T23" s="25"/>
    </row>
    <row r="24" spans="1:20" x14ac:dyDescent="0.35">
      <c r="A24" s="26" t="s">
        <v>20</v>
      </c>
      <c r="B24" s="27"/>
      <c r="C24" s="27"/>
      <c r="D24" s="58">
        <v>6.38</v>
      </c>
      <c r="E24" s="59"/>
      <c r="F24" s="59"/>
      <c r="G24" s="60"/>
      <c r="H24" s="59"/>
      <c r="I24" s="59"/>
      <c r="J24" s="59"/>
      <c r="K24" s="59"/>
      <c r="L24" s="59"/>
      <c r="M24" s="59"/>
      <c r="N24" s="59"/>
      <c r="O24" s="59"/>
      <c r="P24" s="61"/>
      <c r="Q24" s="59"/>
      <c r="R24" s="59"/>
      <c r="S24" s="59"/>
      <c r="T24" s="25"/>
    </row>
    <row r="25" spans="1:20" x14ac:dyDescent="0.35">
      <c r="A25" s="26" t="s">
        <v>21</v>
      </c>
      <c r="B25" s="27"/>
      <c r="C25" s="27"/>
      <c r="D25" s="28"/>
      <c r="E25" s="28"/>
      <c r="F25" s="29"/>
      <c r="G25" s="22">
        <f>COUNTIF(G12:G22,"&gt;=60")</f>
        <v>0</v>
      </c>
      <c r="H25" s="62"/>
      <c r="I25" s="62"/>
      <c r="J25" s="62"/>
      <c r="K25" s="62"/>
      <c r="L25" s="62"/>
      <c r="M25" s="62"/>
      <c r="N25" s="62"/>
      <c r="O25" s="62"/>
      <c r="P25" s="63"/>
      <c r="Q25" s="62"/>
      <c r="R25" s="62"/>
      <c r="S25" s="62"/>
      <c r="T25" s="25"/>
    </row>
    <row r="26" spans="1:20" ht="16" thickBot="1" x14ac:dyDescent="0.4">
      <c r="A26" s="30" t="s">
        <v>22</v>
      </c>
      <c r="B26" s="31"/>
      <c r="C26" s="31"/>
      <c r="D26" s="32"/>
      <c r="E26" s="32"/>
      <c r="F26" s="33"/>
      <c r="G26" s="34">
        <f>G25/COUNT(G12:G22)</f>
        <v>0</v>
      </c>
      <c r="H26" s="64"/>
      <c r="I26" s="64"/>
      <c r="J26" s="64"/>
      <c r="K26" s="64"/>
      <c r="L26" s="64"/>
      <c r="M26" s="64"/>
      <c r="N26" s="64"/>
      <c r="O26" s="64"/>
      <c r="P26" s="65"/>
      <c r="Q26" s="64"/>
      <c r="R26" s="64"/>
      <c r="S26" s="66"/>
      <c r="T26" s="25"/>
    </row>
    <row r="27" spans="1:20" s="70" customFormat="1" x14ac:dyDescent="0.35">
      <c r="A27" s="67"/>
      <c r="B27" s="68"/>
      <c r="C27" s="68"/>
      <c r="D27" s="68"/>
      <c r="E27" s="69"/>
      <c r="F27" s="69"/>
      <c r="G27" s="69"/>
      <c r="H27" s="68"/>
      <c r="I27" s="68"/>
      <c r="J27" s="69"/>
      <c r="K27" s="67"/>
      <c r="L27" s="69"/>
      <c r="M27" s="69"/>
      <c r="N27" s="69"/>
      <c r="O27" s="69"/>
      <c r="P27" s="69"/>
      <c r="Q27" s="69"/>
      <c r="R27" s="69"/>
      <c r="S27" s="69"/>
    </row>
    <row r="28" spans="1:20" x14ac:dyDescent="0.35">
      <c r="A28" s="36" t="s">
        <v>28</v>
      </c>
      <c r="B28" s="35"/>
    </row>
    <row r="29" spans="1:20" ht="18.5" x14ac:dyDescent="0.35">
      <c r="A29" s="35" t="s">
        <v>23</v>
      </c>
      <c r="B29" s="35"/>
    </row>
    <row r="30" spans="1:20" x14ac:dyDescent="0.35">
      <c r="A30" s="35"/>
      <c r="B30" s="35" t="s">
        <v>24</v>
      </c>
    </row>
    <row r="31" spans="1:20" x14ac:dyDescent="0.35">
      <c r="A31" s="35"/>
      <c r="B31" s="35" t="s">
        <v>25</v>
      </c>
    </row>
    <row r="32" spans="1:20" x14ac:dyDescent="0.35">
      <c r="A32" s="35"/>
      <c r="B32" s="35" t="s">
        <v>26</v>
      </c>
    </row>
  </sheetData>
  <mergeCells count="15">
    <mergeCell ref="P8:P10"/>
    <mergeCell ref="A7:A10"/>
    <mergeCell ref="B7:B10"/>
    <mergeCell ref="C7:C10"/>
    <mergeCell ref="D7:D10"/>
    <mergeCell ref="E7:G7"/>
    <mergeCell ref="E8:E10"/>
    <mergeCell ref="F8:F10"/>
    <mergeCell ref="G8:G10"/>
    <mergeCell ref="H7:H10"/>
    <mergeCell ref="I7:P7"/>
    <mergeCell ref="Q7:S9"/>
    <mergeCell ref="I8:J9"/>
    <mergeCell ref="K8:L9"/>
    <mergeCell ref="M8:O9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2021-11-17T03:03:53Z</dcterms:created>
  <dcterms:modified xsi:type="dcterms:W3CDTF">2022-03-15T04:38:43Z</dcterms:modified>
</cp:coreProperties>
</file>