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B2CEF483-9CFC-4C4C-85A1-4A27A4BA9AFB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5" i="1"/>
  <c r="E4" i="1"/>
  <c r="E3" i="1"/>
  <c r="E2" i="1"/>
  <c r="H14" i="1" l="1"/>
  <c r="G14" i="1"/>
  <c r="F14" i="1"/>
  <c r="D14" i="1"/>
  <c r="C14" i="1"/>
  <c r="I2" i="1" l="1"/>
  <c r="I3" i="1" l="1"/>
  <c r="I4" i="1"/>
  <c r="I5" i="1"/>
  <c r="I6" i="1"/>
  <c r="I7" i="1"/>
  <c r="I8" i="1"/>
  <c r="I9" i="1"/>
  <c r="I10" i="1"/>
  <c r="I11" i="1"/>
  <c r="I12" i="1"/>
  <c r="I13" i="1"/>
  <c r="E14" i="1"/>
  <c r="I14" i="1" l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</calcChain>
</file>

<file path=xl/sharedStrings.xml><?xml version="1.0" encoding="utf-8"?>
<sst xmlns="http://schemas.openxmlformats.org/spreadsheetml/2006/main" count="23" uniqueCount="23">
  <si>
    <t>Bulan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</si>
  <si>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</si>
  <si>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</si>
  <si>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</si>
  <si>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</si>
  <si>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</si>
  <si>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</si>
  <si>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</si>
  <si>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</si>
  <si>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</si>
  <si>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</si>
  <si>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</si>
  <si>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</si>
  <si>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Total</t>
  </si>
  <si>
    <t>Jumlah Total</t>
  </si>
  <si>
    <t>Satuan</t>
  </si>
  <si>
    <t>Unit</t>
  </si>
  <si>
    <t>AKDP</t>
  </si>
  <si>
    <t>AngDes</t>
  </si>
  <si>
    <t>Travel</t>
  </si>
  <si>
    <t>Mobil</t>
  </si>
  <si>
    <t>Sepeda Motor</t>
  </si>
  <si>
    <t>Mobil Pick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</si>
</sst>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odies\NTB%20SATU%20DATA\data%20rekap%202021\Terminal%20Renteng\New%20folder\BULANAN%20TERMINAL%20RENTENG,%20Jan-De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I'21"/>
      <sheetName val="FEBRUARI'21 "/>
      <sheetName val="MARET'21"/>
      <sheetName val="APRIL'21 "/>
      <sheetName val="MEI'21"/>
      <sheetName val="JUNI'21"/>
      <sheetName val="JULI'21"/>
      <sheetName val="AGUSTUS'21"/>
      <sheetName val="SEPTEMBER'21"/>
      <sheetName val="OKTOBER'21"/>
      <sheetName val="NOVEMBER'21"/>
      <sheetName val="DESEMBER'21"/>
      <sheetName val="REKAPITULASI BULANAN"/>
    </sheetNames>
    <sheetDataSet>
      <sheetData sheetId="0">
        <row r="34">
          <cell r="F34">
            <v>1</v>
          </cell>
        </row>
      </sheetData>
      <sheetData sheetId="1">
        <row r="31">
          <cell r="F31">
            <v>9</v>
          </cell>
        </row>
      </sheetData>
      <sheetData sheetId="2">
        <row r="34">
          <cell r="F34">
            <v>21</v>
          </cell>
        </row>
      </sheetData>
      <sheetData sheetId="3">
        <row r="33">
          <cell r="F33">
            <v>21</v>
          </cell>
        </row>
      </sheetData>
      <sheetData sheetId="4">
        <row r="34">
          <cell r="F34">
            <v>11</v>
          </cell>
        </row>
      </sheetData>
      <sheetData sheetId="5">
        <row r="33">
          <cell r="F33">
            <v>46</v>
          </cell>
        </row>
      </sheetData>
      <sheetData sheetId="6">
        <row r="41">
          <cell r="L41">
            <v>0</v>
          </cell>
        </row>
      </sheetData>
      <sheetData sheetId="7">
        <row r="34">
          <cell r="F34">
            <v>9</v>
          </cell>
        </row>
      </sheetData>
      <sheetData sheetId="8">
        <row r="33">
          <cell r="F33">
            <v>16</v>
          </cell>
        </row>
      </sheetData>
      <sheetData sheetId="9">
        <row r="34">
          <cell r="F34">
            <v>7</v>
          </cell>
        </row>
      </sheetData>
      <sheetData sheetId="10">
        <row r="33">
          <cell r="F33">
            <v>11</v>
          </cell>
        </row>
      </sheetData>
      <sheetData sheetId="11">
        <row r="34">
          <cell r="F34">
            <v>18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view="pageBreakPreview" zoomScale="130" zoomScaleNormal="100" zoomScaleSheetLayoutView="130" workbookViewId="0">
      <selection activeCell="H4" sqref="H4"/>
    </sheetView>
  </sheetViews>
  <sheetFormatPr defaultRowHeight="15" x14ac:dyDescent="0.25"/>
  <cols>
    <col min="1" max="1" width="11.85546875" customWidth="1"/>
    <col min="2" max="2" width="7.7109375" customWidth="1"/>
    <col min="7" max="8" width="13.7109375" customWidth="1"/>
  </cols>
  <sheetData>
    <row r="1" spans="1:9" x14ac:dyDescent="0.25">
      <c r="A1" s="7" t="s">
        <v>0</v>
      </c>
      <c r="B1" s="7" t="s">
        <v>15</v>
      </c>
      <c r="C1" s="7" t="s">
        <v>17</v>
      </c>
      <c r="D1" s="7" t="s">
        <v>18</v>
      </c>
      <c r="E1" s="7" t="s">
        <v>19</v>
      </c>
      <c r="F1" s="7" t="s">
        <v>20</v>
      </c>
      <c r="G1" s="7" t="s">
        <v>21</v>
      </c>
      <c r="H1" s="7" t="s">
        <v>22</v>
      </c>
      <c r="I1" s="18" t="s">
        <v>13</v>
      </c>
    </row>
    <row r="2" spans="1:9" x14ac:dyDescent="0.25">
      <c r="A2" s="3" t="s">
        <v>1</v>
      </c>
      <c r="B2" s="10" t="s">
        <v>16</v>
      </c>
      <c r="C2" s="8">
        <v>100</v>
      </c>
      <c r="D2" s="8">
        <v>77</v>
      </c>
      <c r="E2" s="19">
        <f>'[1]JANUARI''21'!F34</f>
        <v>1</v>
      </c>
      <c r="F2" s="14">
        <v>277</v>
      </c>
      <c r="G2" s="14">
        <v>1859</v>
      </c>
      <c r="H2" s="14">
        <v>199</v>
      </c>
      <c r="I2" s="12">
        <f>SUM(C2:H2)</f>
        <v>2513</v>
      </c>
    </row>
    <row r="3" spans="1:9" x14ac:dyDescent="0.25">
      <c r="A3" s="4" t="s">
        <v>2</v>
      </c>
      <c r="B3" s="11" t="str">
        <f>B2</f>
        <v>Unit</v>
      </c>
      <c r="C3" s="1">
        <v>67</v>
      </c>
      <c r="D3" s="1">
        <v>47</v>
      </c>
      <c r="E3" s="20">
        <f>'[1]FEBRUARI''21 '!F31</f>
        <v>9</v>
      </c>
      <c r="F3" s="1">
        <v>193</v>
      </c>
      <c r="G3" s="1">
        <v>916</v>
      </c>
      <c r="H3" s="1">
        <v>123</v>
      </c>
      <c r="I3" s="12">
        <f t="shared" ref="I3:I13" si="0">SUM(C3:H3)</f>
        <v>1355</v>
      </c>
    </row>
    <row r="4" spans="1:9" x14ac:dyDescent="0.25">
      <c r="A4" s="4" t="s">
        <v>3</v>
      </c>
      <c r="B4" s="11" t="str">
        <f t="shared" ref="B4:B14" si="1">B3</f>
        <v>Unit</v>
      </c>
      <c r="C4" s="1">
        <v>81</v>
      </c>
      <c r="D4" s="1">
        <v>51</v>
      </c>
      <c r="E4" s="20">
        <f>'[1]MARET''21'!F34</f>
        <v>21</v>
      </c>
      <c r="F4" s="15">
        <v>191</v>
      </c>
      <c r="G4" s="15">
        <v>681</v>
      </c>
      <c r="H4" s="15">
        <v>114</v>
      </c>
      <c r="I4" s="12">
        <f t="shared" si="0"/>
        <v>1139</v>
      </c>
    </row>
    <row r="5" spans="1:9" x14ac:dyDescent="0.25">
      <c r="A5" s="4" t="s">
        <v>4</v>
      </c>
      <c r="B5" s="11" t="str">
        <f t="shared" si="1"/>
        <v>Unit</v>
      </c>
      <c r="C5" s="1">
        <v>87</v>
      </c>
      <c r="D5" s="1">
        <v>23</v>
      </c>
      <c r="E5" s="20">
        <f>'[1]APRIL''21 '!F33</f>
        <v>21</v>
      </c>
      <c r="F5" s="15">
        <v>149</v>
      </c>
      <c r="G5" s="15">
        <v>660</v>
      </c>
      <c r="H5" s="15">
        <v>96</v>
      </c>
      <c r="I5" s="12">
        <f t="shared" si="0"/>
        <v>1036</v>
      </c>
    </row>
    <row r="6" spans="1:9" x14ac:dyDescent="0.25">
      <c r="A6" s="4" t="s">
        <v>5</v>
      </c>
      <c r="B6" s="11" t="str">
        <f t="shared" si="1"/>
        <v>Unit</v>
      </c>
      <c r="C6" s="1">
        <v>63</v>
      </c>
      <c r="D6" s="1">
        <v>32</v>
      </c>
      <c r="E6" s="20">
        <f>'[1]MEI''21'!F34</f>
        <v>11</v>
      </c>
      <c r="F6" s="15">
        <v>190</v>
      </c>
      <c r="G6" s="15">
        <v>800</v>
      </c>
      <c r="H6" s="15">
        <v>115</v>
      </c>
      <c r="I6" s="12">
        <f t="shared" si="0"/>
        <v>1211</v>
      </c>
    </row>
    <row r="7" spans="1:9" x14ac:dyDescent="0.25">
      <c r="A7" s="4" t="s">
        <v>6</v>
      </c>
      <c r="B7" s="11" t="str">
        <f t="shared" si="1"/>
        <v>Unit</v>
      </c>
      <c r="C7" s="1">
        <v>79</v>
      </c>
      <c r="D7" s="1">
        <v>28</v>
      </c>
      <c r="E7" s="20">
        <f>'[1]JUNI''21'!F33</f>
        <v>46</v>
      </c>
      <c r="F7" s="15">
        <v>186</v>
      </c>
      <c r="G7" s="15">
        <v>707</v>
      </c>
      <c r="H7" s="15">
        <v>98</v>
      </c>
      <c r="I7" s="12">
        <f t="shared" si="0"/>
        <v>1144</v>
      </c>
    </row>
    <row r="8" spans="1:9" x14ac:dyDescent="0.25">
      <c r="A8" s="4" t="s">
        <v>7</v>
      </c>
      <c r="B8" s="11" t="str">
        <f t="shared" si="1"/>
        <v>Unit</v>
      </c>
      <c r="C8" s="1">
        <v>76</v>
      </c>
      <c r="D8" s="1">
        <v>20</v>
      </c>
      <c r="E8" s="20">
        <f>'[1]JULI''21'!$L$41</f>
        <v>0</v>
      </c>
      <c r="F8" s="15">
        <v>168</v>
      </c>
      <c r="G8" s="15">
        <v>737</v>
      </c>
      <c r="H8" s="15">
        <v>98</v>
      </c>
      <c r="I8" s="12">
        <f t="shared" si="0"/>
        <v>1099</v>
      </c>
    </row>
    <row r="9" spans="1:9" x14ac:dyDescent="0.25">
      <c r="A9" s="4" t="s">
        <v>8</v>
      </c>
      <c r="B9" s="11" t="str">
        <f t="shared" si="1"/>
        <v>Unit</v>
      </c>
      <c r="C9" s="1">
        <v>69</v>
      </c>
      <c r="D9" s="1">
        <v>27</v>
      </c>
      <c r="E9" s="20">
        <f>'[1]AGUSTUS''21'!F34</f>
        <v>9</v>
      </c>
      <c r="F9" s="15">
        <v>173</v>
      </c>
      <c r="G9" s="15">
        <v>606</v>
      </c>
      <c r="H9" s="15">
        <v>80</v>
      </c>
      <c r="I9" s="12">
        <f t="shared" si="0"/>
        <v>964</v>
      </c>
    </row>
    <row r="10" spans="1:9" x14ac:dyDescent="0.25">
      <c r="A10" s="4" t="s">
        <v>9</v>
      </c>
      <c r="B10" s="11" t="str">
        <f t="shared" si="1"/>
        <v>Unit</v>
      </c>
      <c r="C10" s="1">
        <v>69</v>
      </c>
      <c r="D10" s="1">
        <v>22</v>
      </c>
      <c r="E10" s="20">
        <f>'[1]SEPTEMBER''21'!F33</f>
        <v>16</v>
      </c>
      <c r="F10" s="15">
        <v>156</v>
      </c>
      <c r="G10" s="15">
        <v>550</v>
      </c>
      <c r="H10" s="15">
        <v>75</v>
      </c>
      <c r="I10" s="12">
        <f t="shared" si="0"/>
        <v>888</v>
      </c>
    </row>
    <row r="11" spans="1:9" x14ac:dyDescent="0.25">
      <c r="A11" s="4" t="s">
        <v>10</v>
      </c>
      <c r="B11" s="11" t="str">
        <f t="shared" si="1"/>
        <v>Unit</v>
      </c>
      <c r="C11" s="2">
        <v>75</v>
      </c>
      <c r="D11" s="2">
        <v>35</v>
      </c>
      <c r="E11" s="20">
        <f>'[1]OKTOBER''21'!F34</f>
        <v>7</v>
      </c>
      <c r="F11" s="16">
        <v>155</v>
      </c>
      <c r="G11" s="16">
        <v>580</v>
      </c>
      <c r="H11" s="16">
        <v>91</v>
      </c>
      <c r="I11" s="12">
        <f t="shared" si="0"/>
        <v>943</v>
      </c>
    </row>
    <row r="12" spans="1:9" x14ac:dyDescent="0.25">
      <c r="A12" s="4" t="s">
        <v>11</v>
      </c>
      <c r="B12" s="11" t="str">
        <f t="shared" si="1"/>
        <v>Unit</v>
      </c>
      <c r="C12" s="2">
        <v>73</v>
      </c>
      <c r="D12" s="2">
        <v>27</v>
      </c>
      <c r="E12" s="21">
        <f>'[1]NOVEMBER''21'!F33</f>
        <v>11</v>
      </c>
      <c r="F12" s="16">
        <v>143</v>
      </c>
      <c r="G12" s="16">
        <v>513</v>
      </c>
      <c r="H12" s="16">
        <v>75</v>
      </c>
      <c r="I12" s="12">
        <f t="shared" si="0"/>
        <v>842</v>
      </c>
    </row>
    <row r="13" spans="1:9" x14ac:dyDescent="0.25">
      <c r="A13" s="5" t="s">
        <v>12</v>
      </c>
      <c r="B13" s="13" t="str">
        <f t="shared" si="1"/>
        <v>Unit</v>
      </c>
      <c r="C13" s="9">
        <v>67</v>
      </c>
      <c r="D13" s="9">
        <v>32</v>
      </c>
      <c r="E13" s="21">
        <f>'[1]DESEMBER''21'!F34</f>
        <v>18</v>
      </c>
      <c r="F13" s="9">
        <v>165</v>
      </c>
      <c r="G13" s="9">
        <v>640</v>
      </c>
      <c r="H13" s="9">
        <v>94</v>
      </c>
      <c r="I13" s="12">
        <f t="shared" si="0"/>
        <v>1016</v>
      </c>
    </row>
    <row r="14" spans="1:9" x14ac:dyDescent="0.25">
      <c r="A14" s="17" t="s">
        <v>14</v>
      </c>
      <c r="B14" s="7" t="str">
        <f t="shared" si="1"/>
        <v>Unit</v>
      </c>
      <c r="C14" s="7">
        <f>SUM(C2:C13)</f>
        <v>906</v>
      </c>
      <c r="D14" s="7">
        <f>SUM(D2:D13)</f>
        <v>421</v>
      </c>
      <c r="E14" s="7">
        <f t="shared" ref="E14" si="2">SUM(E2:E13)</f>
        <v>170</v>
      </c>
      <c r="F14" s="7">
        <f>SUM(F2:F13)</f>
        <v>2146</v>
      </c>
      <c r="G14" s="7">
        <f>SUM(G2:G13)</f>
        <v>9249</v>
      </c>
      <c r="H14" s="7">
        <f>SUM(H2:H13)</f>
        <v>1258</v>
      </c>
      <c r="I14" s="6">
        <f>SUM(I2:I13)</f>
        <v>14150</v>
      </c>
    </row>
  </sheetData>
  <pageMargins left="0.7" right="0.7" top="0.75" bottom="0.75" header="0.3" footer="0.3"/>
  <pageSetup scale="9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hp</cp:lastModifiedBy>
  <dcterms:created xsi:type="dcterms:W3CDTF">2019-11-04T02:34:04Z</dcterms:created>
  <dcterms:modified xsi:type="dcterms:W3CDTF">2022-01-26T00:02:24Z</dcterms:modified>
</cp:coreProperties>
</file>