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24" windowWidth="22692" windowHeight="927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16" i="1" l="1"/>
  <c r="L16" i="1" s="1"/>
  <c r="J16" i="1"/>
  <c r="I16" i="1"/>
  <c r="C16" i="1"/>
  <c r="L15" i="1"/>
  <c r="H15" i="1"/>
  <c r="G15" i="1"/>
  <c r="F15" i="1"/>
  <c r="E15" i="1"/>
  <c r="D15" i="1"/>
  <c r="L14" i="1"/>
  <c r="H14" i="1"/>
  <c r="G14" i="1"/>
  <c r="F14" i="1"/>
  <c r="E14" i="1"/>
  <c r="D14" i="1"/>
  <c r="L13" i="1"/>
  <c r="H13" i="1"/>
  <c r="G13" i="1"/>
  <c r="F13" i="1"/>
  <c r="E13" i="1"/>
  <c r="D13" i="1"/>
  <c r="L12" i="1"/>
  <c r="H12" i="1"/>
  <c r="G12" i="1"/>
  <c r="F12" i="1"/>
  <c r="E12" i="1"/>
  <c r="D12" i="1"/>
  <c r="L11" i="1"/>
  <c r="H11" i="1"/>
  <c r="G11" i="1"/>
  <c r="F11" i="1"/>
  <c r="E11" i="1"/>
  <c r="D11" i="1"/>
  <c r="L10" i="1"/>
  <c r="H10" i="1"/>
  <c r="G10" i="1"/>
  <c r="F10" i="1"/>
  <c r="E10" i="1"/>
  <c r="D10" i="1"/>
  <c r="L9" i="1"/>
  <c r="H9" i="1"/>
  <c r="G9" i="1"/>
  <c r="F9" i="1"/>
  <c r="E9" i="1"/>
  <c r="D9" i="1"/>
  <c r="A9" i="1"/>
  <c r="A10" i="1" s="1"/>
  <c r="A11" i="1" s="1"/>
  <c r="A12" i="1" s="1"/>
  <c r="A13" i="1" s="1"/>
  <c r="A14" i="1" s="1"/>
  <c r="A15" i="1" s="1"/>
  <c r="L8" i="1"/>
  <c r="H8" i="1"/>
  <c r="G8" i="1"/>
  <c r="F8" i="1"/>
  <c r="E8" i="1"/>
  <c r="D8" i="1"/>
  <c r="A8" i="1"/>
  <c r="L7" i="1"/>
  <c r="H7" i="1"/>
  <c r="G7" i="1"/>
  <c r="F7" i="1"/>
  <c r="F16" i="1" s="1"/>
  <c r="E7" i="1"/>
  <c r="D7" i="1"/>
  <c r="A7" i="1"/>
  <c r="L6" i="1"/>
  <c r="H6" i="1"/>
  <c r="H16" i="1" s="1"/>
  <c r="G6" i="1"/>
  <c r="G16" i="1" s="1"/>
  <c r="F6" i="1"/>
  <c r="E6" i="1"/>
  <c r="E16" i="1" s="1"/>
  <c r="D6" i="1"/>
  <c r="D16" i="1" s="1"/>
  <c r="A2" i="1"/>
</calcChain>
</file>

<file path=xl/sharedStrings.xml><?xml version="1.0" encoding="utf-8"?>
<sst xmlns="http://schemas.openxmlformats.org/spreadsheetml/2006/main" count="28" uniqueCount="27">
  <si>
    <t>Jumlah Penduduk dan Berdasrkan Kelompok Usia, Jumlah Kecamatan dan Desa Tertinggal</t>
  </si>
  <si>
    <t>No.</t>
  </si>
  <si>
    <t>Kabupaten/Kota</t>
  </si>
  <si>
    <t>Luas Wilayah</t>
  </si>
  <si>
    <t>Penduduk Kelompok Usia</t>
  </si>
  <si>
    <t>Jumlah</t>
  </si>
  <si>
    <t>Desa/Kelurahan</t>
  </si>
  <si>
    <t>(KM2)</t>
  </si>
  <si>
    <t>4-6 th</t>
  </si>
  <si>
    <t>5-6 th</t>
  </si>
  <si>
    <t>7-12 th</t>
  </si>
  <si>
    <t>13-15 th</t>
  </si>
  <si>
    <t>16-18 th</t>
  </si>
  <si>
    <t>Kecamatan</t>
  </si>
  <si>
    <t>Seluruhnya</t>
  </si>
  <si>
    <t>Tertinggal</t>
  </si>
  <si>
    <t>DT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</si>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</sst>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/>
    <xf numFmtId="43" fontId="5" fillId="0" borderId="2" xfId="1" applyFont="1" applyBorder="1"/>
    <xf numFmtId="165" fontId="5" fillId="0" borderId="2" xfId="1" applyNumberFormat="1" applyFont="1" applyBorder="1"/>
    <xf numFmtId="165" fontId="4" fillId="0" borderId="13" xfId="1" applyNumberFormat="1" applyFont="1" applyBorder="1"/>
    <xf numFmtId="165" fontId="4" fillId="0" borderId="2" xfId="1" applyNumberFormat="1" applyFont="1" applyBorder="1"/>
    <xf numFmtId="0" fontId="5" fillId="0" borderId="13" xfId="0" applyFont="1" applyBorder="1"/>
    <xf numFmtId="43" fontId="5" fillId="0" borderId="14" xfId="1" applyFont="1" applyBorder="1"/>
    <xf numFmtId="0" fontId="4" fillId="0" borderId="16" xfId="0" applyFont="1" applyBorder="1"/>
    <xf numFmtId="43" fontId="5" fillId="0" borderId="16" xfId="1" applyFont="1" applyBorder="1"/>
    <xf numFmtId="165" fontId="5" fillId="0" borderId="16" xfId="1" applyNumberFormat="1" applyFont="1" applyBorder="1"/>
    <xf numFmtId="165" fontId="4" fillId="0" borderId="16" xfId="1" applyNumberFormat="1" applyFont="1" applyBorder="1"/>
    <xf numFmtId="0" fontId="5" fillId="0" borderId="16" xfId="0" applyFont="1" applyBorder="1"/>
    <xf numFmtId="43" fontId="5" fillId="0" borderId="17" xfId="1" applyFont="1" applyBorder="1"/>
    <xf numFmtId="165" fontId="4" fillId="0" borderId="19" xfId="1" applyNumberFormat="1" applyFont="1" applyBorder="1"/>
    <xf numFmtId="0" fontId="5" fillId="0" borderId="19" xfId="0" applyFont="1" applyBorder="1"/>
    <xf numFmtId="43" fontId="5" fillId="0" borderId="20" xfId="1" applyFont="1" applyBorder="1"/>
    <xf numFmtId="0" fontId="4" fillId="0" borderId="19" xfId="0" applyFont="1" applyBorder="1"/>
    <xf numFmtId="43" fontId="5" fillId="0" borderId="19" xfId="1" applyFont="1" applyBorder="1"/>
    <xf numFmtId="43" fontId="5" fillId="0" borderId="21" xfId="1" applyFont="1" applyBorder="1"/>
    <xf numFmtId="165" fontId="5" fillId="0" borderId="21" xfId="1" applyNumberFormat="1" applyFont="1" applyBorder="1"/>
    <xf numFmtId="41" fontId="5" fillId="0" borderId="21" xfId="2" applyFont="1" applyBorder="1"/>
    <xf numFmtId="43" fontId="5" fillId="0" borderId="22" xfId="1" applyFont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New%20Dikbud%20Clear/buku%20saku%202020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Sheet6"/>
      <sheetName val="tab4"/>
      <sheetName val="tab5"/>
      <sheetName val="tab6"/>
      <sheetName val="Sheet5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8"/>
      <sheetName val="tab17"/>
      <sheetName val="tab19"/>
      <sheetName val="tab20"/>
      <sheetName val="Sheet4"/>
      <sheetName val="tab22"/>
      <sheetName val="tab21"/>
      <sheetName val="tab24"/>
      <sheetName val="tab23"/>
      <sheetName val="tab25"/>
      <sheetName val="tab26"/>
      <sheetName val="tabel32"/>
      <sheetName val="tab 31"/>
      <sheetName val="tab27"/>
      <sheetName val="tab 34"/>
      <sheetName val="tab 35"/>
      <sheetName val="tab 36"/>
      <sheetName val="tab 37"/>
      <sheetName val="tab38"/>
      <sheetName val="tab 39"/>
      <sheetName val="Sheet9"/>
      <sheetName val="tab42"/>
      <sheetName val="tab40"/>
      <sheetName val="apkpaud"/>
      <sheetName val="apktk"/>
      <sheetName val="ratio"/>
      <sheetName val="rsd"/>
      <sheetName val="APS"/>
      <sheetName val="Sheet1"/>
      <sheetName val="apk2007"/>
      <sheetName val="set"/>
      <sheetName val="Sheet2"/>
      <sheetName val="do"/>
      <sheetName val="apkapm"/>
      <sheetName val="DOAGMA"/>
      <sheetName val="rata lama sekolah"/>
      <sheetName val="Sheet8"/>
    </sheetNames>
    <sheetDataSet>
      <sheetData sheetId="0">
        <row r="2">
          <cell r="A2" t="str">
            <v>Provinsi Nusa Tenggara Barat Tahun 2020/2021</v>
          </cell>
        </row>
        <row r="6">
          <cell r="I6">
            <v>78005</v>
          </cell>
          <cell r="J6">
            <v>36284</v>
          </cell>
          <cell r="K6">
            <v>36928</v>
          </cell>
        </row>
        <row r="7">
          <cell r="I7">
            <v>115689</v>
          </cell>
          <cell r="J7">
            <v>52487</v>
          </cell>
          <cell r="K7">
            <v>49363</v>
          </cell>
        </row>
        <row r="8">
          <cell r="I8">
            <v>149218</v>
          </cell>
          <cell r="J8">
            <v>67753</v>
          </cell>
          <cell r="K8">
            <v>65281</v>
          </cell>
        </row>
        <row r="9">
          <cell r="I9">
            <v>52414</v>
          </cell>
          <cell r="J9">
            <v>23513</v>
          </cell>
          <cell r="K9">
            <v>21325</v>
          </cell>
        </row>
        <row r="10">
          <cell r="I10">
            <v>35520</v>
          </cell>
          <cell r="J10">
            <v>18214</v>
          </cell>
          <cell r="K10">
            <v>16583</v>
          </cell>
        </row>
        <row r="11">
          <cell r="I11">
            <v>58389</v>
          </cell>
          <cell r="J11">
            <v>31263</v>
          </cell>
          <cell r="K11">
            <v>29158</v>
          </cell>
        </row>
        <row r="12">
          <cell r="I12">
            <v>17198</v>
          </cell>
          <cell r="J12">
            <v>6701</v>
          </cell>
          <cell r="K12">
            <v>5864</v>
          </cell>
        </row>
        <row r="13">
          <cell r="I13">
            <v>26461</v>
          </cell>
          <cell r="J13">
            <v>11732</v>
          </cell>
          <cell r="K13">
            <v>10379</v>
          </cell>
        </row>
        <row r="14">
          <cell r="I14">
            <v>49007</v>
          </cell>
          <cell r="J14">
            <v>22476</v>
          </cell>
          <cell r="K14">
            <v>24651</v>
          </cell>
        </row>
        <row r="15">
          <cell r="I15">
            <v>16380</v>
          </cell>
          <cell r="J15">
            <v>9877</v>
          </cell>
          <cell r="K15">
            <v>10838</v>
          </cell>
        </row>
        <row r="22">
          <cell r="F22">
            <v>19858</v>
          </cell>
          <cell r="G22">
            <v>19272</v>
          </cell>
          <cell r="I22">
            <v>13258</v>
          </cell>
          <cell r="J22">
            <v>12882</v>
          </cell>
        </row>
        <row r="23">
          <cell r="F23">
            <v>28913</v>
          </cell>
          <cell r="G23">
            <v>28117</v>
          </cell>
          <cell r="I23">
            <v>18228</v>
          </cell>
          <cell r="J23">
            <v>17691</v>
          </cell>
        </row>
        <row r="24">
          <cell r="F24">
            <v>37439</v>
          </cell>
          <cell r="G24">
            <v>36319</v>
          </cell>
          <cell r="I24">
            <v>25030</v>
          </cell>
          <cell r="J24">
            <v>24289</v>
          </cell>
        </row>
        <row r="25">
          <cell r="F25">
            <v>13647</v>
          </cell>
          <cell r="G25">
            <v>13276</v>
          </cell>
          <cell r="I25">
            <v>9104</v>
          </cell>
          <cell r="J25">
            <v>8848</v>
          </cell>
        </row>
        <row r="26">
          <cell r="F26">
            <v>9014</v>
          </cell>
          <cell r="G26">
            <v>8578</v>
          </cell>
          <cell r="I26">
            <v>6036</v>
          </cell>
          <cell r="J26">
            <v>5745</v>
          </cell>
        </row>
        <row r="27">
          <cell r="F27">
            <v>16984</v>
          </cell>
          <cell r="G27">
            <v>16211</v>
          </cell>
          <cell r="I27">
            <v>10888</v>
          </cell>
          <cell r="J27">
            <v>10339</v>
          </cell>
        </row>
        <row r="28">
          <cell r="F28">
            <v>4939</v>
          </cell>
          <cell r="G28">
            <v>4667</v>
          </cell>
          <cell r="I28">
            <v>3265</v>
          </cell>
          <cell r="J28">
            <v>3084</v>
          </cell>
        </row>
        <row r="29">
          <cell r="F29">
            <v>6714</v>
          </cell>
          <cell r="G29">
            <v>6620</v>
          </cell>
          <cell r="I29">
            <v>4486</v>
          </cell>
          <cell r="J29">
            <v>4417</v>
          </cell>
        </row>
        <row r="30">
          <cell r="F30">
            <v>12724</v>
          </cell>
          <cell r="G30">
            <v>12332</v>
          </cell>
          <cell r="I30">
            <v>8466</v>
          </cell>
          <cell r="J30">
            <v>8259</v>
          </cell>
        </row>
        <row r="31">
          <cell r="F31">
            <v>4846</v>
          </cell>
          <cell r="G31">
            <v>4718</v>
          </cell>
          <cell r="I31">
            <v>3235</v>
          </cell>
          <cell r="J31">
            <v>3166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C32" sqref="C32"/>
    </sheetView>
  </sheetViews>
  <sheetFormatPr defaultColWidth="9.109375" defaultRowHeight="10.199999999999999" x14ac:dyDescent="0.2"/>
  <cols>
    <col min="1" max="1" width="4.44140625" style="2" customWidth="1"/>
    <col min="2" max="2" width="16.109375" style="2" customWidth="1"/>
    <col min="3" max="3" width="13.6640625" style="2" customWidth="1"/>
    <col min="4" max="4" width="10.44140625" style="2" customWidth="1"/>
    <col min="5" max="8" width="10.6640625" style="2" customWidth="1"/>
    <col min="9" max="9" width="9.6640625" style="2" customWidth="1"/>
    <col min="10" max="10" width="9.44140625" style="2" customWidth="1"/>
    <col min="11" max="11" width="8.33203125" style="2" customWidth="1"/>
    <col min="12" max="12" width="9" style="2" customWidth="1"/>
    <col min="13" max="16384" width="9.109375" style="2"/>
  </cols>
  <sheetData>
    <row r="1" spans="1:12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3.8" x14ac:dyDescent="0.25">
      <c r="A2" s="1" t="str">
        <f>+[1]tab1!A2</f>
        <v>Provinsi Nusa Tenggara Barat Tahun 2020/2021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0.8" thickBot="1" x14ac:dyDescent="0.25"/>
    <row r="4" spans="1:12" ht="13.2" x14ac:dyDescent="0.25">
      <c r="A4" s="3" t="s">
        <v>1</v>
      </c>
      <c r="B4" s="4" t="s">
        <v>2</v>
      </c>
      <c r="C4" s="5" t="s">
        <v>3</v>
      </c>
      <c r="D4" s="6" t="s">
        <v>4</v>
      </c>
      <c r="E4" s="7"/>
      <c r="F4" s="7"/>
      <c r="G4" s="7"/>
      <c r="H4" s="8"/>
      <c r="I4" s="5" t="s">
        <v>5</v>
      </c>
      <c r="J4" s="6" t="s">
        <v>6</v>
      </c>
      <c r="K4" s="7"/>
      <c r="L4" s="9"/>
    </row>
    <row r="5" spans="1:12" ht="13.8" thickBot="1" x14ac:dyDescent="0.3">
      <c r="A5" s="10"/>
      <c r="B5" s="11"/>
      <c r="C5" s="12" t="s">
        <v>7</v>
      </c>
      <c r="D5" s="12" t="s">
        <v>8</v>
      </c>
      <c r="E5" s="12" t="s">
        <v>9</v>
      </c>
      <c r="F5" s="12" t="s">
        <v>10</v>
      </c>
      <c r="G5" s="13" t="s">
        <v>11</v>
      </c>
      <c r="H5" s="13" t="s">
        <v>12</v>
      </c>
      <c r="I5" s="12" t="s">
        <v>13</v>
      </c>
      <c r="J5" s="14" t="s">
        <v>14</v>
      </c>
      <c r="K5" s="14" t="s">
        <v>15</v>
      </c>
      <c r="L5" s="15" t="s">
        <v>16</v>
      </c>
    </row>
    <row r="6" spans="1:12" ht="13.8" x14ac:dyDescent="0.3">
      <c r="A6" s="40">
        <v>1</v>
      </c>
      <c r="B6" s="16" t="s">
        <v>17</v>
      </c>
      <c r="C6" s="17">
        <v>1053.92</v>
      </c>
      <c r="D6" s="18">
        <f>+[1]tab1!F22+[1]tab1!G22</f>
        <v>39130</v>
      </c>
      <c r="E6" s="19">
        <f>+[1]tab1!I22+[1]tab1!J22</f>
        <v>26140</v>
      </c>
      <c r="F6" s="20">
        <f>+[1]tab1!I6</f>
        <v>78005</v>
      </c>
      <c r="G6" s="20">
        <f>+[1]tab1!J6</f>
        <v>36284</v>
      </c>
      <c r="H6" s="20">
        <f>+[1]tab1!K6</f>
        <v>36928</v>
      </c>
      <c r="I6" s="19">
        <v>10</v>
      </c>
      <c r="J6" s="21">
        <v>122</v>
      </c>
      <c r="K6" s="21">
        <v>26</v>
      </c>
      <c r="L6" s="22">
        <f>+K6/J6</f>
        <v>0.21311475409836064</v>
      </c>
    </row>
    <row r="7" spans="1:12" ht="13.8" x14ac:dyDescent="0.3">
      <c r="A7" s="41">
        <f>+A6+1</f>
        <v>2</v>
      </c>
      <c r="B7" s="23" t="s">
        <v>18</v>
      </c>
      <c r="C7" s="24">
        <v>1208.4000000000001</v>
      </c>
      <c r="D7" s="25">
        <f>+[1]tab1!F23+[1]tab1!G23</f>
        <v>57030</v>
      </c>
      <c r="E7" s="26">
        <f>+[1]tab1!I23+[1]tab1!J23</f>
        <v>35919</v>
      </c>
      <c r="F7" s="26">
        <f>+[1]tab1!I7</f>
        <v>115689</v>
      </c>
      <c r="G7" s="26">
        <f>+[1]tab1!J7</f>
        <v>52487</v>
      </c>
      <c r="H7" s="26">
        <f>+[1]tab1!K7</f>
        <v>49363</v>
      </c>
      <c r="I7" s="26">
        <v>12</v>
      </c>
      <c r="J7" s="27">
        <v>139</v>
      </c>
      <c r="K7" s="27">
        <v>33</v>
      </c>
      <c r="L7" s="28">
        <f t="shared" ref="L7:L15" si="0">+K7/J7</f>
        <v>0.23741007194244604</v>
      </c>
    </row>
    <row r="8" spans="1:12" ht="13.8" x14ac:dyDescent="0.3">
      <c r="A8" s="41">
        <f t="shared" ref="A8:A15" si="1">+A7+1</f>
        <v>3</v>
      </c>
      <c r="B8" s="23" t="s">
        <v>19</v>
      </c>
      <c r="C8" s="24">
        <v>1605.55</v>
      </c>
      <c r="D8" s="25">
        <f>+[1]tab1!F24+[1]tab1!G24</f>
        <v>73758</v>
      </c>
      <c r="E8" s="26">
        <f>+[1]tab1!I24+[1]tab1!J24</f>
        <v>49319</v>
      </c>
      <c r="F8" s="26">
        <f>+[1]tab1!I8</f>
        <v>149218</v>
      </c>
      <c r="G8" s="26">
        <f>+[1]tab1!J8</f>
        <v>67753</v>
      </c>
      <c r="H8" s="26">
        <f>+[1]tab1!K8</f>
        <v>65281</v>
      </c>
      <c r="I8" s="26">
        <v>21</v>
      </c>
      <c r="J8" s="27">
        <v>254</v>
      </c>
      <c r="K8" s="27">
        <v>32</v>
      </c>
      <c r="L8" s="28">
        <f t="shared" si="0"/>
        <v>0.12598425196850394</v>
      </c>
    </row>
    <row r="9" spans="1:12" ht="13.8" x14ac:dyDescent="0.3">
      <c r="A9" s="41">
        <f t="shared" si="1"/>
        <v>4</v>
      </c>
      <c r="B9" s="23" t="s">
        <v>20</v>
      </c>
      <c r="C9" s="24">
        <v>6643.98</v>
      </c>
      <c r="D9" s="25">
        <f>+[1]tab1!F25+[1]tab1!G25</f>
        <v>26923</v>
      </c>
      <c r="E9" s="26">
        <f>+[1]tab1!I25+[1]tab1!J25</f>
        <v>17952</v>
      </c>
      <c r="F9" s="26">
        <f>+[1]tab1!I9</f>
        <v>52414</v>
      </c>
      <c r="G9" s="26">
        <f>+[1]tab1!J9</f>
        <v>23513</v>
      </c>
      <c r="H9" s="26">
        <f>+[1]tab1!K9</f>
        <v>21325</v>
      </c>
      <c r="I9" s="26">
        <v>24</v>
      </c>
      <c r="J9" s="27">
        <v>166</v>
      </c>
      <c r="K9" s="27">
        <v>11</v>
      </c>
      <c r="L9" s="28">
        <f t="shared" si="0"/>
        <v>6.6265060240963861E-2</v>
      </c>
    </row>
    <row r="10" spans="1:12" ht="13.8" x14ac:dyDescent="0.3">
      <c r="A10" s="41">
        <f t="shared" si="1"/>
        <v>5</v>
      </c>
      <c r="B10" s="23" t="s">
        <v>21</v>
      </c>
      <c r="C10" s="24">
        <v>2324.6</v>
      </c>
      <c r="D10" s="25">
        <f>+[1]tab1!F26+[1]tab1!G26</f>
        <v>17592</v>
      </c>
      <c r="E10" s="26">
        <f>+[1]tab1!I26+[1]tab1!J26</f>
        <v>11781</v>
      </c>
      <c r="F10" s="26">
        <f>+[1]tab1!I10</f>
        <v>35520</v>
      </c>
      <c r="G10" s="26">
        <f>+[1]tab1!J10</f>
        <v>18214</v>
      </c>
      <c r="H10" s="26">
        <f>+[1]tab1!K10</f>
        <v>16583</v>
      </c>
      <c r="I10" s="26">
        <v>8</v>
      </c>
      <c r="J10" s="27">
        <v>81</v>
      </c>
      <c r="K10" s="27">
        <v>4</v>
      </c>
      <c r="L10" s="28">
        <f t="shared" si="0"/>
        <v>4.9382716049382713E-2</v>
      </c>
    </row>
    <row r="11" spans="1:12" ht="13.8" x14ac:dyDescent="0.3">
      <c r="A11" s="41">
        <f t="shared" si="1"/>
        <v>6</v>
      </c>
      <c r="B11" s="23" t="s">
        <v>22</v>
      </c>
      <c r="C11" s="24">
        <v>4389.3999999999996</v>
      </c>
      <c r="D11" s="25">
        <f>+[1]tab1!F27+[1]tab1!G27</f>
        <v>33195</v>
      </c>
      <c r="E11" s="26">
        <f>+[1]tab1!I27+[1]tab1!J27</f>
        <v>21227</v>
      </c>
      <c r="F11" s="26">
        <f>+[1]tab1!I11</f>
        <v>58389</v>
      </c>
      <c r="G11" s="26">
        <f>+[1]tab1!J11</f>
        <v>31263</v>
      </c>
      <c r="H11" s="26">
        <f>+[1]tab1!K11</f>
        <v>29158</v>
      </c>
      <c r="I11" s="26">
        <v>18</v>
      </c>
      <c r="J11" s="27">
        <v>198</v>
      </c>
      <c r="K11" s="27">
        <v>7</v>
      </c>
      <c r="L11" s="28">
        <f t="shared" si="0"/>
        <v>3.5353535353535352E-2</v>
      </c>
    </row>
    <row r="12" spans="1:12" ht="13.8" x14ac:dyDescent="0.3">
      <c r="A12" s="41">
        <f>+A11+1</f>
        <v>7</v>
      </c>
      <c r="B12" s="23" t="s">
        <v>23</v>
      </c>
      <c r="C12" s="24">
        <v>1849.02</v>
      </c>
      <c r="D12" s="25">
        <f>+[1]tab1!F28+[1]tab1!G28</f>
        <v>9606</v>
      </c>
      <c r="E12" s="26">
        <f>+[1]tab1!I28+[1]tab1!J28</f>
        <v>6349</v>
      </c>
      <c r="F12" s="26">
        <f>+[1]tab1!I12</f>
        <v>17198</v>
      </c>
      <c r="G12" s="26">
        <f>+[1]tab1!J12</f>
        <v>6701</v>
      </c>
      <c r="H12" s="26">
        <f>+[1]tab1!K12</f>
        <v>5864</v>
      </c>
      <c r="I12" s="26">
        <v>8</v>
      </c>
      <c r="J12" s="27">
        <v>65</v>
      </c>
      <c r="K12" s="27">
        <v>8</v>
      </c>
      <c r="L12" s="28">
        <f>+K12/J12</f>
        <v>0.12307692307692308</v>
      </c>
    </row>
    <row r="13" spans="1:12" ht="13.8" x14ac:dyDescent="0.3">
      <c r="A13" s="42">
        <f>+A12+1</f>
        <v>8</v>
      </c>
      <c r="B13" s="23" t="s">
        <v>24</v>
      </c>
      <c r="C13" s="24">
        <v>809.53</v>
      </c>
      <c r="D13" s="25">
        <f>+[1]tab1!F29+[1]tab1!G29</f>
        <v>13334</v>
      </c>
      <c r="E13" s="26">
        <f>+[1]tab1!I29+[1]tab1!J29</f>
        <v>8903</v>
      </c>
      <c r="F13" s="26">
        <f>+[1]tab1!I13</f>
        <v>26461</v>
      </c>
      <c r="G13" s="26">
        <f>+[1]tab1!J13</f>
        <v>11732</v>
      </c>
      <c r="H13" s="26">
        <f>+[1]tab1!K13</f>
        <v>10379</v>
      </c>
      <c r="I13" s="26">
        <v>5</v>
      </c>
      <c r="J13" s="27">
        <v>33</v>
      </c>
      <c r="K13" s="27">
        <v>18</v>
      </c>
      <c r="L13" s="28">
        <f>+K13/J13</f>
        <v>0.54545454545454541</v>
      </c>
    </row>
    <row r="14" spans="1:12" ht="13.8" x14ac:dyDescent="0.3">
      <c r="A14" s="41">
        <f>+A13+1</f>
        <v>9</v>
      </c>
      <c r="B14" s="23" t="s">
        <v>25</v>
      </c>
      <c r="C14" s="24">
        <v>61.3</v>
      </c>
      <c r="D14" s="25">
        <f>+[1]tab1!F30+[1]tab1!G30</f>
        <v>25056</v>
      </c>
      <c r="E14" s="26">
        <f>+[1]tab1!I30+[1]tab1!J30</f>
        <v>16725</v>
      </c>
      <c r="F14" s="26">
        <f>+[1]tab1!I14</f>
        <v>49007</v>
      </c>
      <c r="G14" s="26">
        <f>+[1]tab1!J14</f>
        <v>22476</v>
      </c>
      <c r="H14" s="26">
        <f>+[1]tab1!K14</f>
        <v>24651</v>
      </c>
      <c r="I14" s="29">
        <v>6</v>
      </c>
      <c r="J14" s="30">
        <v>50</v>
      </c>
      <c r="K14" s="30">
        <v>0</v>
      </c>
      <c r="L14" s="31">
        <f t="shared" si="0"/>
        <v>0</v>
      </c>
    </row>
    <row r="15" spans="1:12" ht="14.4" thickBot="1" x14ac:dyDescent="0.35">
      <c r="A15" s="41">
        <f t="shared" si="1"/>
        <v>10</v>
      </c>
      <c r="B15" s="32" t="s">
        <v>26</v>
      </c>
      <c r="C15" s="33">
        <v>207.5</v>
      </c>
      <c r="D15" s="25">
        <f>+[1]tab1!F31+[1]tab1!G31</f>
        <v>9564</v>
      </c>
      <c r="E15" s="26">
        <f>+[1]tab1!I31+[1]tab1!J31</f>
        <v>6401</v>
      </c>
      <c r="F15" s="26">
        <f>+[1]tab1!I15</f>
        <v>16380</v>
      </c>
      <c r="G15" s="26">
        <f>+[1]tab1!J15</f>
        <v>9877</v>
      </c>
      <c r="H15" s="26">
        <f>+[1]tab1!K15</f>
        <v>10838</v>
      </c>
      <c r="I15" s="26">
        <v>5</v>
      </c>
      <c r="J15" s="27">
        <v>38</v>
      </c>
      <c r="K15" s="27">
        <v>0</v>
      </c>
      <c r="L15" s="28">
        <f t="shared" si="0"/>
        <v>0</v>
      </c>
    </row>
    <row r="16" spans="1:12" ht="21" customHeight="1" thickBot="1" x14ac:dyDescent="0.35">
      <c r="A16" s="38" t="s">
        <v>5</v>
      </c>
      <c r="B16" s="39"/>
      <c r="C16" s="34">
        <f>SUM(C6:C15)</f>
        <v>20153.199999999997</v>
      </c>
      <c r="D16" s="35">
        <f>SUM(D6:D15)</f>
        <v>305188</v>
      </c>
      <c r="E16" s="35">
        <f t="shared" ref="E16:K16" si="2">SUM(E6:E15)</f>
        <v>200716</v>
      </c>
      <c r="F16" s="36">
        <f t="shared" si="2"/>
        <v>598281</v>
      </c>
      <c r="G16" s="36">
        <f t="shared" si="2"/>
        <v>280300</v>
      </c>
      <c r="H16" s="36">
        <f t="shared" si="2"/>
        <v>270370</v>
      </c>
      <c r="I16" s="36">
        <f t="shared" si="2"/>
        <v>117</v>
      </c>
      <c r="J16" s="36">
        <f t="shared" si="2"/>
        <v>1146</v>
      </c>
      <c r="K16" s="36">
        <f t="shared" si="2"/>
        <v>139</v>
      </c>
      <c r="L16" s="37">
        <f>+K16/J16</f>
        <v>0.1212914485165794</v>
      </c>
    </row>
    <row r="18" spans="12:12" x14ac:dyDescent="0.2">
      <c r="L18" s="2">
        <v>2</v>
      </c>
    </row>
  </sheetData>
  <mergeCells count="7">
    <mergeCell ref="A16:B16"/>
    <mergeCell ref="A1:L1"/>
    <mergeCell ref="A2:L2"/>
    <mergeCell ref="A4:A5"/>
    <mergeCell ref="B4:B5"/>
    <mergeCell ref="D4:H4"/>
    <mergeCell ref="J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2022-03-31T00:36:39Z</dcterms:created>
  <dcterms:modified xsi:type="dcterms:W3CDTF">2022-03-31T08:00:09Z</dcterms:modified>
</cp:coreProperties>
</file>