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I56" i="2"/>
  <c r="G56" i="2"/>
  <c r="F56" i="2"/>
  <c r="F54" i="2" s="1"/>
  <c r="E56" i="2"/>
  <c r="L56" i="2" s="1"/>
  <c r="D56" i="2"/>
  <c r="O55" i="2"/>
  <c r="P55" i="2" s="1"/>
  <c r="N55" i="2"/>
  <c r="L55" i="2"/>
  <c r="J55" i="2"/>
  <c r="H55" i="2"/>
  <c r="G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O59" i="2" l="1"/>
  <c r="P59" i="2" s="1"/>
  <c r="D54" i="2"/>
  <c r="N9" i="2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N56" i="2"/>
  <c r="P57" i="2"/>
  <c r="N43" i="2"/>
  <c r="H9" i="2"/>
  <c r="H8" i="2"/>
  <c r="P54" i="2" l="1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<sst xmlns="http://schemas.openxmlformats.org/spreadsheetml/2006/main" count="267" uniqueCount="87">
  <si>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</si>
  <si>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</si>
  <si>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</si>
  <si>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</si>
  <si>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</si>
  <si>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</si>
  <si>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</si>
  <si>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</si>
  <si>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</si>
  <si>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</si>
  <si>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</si>
  <si>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</si>
  <si>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</si>
  <si>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</si>
  <si>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</si>
  <si>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</si>
  <si>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</si>
  <si>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</si>
  <si>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</si>
  <si>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</si>
  <si>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</si>
  <si>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</si>
  <si>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</si>
  <si>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</si>
  <si>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</si>
  <si>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</si>
  <si>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</si>
  <si>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</si>
  <si>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</si>
  <si>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</si>
  <si>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</si>
  <si>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</si>
  <si>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</si>
  <si>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</si>
  <si>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</si>
  <si>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</si>
  <si>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</si>
  <si>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</si>
  <si>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</si>
  <si>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</si>
  <si>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</si>
  <si>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</si>
  <si>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</si>
  <si>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</si>
  <si>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</si>
  <si>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</si>
  <si>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</si>
  <si>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</si>
  <si>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</si>
  <si>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</si>
  <si>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</si>
  <si>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</si>
  <si>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</si>
  <si>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</si>
  <si>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</si>
  <si>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</si>
  <si>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</si>
  <si>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</si>
  <si>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</si>
  <si>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</si>
  <si>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</si>
  <si>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</si>
  <si>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</si>
  <si>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</si>
  <si>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</si>
  <si>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</si>
  <si>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</si>
  <si>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</si>
  <si>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</si>
  <si>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</si>
  <si>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</si>
  <si>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</si>
  <si>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</si>
  <si>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</si>
  <si>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</si>
  <si>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</si>
  <si>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</si>
  <si>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</si>
  <si>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</si>
  <si>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</si>
  <si>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</si>
  <si>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</si>
  <si>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</si>
  <si>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</si>
  <si>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</si>
  <si>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</si>
  <si>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Jumlah Target Wajib Pajak Aktif Daftar Ulang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</si>
</sst>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1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/>
    <xf numFmtId="0" fontId="17" fillId="3" borderId="0" xfId="0" applyFont="1" applyFill="1" applyAlignment="1">
      <alignment horizontal="center" vertical="center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4" fontId="12" fillId="0" borderId="12" xfId="1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1" fontId="16" fillId="0" borderId="3" xfId="1" applyFont="1" applyFill="1" applyBorder="1" applyAlignment="1">
      <alignment vertical="top"/>
    </xf>
    <xf numFmtId="4" fontId="11" fillId="0" borderId="3" xfId="1" applyNumberFormat="1" applyFont="1" applyFill="1" applyBorder="1" applyAlignment="1">
      <alignment horizontal="center" vertical="top"/>
    </xf>
    <xf numFmtId="41" fontId="11" fillId="0" borderId="3" xfId="1" applyFont="1" applyFill="1" applyBorder="1" applyAlignment="1">
      <alignment horizontal="center" vertical="top"/>
    </xf>
    <xf numFmtId="41" fontId="16" fillId="0" borderId="3" xfId="1" applyFont="1" applyFill="1" applyBorder="1" applyAlignment="1">
      <alignment horizontal="center" vertical="top"/>
    </xf>
    <xf numFmtId="0" fontId="18" fillId="6" borderId="9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vertical="top" wrapText="1"/>
    </xf>
    <xf numFmtId="41" fontId="11" fillId="6" borderId="11" xfId="1" applyFont="1" applyFill="1" applyBorder="1" applyAlignment="1">
      <alignment vertical="top"/>
    </xf>
    <xf numFmtId="41" fontId="12" fillId="6" borderId="11" xfId="1" applyFont="1" applyFill="1" applyBorder="1" applyAlignment="1">
      <alignment vertical="top"/>
    </xf>
    <xf numFmtId="41" fontId="11" fillId="6" borderId="11" xfId="1" applyFont="1" applyFill="1" applyBorder="1" applyAlignment="1">
      <alignment horizontal="center" vertical="top"/>
    </xf>
    <xf numFmtId="4" fontId="11" fillId="6" borderId="11" xfId="1" applyNumberFormat="1" applyFont="1" applyFill="1" applyBorder="1" applyAlignment="1">
      <alignment horizontal="center" vertical="top"/>
    </xf>
    <xf numFmtId="41" fontId="3" fillId="6" borderId="11" xfId="1" applyFont="1" applyFill="1" applyBorder="1" applyAlignment="1">
      <alignment horizontal="center" vertical="top"/>
    </xf>
    <xf numFmtId="4" fontId="11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25" t="s">
        <v>85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4" spans="1:22" x14ac:dyDescent="0.3">
      <c r="A4" s="129" t="s">
        <v>0</v>
      </c>
      <c r="B4" s="130" t="s">
        <v>0</v>
      </c>
      <c r="C4" s="129" t="s">
        <v>1</v>
      </c>
      <c r="D4" s="129" t="s">
        <v>2</v>
      </c>
      <c r="E4" s="126" t="s">
        <v>3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 t="s">
        <v>3</v>
      </c>
      <c r="S4" s="126"/>
      <c r="T4" s="126"/>
    </row>
    <row r="5" spans="1:22" x14ac:dyDescent="0.3">
      <c r="A5" s="129"/>
      <c r="B5" s="131"/>
      <c r="C5" s="129"/>
      <c r="D5" s="129"/>
      <c r="E5" s="132" t="s">
        <v>4</v>
      </c>
      <c r="F5" s="133"/>
      <c r="G5" s="134"/>
      <c r="H5" s="127" t="s">
        <v>7</v>
      </c>
      <c r="I5" s="127"/>
      <c r="J5" s="127"/>
      <c r="K5" s="127"/>
      <c r="L5" s="127"/>
      <c r="M5" s="127"/>
      <c r="N5" s="127"/>
      <c r="O5" s="127"/>
      <c r="P5" s="127"/>
      <c r="Q5" s="128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>
        <f>[1]Target_RPJMD!$U$46</f>
        <v>0</v>
      </c>
      <c r="I14" s="22">
        <f>H14/$E14*100</f>
        <v>0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>
        <f>[1]Target_RPJMD!$U$48</f>
        <v>0</v>
      </c>
      <c r="I15" s="22">
        <f>H15/$E15*100</f>
        <v>0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 L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 L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F73" sqref="F73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25" t="s">
        <v>86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3" spans="1:17" x14ac:dyDescent="0.3">
      <c r="A3" s="130" t="s">
        <v>0</v>
      </c>
      <c r="B3" s="129" t="s">
        <v>1</v>
      </c>
      <c r="C3" s="129" t="s">
        <v>2</v>
      </c>
      <c r="D3" s="126" t="s">
        <v>3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7" x14ac:dyDescent="0.3">
      <c r="A4" s="131"/>
      <c r="B4" s="129"/>
      <c r="C4" s="129"/>
      <c r="D4" s="132" t="s">
        <v>4</v>
      </c>
      <c r="E4" s="133"/>
      <c r="F4" s="134"/>
      <c r="G4" s="127" t="s">
        <v>7</v>
      </c>
      <c r="H4" s="127"/>
      <c r="I4" s="127"/>
      <c r="J4" s="127"/>
      <c r="K4" s="127"/>
      <c r="L4" s="127"/>
      <c r="M4" s="127"/>
      <c r="N4" s="127"/>
      <c r="O4" s="127"/>
      <c r="P4" s="128"/>
    </row>
    <row r="5" spans="1:17" ht="15.75" thickBot="1" x14ac:dyDescent="0.35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2" customFormat="1" hidden="1" x14ac:dyDescent="0.3">
      <c r="A14" s="120"/>
      <c r="B14" s="108" t="s">
        <v>28</v>
      </c>
      <c r="C14" s="121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idden="1" x14ac:dyDescent="0.3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t="15.75" hidden="1" thickBot="1" x14ac:dyDescent="0.35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3" customFormat="1" ht="15.75" hidden="1" thickBot="1" x14ac:dyDescent="0.35">
      <c r="A24" s="136">
        <v>3</v>
      </c>
      <c r="B24" s="137" t="s">
        <v>42</v>
      </c>
      <c r="C24" s="13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35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85" customFormat="1" hidden="1" x14ac:dyDescent="0.3">
      <c r="A47" s="19"/>
      <c r="B47" s="37" t="s">
        <v>64</v>
      </c>
      <c r="C47" s="35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84">
        <f t="shared" si="5"/>
        <v>100.31846844082655</v>
      </c>
    </row>
    <row r="48" spans="1:16" s="85" customFormat="1" hidden="1" x14ac:dyDescent="0.3">
      <c r="A48" s="19"/>
      <c r="B48" s="37" t="s">
        <v>65</v>
      </c>
      <c r="C48" s="35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84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t="15.75" hidden="1" thickBot="1" x14ac:dyDescent="0.35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t="15.75" thickBot="1" x14ac:dyDescent="0.35">
      <c r="A55" s="143">
        <v>28</v>
      </c>
      <c r="B55" s="144" t="s">
        <v>73</v>
      </c>
      <c r="C55" s="144" t="s">
        <v>72</v>
      </c>
      <c r="D55" s="145">
        <v>806087.75400000007</v>
      </c>
      <c r="E55" s="145">
        <v>774935</v>
      </c>
      <c r="F55" s="146">
        <v>713985.47999999986</v>
      </c>
      <c r="G55" s="147">
        <v>175734</v>
      </c>
      <c r="H55" s="148">
        <f>G55/$E55*100</f>
        <v>22.677256802183411</v>
      </c>
      <c r="I55" s="147">
        <v>174627</v>
      </c>
      <c r="J55" s="148">
        <f>I55/$E55*100</f>
        <v>22.534406111480319</v>
      </c>
      <c r="K55" s="147">
        <v>230083</v>
      </c>
      <c r="L55" s="148">
        <f>K55/$E55*100</f>
        <v>29.690619213224334</v>
      </c>
      <c r="M55" s="147">
        <v>202886</v>
      </c>
      <c r="N55" s="148">
        <f>M55/$G55*100</f>
        <v>115.45062423890653</v>
      </c>
      <c r="O55" s="149">
        <f t="shared" si="7"/>
        <v>783330</v>
      </c>
      <c r="P55" s="150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94" t="s">
        <v>72</v>
      </c>
      <c r="D56" s="139">
        <f t="shared" ref="D56:E56" si="9">SUM(D57:D58)</f>
        <v>351480.74</v>
      </c>
      <c r="E56" s="139">
        <f t="shared" si="9"/>
        <v>148416</v>
      </c>
      <c r="F56" s="139">
        <f>SUM(F57:F58)</f>
        <v>156093.47999999998</v>
      </c>
      <c r="G56" s="139">
        <f>SUM(G57:G58)</f>
        <v>34640</v>
      </c>
      <c r="H56" s="140">
        <f>G56/$E56*100</f>
        <v>23.339801638637343</v>
      </c>
      <c r="I56" s="139">
        <f>SUM(I57:I58)</f>
        <v>23343</v>
      </c>
      <c r="J56" s="140">
        <f>I56/$E56*100</f>
        <v>15.728088615782665</v>
      </c>
      <c r="K56" s="141">
        <v>28827</v>
      </c>
      <c r="L56" s="140">
        <f>K56/$E56*100</f>
        <v>19.423108020698578</v>
      </c>
      <c r="M56" s="141">
        <v>25167</v>
      </c>
      <c r="N56" s="140">
        <f>M56/$G56*100</f>
        <v>72.653002309468818</v>
      </c>
      <c r="O56" s="142">
        <f>O57+O58</f>
        <v>111977</v>
      </c>
      <c r="P56" s="140">
        <f t="shared" si="8"/>
        <v>75.448064898663219</v>
      </c>
    </row>
    <row r="57" spans="1:16" s="85" customFormat="1" hidden="1" x14ac:dyDescent="0.3">
      <c r="A57" s="19"/>
      <c r="B57" s="113" t="s">
        <v>75</v>
      </c>
      <c r="C57" s="114" t="s">
        <v>72</v>
      </c>
      <c r="D57" s="107">
        <v>312058.82</v>
      </c>
      <c r="E57" s="107">
        <v>144531</v>
      </c>
      <c r="F57" s="107">
        <v>156093.47999999998</v>
      </c>
      <c r="G57" s="115">
        <v>34193</v>
      </c>
      <c r="H57" s="84">
        <f>G57/$E57*100</f>
        <v>23.657900381233091</v>
      </c>
      <c r="I57" s="115">
        <v>22938</v>
      </c>
      <c r="J57" s="84">
        <f>I57/$E57*100</f>
        <v>15.870643668140399</v>
      </c>
      <c r="K57" s="115">
        <v>26874</v>
      </c>
      <c r="L57" s="84">
        <f>K57/$E57*100</f>
        <v>18.593934865184629</v>
      </c>
      <c r="M57" s="115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3" t="s">
        <v>76</v>
      </c>
      <c r="C58" s="114" t="s">
        <v>72</v>
      </c>
      <c r="D58" s="107">
        <v>39421.919999999998</v>
      </c>
      <c r="E58" s="107">
        <v>3885</v>
      </c>
      <c r="F58" s="107">
        <v>0</v>
      </c>
      <c r="G58" s="115">
        <v>447</v>
      </c>
      <c r="H58" s="84">
        <f>G58/$E58*100</f>
        <v>11.505791505791505</v>
      </c>
      <c r="I58" s="115">
        <v>405</v>
      </c>
      <c r="J58" s="84">
        <f>I58/$E58*100</f>
        <v>10.424710424710424</v>
      </c>
      <c r="K58" s="115">
        <v>1953</v>
      </c>
      <c r="L58" s="84">
        <f>K58/$E58*100</f>
        <v>50.270270270270267</v>
      </c>
      <c r="M58" s="115">
        <v>1804</v>
      </c>
      <c r="N58" s="84">
        <v>0</v>
      </c>
      <c r="O58" s="54">
        <f t="shared" ref="O58" si="10">G58+I58+K58+M58</f>
        <v>4609</v>
      </c>
      <c r="P58" s="116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09">
        <f t="shared" ref="D59:E59" si="11">SUM(D60:D61)</f>
        <v>102035.29199999999</v>
      </c>
      <c r="E59" s="109">
        <f t="shared" si="11"/>
        <v>99695.291999999987</v>
      </c>
      <c r="F59" s="109">
        <f>SUM(F60:F61)</f>
        <v>120055</v>
      </c>
      <c r="G59" s="112">
        <f>SUM(G60:G61)</f>
        <v>26466</v>
      </c>
      <c r="H59" s="110"/>
      <c r="I59" s="112">
        <f>SUM(I60:I61)</f>
        <v>27950</v>
      </c>
      <c r="J59" s="110"/>
      <c r="K59" s="111">
        <v>31696</v>
      </c>
      <c r="L59" s="110"/>
      <c r="M59" s="111">
        <v>34333</v>
      </c>
      <c r="N59" s="110"/>
      <c r="O59" s="117">
        <f>SUM(O60:O61)</f>
        <v>120445</v>
      </c>
      <c r="P59" s="110">
        <f t="shared" si="8"/>
        <v>120.81312726382308</v>
      </c>
    </row>
    <row r="60" spans="1:16" s="85" customFormat="1" hidden="1" x14ac:dyDescent="0.3">
      <c r="A60" s="19"/>
      <c r="B60" s="113" t="s">
        <v>78</v>
      </c>
      <c r="C60" s="114" t="s">
        <v>72</v>
      </c>
      <c r="D60" s="107">
        <v>93157.613999999987</v>
      </c>
      <c r="E60" s="107">
        <v>92527.613999999987</v>
      </c>
      <c r="F60" s="107">
        <v>114721</v>
      </c>
      <c r="G60" s="115">
        <v>25249</v>
      </c>
      <c r="H60" s="118">
        <f>G60/$E60*100</f>
        <v>27.288069916079326</v>
      </c>
      <c r="I60" s="115">
        <v>26951</v>
      </c>
      <c r="J60" s="84">
        <f t="shared" ref="J60:J63" si="12">I60/$E60*100</f>
        <v>29.127520785308487</v>
      </c>
      <c r="K60" s="115">
        <v>30217</v>
      </c>
      <c r="L60" s="84">
        <f t="shared" ref="L60:L63" si="13">K60/$E60*100</f>
        <v>32.657277858694165</v>
      </c>
      <c r="M60" s="115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3" t="s">
        <v>79</v>
      </c>
      <c r="C61" s="114" t="s">
        <v>72</v>
      </c>
      <c r="D61" s="107">
        <v>8877.6779999999999</v>
      </c>
      <c r="E61" s="107">
        <v>7167.6779999999999</v>
      </c>
      <c r="F61" s="107">
        <v>5334</v>
      </c>
      <c r="G61" s="115">
        <v>1217</v>
      </c>
      <c r="H61" s="83">
        <f t="shared" ref="H61:H63" si="15">G61/$E61*100</f>
        <v>16.978999335628639</v>
      </c>
      <c r="I61" s="115">
        <v>999</v>
      </c>
      <c r="J61" s="84">
        <f t="shared" si="12"/>
        <v>13.937568065976178</v>
      </c>
      <c r="K61" s="115">
        <v>1479</v>
      </c>
      <c r="L61" s="84">
        <f t="shared" si="13"/>
        <v>20.634297467045815</v>
      </c>
      <c r="M61" s="115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19">
        <f t="shared" si="16"/>
        <v>8.9952057557236813</v>
      </c>
      <c r="P63" s="83">
        <f t="shared" si="8"/>
        <v>163.54919555861238</v>
      </c>
    </row>
    <row r="64" spans="1:16" hidden="1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 I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9 I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2024-02-28T01:25:56Z</dcterms:modified>
</cp:coreProperties>
</file>