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4525"/>
</workbook>
</file>

<file path=xl/calcChain.xml><?xml version="1.0" encoding="utf-8"?>
<calcChain xmlns="http://schemas.openxmlformats.org/spreadsheetml/2006/main">
  <c r="S62" i="1" l="1"/>
  <c r="R62" i="1"/>
  <c r="T62" i="1" s="1"/>
  <c r="Q62" i="1"/>
  <c r="N62" i="1"/>
  <c r="J62" i="1"/>
  <c r="I62" i="1"/>
  <c r="K62" i="1" s="1"/>
  <c r="H62" i="1"/>
  <c r="E62" i="1"/>
  <c r="S61" i="1"/>
  <c r="R61" i="1"/>
  <c r="Q61" i="1"/>
  <c r="N61" i="1"/>
  <c r="J61" i="1"/>
  <c r="I61" i="1"/>
  <c r="K61" i="1" s="1"/>
  <c r="H61" i="1"/>
  <c r="E61" i="1"/>
  <c r="P59" i="1"/>
  <c r="O59" i="1"/>
  <c r="M59" i="1"/>
  <c r="L59" i="1"/>
  <c r="G59" i="1"/>
  <c r="F59" i="1"/>
  <c r="D59" i="1"/>
  <c r="C59" i="1"/>
  <c r="S58" i="1"/>
  <c r="R58" i="1"/>
  <c r="T58" i="1" s="1"/>
  <c r="Q58" i="1"/>
  <c r="N58" i="1"/>
  <c r="J58" i="1"/>
  <c r="I58" i="1"/>
  <c r="K58" i="1" s="1"/>
  <c r="H58" i="1"/>
  <c r="E58" i="1"/>
  <c r="T57" i="1"/>
  <c r="S57" i="1"/>
  <c r="R57" i="1"/>
  <c r="Q57" i="1"/>
  <c r="N57" i="1"/>
  <c r="J57" i="1"/>
  <c r="I57" i="1"/>
  <c r="H57" i="1"/>
  <c r="E57" i="1"/>
  <c r="S56" i="1"/>
  <c r="R56" i="1"/>
  <c r="T56" i="1" s="1"/>
  <c r="Q56" i="1"/>
  <c r="N56" i="1"/>
  <c r="J56" i="1"/>
  <c r="I56" i="1"/>
  <c r="K56" i="1" s="1"/>
  <c r="H56" i="1"/>
  <c r="E56" i="1"/>
  <c r="S54" i="1"/>
  <c r="R54" i="1"/>
  <c r="T54" i="1" s="1"/>
  <c r="Q54" i="1"/>
  <c r="N54" i="1"/>
  <c r="J54" i="1"/>
  <c r="I54" i="1"/>
  <c r="H54" i="1"/>
  <c r="E54" i="1"/>
  <c r="S53" i="1"/>
  <c r="R53" i="1"/>
  <c r="T53" i="1" s="1"/>
  <c r="Q53" i="1"/>
  <c r="N53" i="1"/>
  <c r="J53" i="1"/>
  <c r="K53" i="1" s="1"/>
  <c r="I53" i="1"/>
  <c r="H53" i="1"/>
  <c r="E53" i="1"/>
  <c r="T52" i="1"/>
  <c r="S52" i="1"/>
  <c r="R52" i="1"/>
  <c r="Q52" i="1"/>
  <c r="N52" i="1"/>
  <c r="J52" i="1"/>
  <c r="I52" i="1"/>
  <c r="K52" i="1" s="1"/>
  <c r="H52" i="1"/>
  <c r="E52" i="1"/>
  <c r="S51" i="1"/>
  <c r="R51" i="1"/>
  <c r="T51" i="1" s="1"/>
  <c r="Q51" i="1"/>
  <c r="N51" i="1"/>
  <c r="J51" i="1"/>
  <c r="I51" i="1"/>
  <c r="K51" i="1" s="1"/>
  <c r="H51" i="1"/>
  <c r="E51" i="1"/>
  <c r="S50" i="1"/>
  <c r="R50" i="1"/>
  <c r="T50" i="1" s="1"/>
  <c r="Q50" i="1"/>
  <c r="N50" i="1"/>
  <c r="J50" i="1"/>
  <c r="I50" i="1"/>
  <c r="K50" i="1" s="1"/>
  <c r="H50" i="1"/>
  <c r="E50" i="1"/>
  <c r="S49" i="1"/>
  <c r="R49" i="1"/>
  <c r="T49" i="1" s="1"/>
  <c r="Q49" i="1"/>
  <c r="N49" i="1"/>
  <c r="J49" i="1"/>
  <c r="K49" i="1" s="1"/>
  <c r="I49" i="1"/>
  <c r="H49" i="1"/>
  <c r="E49" i="1"/>
  <c r="S48" i="1"/>
  <c r="R48" i="1"/>
  <c r="T48" i="1" s="1"/>
  <c r="Q48" i="1"/>
  <c r="N48" i="1"/>
  <c r="J48" i="1"/>
  <c r="I48" i="1"/>
  <c r="K48" i="1" s="1"/>
  <c r="H48" i="1"/>
  <c r="E48" i="1"/>
  <c r="S47" i="1"/>
  <c r="R47" i="1"/>
  <c r="T47" i="1" s="1"/>
  <c r="Q47" i="1"/>
  <c r="N47" i="1"/>
  <c r="J47" i="1"/>
  <c r="I47" i="1"/>
  <c r="K47" i="1" s="1"/>
  <c r="H47" i="1"/>
  <c r="E47" i="1"/>
  <c r="T46" i="1"/>
  <c r="S46" i="1"/>
  <c r="R46" i="1"/>
  <c r="Q46" i="1"/>
  <c r="N46" i="1"/>
  <c r="J46" i="1"/>
  <c r="I46" i="1"/>
  <c r="K46" i="1" s="1"/>
  <c r="H46" i="1"/>
  <c r="E46" i="1"/>
  <c r="S45" i="1"/>
  <c r="R45" i="1"/>
  <c r="T45" i="1" s="1"/>
  <c r="Q45" i="1"/>
  <c r="N45" i="1"/>
  <c r="J45" i="1"/>
  <c r="K45" i="1" s="1"/>
  <c r="I45" i="1"/>
  <c r="H45" i="1"/>
  <c r="E45" i="1"/>
  <c r="S44" i="1"/>
  <c r="R44" i="1"/>
  <c r="T44" i="1" s="1"/>
  <c r="Q44" i="1"/>
  <c r="N44" i="1"/>
  <c r="J44" i="1"/>
  <c r="I44" i="1"/>
  <c r="K44" i="1" s="1"/>
  <c r="H44" i="1"/>
  <c r="E44" i="1"/>
  <c r="S43" i="1"/>
  <c r="R43" i="1"/>
  <c r="T43" i="1" s="1"/>
  <c r="Q43" i="1"/>
  <c r="N43" i="1"/>
  <c r="J43" i="1"/>
  <c r="I43" i="1"/>
  <c r="K43" i="1" s="1"/>
  <c r="H43" i="1"/>
  <c r="E43" i="1"/>
  <c r="T42" i="1"/>
  <c r="S42" i="1"/>
  <c r="R42" i="1"/>
  <c r="Q42" i="1"/>
  <c r="N42" i="1"/>
  <c r="J42" i="1"/>
  <c r="I42" i="1"/>
  <c r="K42" i="1" s="1"/>
  <c r="H42" i="1"/>
  <c r="E42" i="1"/>
  <c r="S41" i="1"/>
  <c r="R41" i="1"/>
  <c r="T41" i="1" s="1"/>
  <c r="Q41" i="1"/>
  <c r="N41" i="1"/>
  <c r="J41" i="1"/>
  <c r="I41" i="1"/>
  <c r="K41" i="1" s="1"/>
  <c r="H41" i="1"/>
  <c r="E41" i="1"/>
  <c r="S40" i="1"/>
  <c r="R40" i="1"/>
  <c r="T40" i="1" s="1"/>
  <c r="Q40" i="1"/>
  <c r="N40" i="1"/>
  <c r="J40" i="1"/>
  <c r="I40" i="1"/>
  <c r="K40" i="1" s="1"/>
  <c r="H40" i="1"/>
  <c r="E40" i="1"/>
  <c r="R39" i="1"/>
  <c r="T39" i="1" s="1"/>
  <c r="Q39" i="1"/>
  <c r="N39" i="1"/>
  <c r="J39" i="1"/>
  <c r="I39" i="1"/>
  <c r="H39" i="1"/>
  <c r="E39" i="1"/>
  <c r="T38" i="1"/>
  <c r="R38" i="1"/>
  <c r="Q38" i="1"/>
  <c r="N38" i="1"/>
  <c r="J38" i="1"/>
  <c r="I38" i="1"/>
  <c r="K38" i="1" s="1"/>
  <c r="H38" i="1"/>
  <c r="E38" i="1"/>
  <c r="R37" i="1"/>
  <c r="T37" i="1" s="1"/>
  <c r="Q37" i="1"/>
  <c r="N37" i="1"/>
  <c r="J37" i="1"/>
  <c r="I37" i="1"/>
  <c r="K37" i="1" s="1"/>
  <c r="H37" i="1"/>
  <c r="E37" i="1"/>
  <c r="T36" i="1"/>
  <c r="R36" i="1"/>
  <c r="Q36" i="1"/>
  <c r="N36" i="1"/>
  <c r="J36" i="1"/>
  <c r="I36" i="1"/>
  <c r="H36" i="1"/>
  <c r="E36" i="1"/>
  <c r="R35" i="1"/>
  <c r="T35" i="1" s="1"/>
  <c r="Q35" i="1"/>
  <c r="N35" i="1"/>
  <c r="J35" i="1"/>
  <c r="I35" i="1"/>
  <c r="K35" i="1" s="1"/>
  <c r="H35" i="1"/>
  <c r="E35" i="1"/>
  <c r="R34" i="1"/>
  <c r="T34" i="1" s="1"/>
  <c r="Q34" i="1"/>
  <c r="N34" i="1"/>
  <c r="J34" i="1"/>
  <c r="I34" i="1"/>
  <c r="K34" i="1" s="1"/>
  <c r="H34" i="1"/>
  <c r="E34" i="1"/>
  <c r="T33" i="1"/>
  <c r="S33" i="1"/>
  <c r="R33" i="1"/>
  <c r="Q33" i="1"/>
  <c r="N33" i="1"/>
  <c r="J33" i="1"/>
  <c r="I33" i="1"/>
  <c r="K33" i="1" s="1"/>
  <c r="H33" i="1"/>
  <c r="E33" i="1"/>
  <c r="S32" i="1"/>
  <c r="R32" i="1"/>
  <c r="T32" i="1" s="1"/>
  <c r="Q32" i="1"/>
  <c r="N32" i="1"/>
  <c r="J32" i="1"/>
  <c r="I32" i="1"/>
  <c r="K32" i="1" s="1"/>
  <c r="H32" i="1"/>
  <c r="E32" i="1"/>
  <c r="S31" i="1"/>
  <c r="R31" i="1"/>
  <c r="T31" i="1" s="1"/>
  <c r="Q31" i="1"/>
  <c r="N31" i="1"/>
  <c r="J31" i="1"/>
  <c r="I31" i="1"/>
  <c r="K31" i="1" s="1"/>
  <c r="H31" i="1"/>
  <c r="E31" i="1"/>
  <c r="S30" i="1"/>
  <c r="R30" i="1"/>
  <c r="T30" i="1" s="1"/>
  <c r="Q30" i="1"/>
  <c r="N30" i="1"/>
  <c r="J30" i="1"/>
  <c r="I30" i="1"/>
  <c r="K30" i="1" s="1"/>
  <c r="H30" i="1"/>
  <c r="E30" i="1"/>
  <c r="T29" i="1"/>
  <c r="S29" i="1"/>
  <c r="R29" i="1"/>
  <c r="Q29" i="1"/>
  <c r="N29" i="1"/>
  <c r="J29" i="1"/>
  <c r="I29" i="1"/>
  <c r="K29" i="1" s="1"/>
  <c r="H29" i="1"/>
  <c r="E29" i="1"/>
  <c r="S28" i="1"/>
  <c r="R28" i="1"/>
  <c r="T28" i="1" s="1"/>
  <c r="Q28" i="1"/>
  <c r="N28" i="1"/>
  <c r="J28" i="1"/>
  <c r="K28" i="1" s="1"/>
  <c r="I28" i="1"/>
  <c r="H28" i="1"/>
  <c r="E28" i="1"/>
  <c r="S27" i="1"/>
  <c r="R27" i="1"/>
  <c r="T27" i="1" s="1"/>
  <c r="Q27" i="1"/>
  <c r="N27" i="1"/>
  <c r="J27" i="1"/>
  <c r="I27" i="1"/>
  <c r="K27" i="1" s="1"/>
  <c r="H27" i="1"/>
  <c r="E27" i="1"/>
  <c r="S26" i="1"/>
  <c r="R26" i="1"/>
  <c r="T26" i="1" s="1"/>
  <c r="Q26" i="1"/>
  <c r="N26" i="1"/>
  <c r="J26" i="1"/>
  <c r="I26" i="1"/>
  <c r="K26" i="1" s="1"/>
  <c r="H26" i="1"/>
  <c r="E26" i="1"/>
  <c r="T25" i="1"/>
  <c r="S25" i="1"/>
  <c r="R25" i="1"/>
  <c r="Q25" i="1"/>
  <c r="N25" i="1"/>
  <c r="J25" i="1"/>
  <c r="I25" i="1"/>
  <c r="K25" i="1" s="1"/>
  <c r="H25" i="1"/>
  <c r="E25" i="1"/>
  <c r="S24" i="1"/>
  <c r="R24" i="1"/>
  <c r="T24" i="1" s="1"/>
  <c r="Q24" i="1"/>
  <c r="N24" i="1"/>
  <c r="J24" i="1"/>
  <c r="K24" i="1" s="1"/>
  <c r="I24" i="1"/>
  <c r="H24" i="1"/>
  <c r="E24" i="1"/>
  <c r="S23" i="1"/>
  <c r="R23" i="1"/>
  <c r="T23" i="1" s="1"/>
  <c r="Q23" i="1"/>
  <c r="N23" i="1"/>
  <c r="J23" i="1"/>
  <c r="I23" i="1"/>
  <c r="K23" i="1" s="1"/>
  <c r="H23" i="1"/>
  <c r="E23" i="1"/>
  <c r="S22" i="1"/>
  <c r="R22" i="1"/>
  <c r="T22" i="1" s="1"/>
  <c r="Q22" i="1"/>
  <c r="N22" i="1"/>
  <c r="J22" i="1"/>
  <c r="I22" i="1"/>
  <c r="K22" i="1" s="1"/>
  <c r="H22" i="1"/>
  <c r="E22" i="1"/>
  <c r="T21" i="1"/>
  <c r="S21" i="1"/>
  <c r="R21" i="1"/>
  <c r="Q21" i="1"/>
  <c r="N21" i="1"/>
  <c r="J21" i="1"/>
  <c r="I21" i="1"/>
  <c r="K21" i="1" s="1"/>
  <c r="H21" i="1"/>
  <c r="E21" i="1"/>
  <c r="S20" i="1"/>
  <c r="R20" i="1"/>
  <c r="T20" i="1" s="1"/>
  <c r="Q20" i="1"/>
  <c r="N20" i="1"/>
  <c r="J20" i="1"/>
  <c r="K20" i="1" s="1"/>
  <c r="I20" i="1"/>
  <c r="H20" i="1"/>
  <c r="E20" i="1"/>
  <c r="S19" i="1"/>
  <c r="S59" i="1" s="1"/>
  <c r="R19" i="1"/>
  <c r="R59" i="1" s="1"/>
  <c r="Q19" i="1"/>
  <c r="Q59" i="1" s="1"/>
  <c r="N19" i="1"/>
  <c r="J19" i="1"/>
  <c r="I19" i="1"/>
  <c r="K19" i="1" s="1"/>
  <c r="H19" i="1"/>
  <c r="E19" i="1"/>
  <c r="P18" i="1"/>
  <c r="P63" i="1" s="1"/>
  <c r="O18" i="1"/>
  <c r="O63" i="1" s="1"/>
  <c r="M18" i="1"/>
  <c r="M63" i="1" s="1"/>
  <c r="L18" i="1"/>
  <c r="L63" i="1" s="1"/>
  <c r="G18" i="1"/>
  <c r="G63" i="1" s="1"/>
  <c r="F18" i="1"/>
  <c r="F63" i="1" s="1"/>
  <c r="D18" i="1"/>
  <c r="D63" i="1" s="1"/>
  <c r="C18" i="1"/>
  <c r="C63" i="1" s="1"/>
  <c r="T17" i="1"/>
  <c r="S17" i="1"/>
  <c r="N17" i="1"/>
  <c r="J17" i="1"/>
  <c r="I17" i="1"/>
  <c r="K17" i="1" s="1"/>
  <c r="H17" i="1"/>
  <c r="S16" i="1"/>
  <c r="R16" i="1"/>
  <c r="T16" i="1" s="1"/>
  <c r="N16" i="1"/>
  <c r="J16" i="1"/>
  <c r="I16" i="1"/>
  <c r="K16" i="1" s="1"/>
  <c r="H16" i="1"/>
  <c r="S15" i="1"/>
  <c r="R15" i="1"/>
  <c r="T15" i="1" s="1"/>
  <c r="Q15" i="1"/>
  <c r="N15" i="1"/>
  <c r="K15" i="1"/>
  <c r="J15" i="1"/>
  <c r="I15" i="1"/>
  <c r="H15" i="1"/>
  <c r="E15" i="1"/>
  <c r="S14" i="1"/>
  <c r="R14" i="1"/>
  <c r="T14" i="1" s="1"/>
  <c r="Q14" i="1"/>
  <c r="N14" i="1"/>
  <c r="J14" i="1"/>
  <c r="I14" i="1"/>
  <c r="K14" i="1" s="1"/>
  <c r="H14" i="1"/>
  <c r="E14" i="1"/>
  <c r="S13" i="1"/>
  <c r="R13" i="1"/>
  <c r="T13" i="1" s="1"/>
  <c r="Q13" i="1"/>
  <c r="N13" i="1"/>
  <c r="J13" i="1"/>
  <c r="I13" i="1"/>
  <c r="K13" i="1" s="1"/>
  <c r="H13" i="1"/>
  <c r="E13" i="1"/>
  <c r="S12" i="1"/>
  <c r="R12" i="1"/>
  <c r="T12" i="1" s="1"/>
  <c r="Q12" i="1"/>
  <c r="N12" i="1"/>
  <c r="J12" i="1"/>
  <c r="I12" i="1"/>
  <c r="K12" i="1" s="1"/>
  <c r="H12" i="1"/>
  <c r="E12" i="1"/>
  <c r="S11" i="1"/>
  <c r="R11" i="1"/>
  <c r="T11" i="1" s="1"/>
  <c r="Q11" i="1"/>
  <c r="N11" i="1"/>
  <c r="K11" i="1"/>
  <c r="J11" i="1"/>
  <c r="I11" i="1"/>
  <c r="H11" i="1"/>
  <c r="E11" i="1"/>
  <c r="S10" i="1"/>
  <c r="R10" i="1"/>
  <c r="T10" i="1" s="1"/>
  <c r="Q10" i="1"/>
  <c r="N10" i="1"/>
  <c r="J10" i="1"/>
  <c r="I10" i="1"/>
  <c r="K10" i="1" s="1"/>
  <c r="H10" i="1"/>
  <c r="E10" i="1"/>
  <c r="S9" i="1"/>
  <c r="R9" i="1"/>
  <c r="T9" i="1" s="1"/>
  <c r="Q9" i="1"/>
  <c r="N9" i="1"/>
  <c r="J9" i="1"/>
  <c r="I9" i="1"/>
  <c r="K9" i="1" s="1"/>
  <c r="H9" i="1"/>
  <c r="E9" i="1"/>
  <c r="S8" i="1"/>
  <c r="S18" i="1" s="1"/>
  <c r="S63" i="1" s="1"/>
  <c r="R8" i="1"/>
  <c r="R18" i="1" s="1"/>
  <c r="R63" i="1" s="1"/>
  <c r="Q8" i="1"/>
  <c r="N8" i="1"/>
  <c r="N18" i="1" s="1"/>
  <c r="J8" i="1"/>
  <c r="I8" i="1"/>
  <c r="I18" i="1" s="1"/>
  <c r="H8" i="1"/>
  <c r="H18" i="1" s="1"/>
  <c r="E8" i="1"/>
  <c r="E18" i="1" s="1"/>
  <c r="I3" i="1"/>
  <c r="H3" i="1"/>
  <c r="I2" i="1"/>
  <c r="H2" i="1"/>
  <c r="J18" i="1" l="1"/>
  <c r="J59" i="1"/>
  <c r="K39" i="1"/>
  <c r="E63" i="1"/>
  <c r="E64" i="1" s="1"/>
  <c r="N59" i="1"/>
  <c r="N63" i="1" s="1"/>
  <c r="N64" i="1" s="1"/>
  <c r="T19" i="1"/>
  <c r="T59" i="1" s="1"/>
  <c r="K54" i="1"/>
  <c r="Q18" i="1"/>
  <c r="Q63" i="1" s="1"/>
  <c r="Q64" i="1" s="1"/>
  <c r="H59" i="1"/>
  <c r="H63" i="1" s="1"/>
  <c r="E59" i="1"/>
  <c r="K36" i="1"/>
  <c r="K57" i="1"/>
  <c r="K59" i="1" s="1"/>
  <c r="T61" i="1"/>
  <c r="I59" i="1"/>
  <c r="I63" i="1" s="1"/>
  <c r="K8" i="1"/>
  <c r="K18" i="1" s="1"/>
  <c r="T8" i="1"/>
  <c r="T18" i="1" s="1"/>
  <c r="K63" i="1" l="1"/>
  <c r="K64" i="1" s="1"/>
  <c r="H64" i="1"/>
  <c r="T63" i="1"/>
  <c r="T64" i="1" s="1"/>
  <c r="J63" i="1"/>
</calcChain>
</file>

<file path=xl/sharedStrings.xml><?xml version="1.0" encoding="utf-8"?>
<sst xmlns="http://schemas.openxmlformats.org/spreadsheetml/2006/main" count="97" uniqueCount="81">
  <si>
    <t>JUMLAH TENAGA MEDIS DI FASILITAS KESEHATAN</t>
  </si>
  <si>
    <t>NO</t>
  </si>
  <si>
    <t>UNIT KERJA</t>
  </si>
  <si>
    <r>
      <t xml:space="preserve">DR SPESIALIS </t>
    </r>
    <r>
      <rPr>
        <vertAlign val="superscript"/>
        <sz val="12"/>
        <rFont val="Arial"/>
        <family val="2"/>
      </rPr>
      <t>a</t>
    </r>
  </si>
  <si>
    <t>DOKTER UMUM</t>
  </si>
  <si>
    <t>TOTAL</t>
  </si>
  <si>
    <t xml:space="preserve">DOKTER GIGI </t>
  </si>
  <si>
    <t xml:space="preserve">DOKTER
GIGI SPESIALIS </t>
  </si>
  <si>
    <t>L</t>
  </si>
  <si>
    <t>P</t>
  </si>
  <si>
    <t>L+P</t>
  </si>
  <si>
    <t>1</t>
  </si>
  <si>
    <t xml:space="preserve"> Puskesmas di Lombok Barat</t>
  </si>
  <si>
    <t>2</t>
  </si>
  <si>
    <t xml:space="preserve"> Puskesmas di Lombok Tengah</t>
  </si>
  <si>
    <t>3</t>
  </si>
  <si>
    <t xml:space="preserve"> Puskesmas di Lombok Timur</t>
  </si>
  <si>
    <t>4</t>
  </si>
  <si>
    <t xml:space="preserve"> Puskesmas di Sumbawa</t>
  </si>
  <si>
    <t>5</t>
  </si>
  <si>
    <t xml:space="preserve"> Puskesmas di Dompu</t>
  </si>
  <si>
    <t>6</t>
  </si>
  <si>
    <t xml:space="preserve"> Puskesmas di Bima</t>
  </si>
  <si>
    <t>7</t>
  </si>
  <si>
    <t xml:space="preserve"> Puskesmas di Sumbawa Barat</t>
  </si>
  <si>
    <t>8</t>
  </si>
  <si>
    <t xml:space="preserve"> Puskesmas di Lombok Utara</t>
  </si>
  <si>
    <t>9</t>
  </si>
  <si>
    <t xml:space="preserve"> Puskesmas di Kota Mataram</t>
  </si>
  <si>
    <t>10</t>
  </si>
  <si>
    <t xml:space="preserve"> Puskesmas di Kota Bima</t>
  </si>
  <si>
    <t>SUB JUMLAH I (Dinas Kesehatan Kab/Kota)</t>
  </si>
  <si>
    <t>RSUD Kota Mataram</t>
  </si>
  <si>
    <t>RSUD Provinsi</t>
  </si>
  <si>
    <t>RS Jiwa Mutiara Sukma</t>
  </si>
  <si>
    <t>RS Bhayangkara Mataram</t>
  </si>
  <si>
    <t>RS AD Wira Bhakti Mataram</t>
  </si>
  <si>
    <t>RS Mata Nusa Tenggara Barat</t>
  </si>
  <si>
    <t>RS Universitas Mataram</t>
  </si>
  <si>
    <t>RS Islam Siti Hajar Mataram</t>
  </si>
  <si>
    <t>RSK Saint Antonius Ampenan</t>
  </si>
  <si>
    <t>RS Risa Sentra Medika Mataram</t>
  </si>
  <si>
    <t>RS Biomedika Mataram</t>
  </si>
  <si>
    <t>RS Ibu dan Anak Permata Hati Mataram</t>
  </si>
  <si>
    <t>RS Graha Ultima Medika Mataram</t>
  </si>
  <si>
    <t>RS Harapan Keluarga Mataram</t>
  </si>
  <si>
    <t>RS Mitro Medika Mataram</t>
  </si>
  <si>
    <t>RSIA Tresna Mataram</t>
  </si>
  <si>
    <t>Labkesda Provinsi NTB</t>
  </si>
  <si>
    <t>Bapelkes Mataram</t>
  </si>
  <si>
    <t>Balai Hyperkes dan KK Dinaskestran Prov NTB</t>
  </si>
  <si>
    <t>Kantor Kesehatan Pelabuhan (KKP)</t>
  </si>
  <si>
    <t>RB Exenero</t>
  </si>
  <si>
    <t>RSUD Patut Patuh Patju</t>
  </si>
  <si>
    <t>RSUD Pratama Narmada Awet Muda</t>
  </si>
  <si>
    <t>RSUD Paraya</t>
  </si>
  <si>
    <t>RS Islam Yatofa</t>
  </si>
  <si>
    <t>RSUD Dr. R Sudjono Selong</t>
  </si>
  <si>
    <t>RSI Namira</t>
  </si>
  <si>
    <t>RS Risa Sentra Medika Lombok Timur</t>
  </si>
  <si>
    <t>RSUD Sumbawa Besar</t>
  </si>
  <si>
    <t>RSUD Dompu</t>
  </si>
  <si>
    <t>RSUD Bima</t>
  </si>
  <si>
    <t>RS H. L. Manmambai Abdulkadir</t>
  </si>
  <si>
    <t>RSUD Kota Bima</t>
  </si>
  <si>
    <t>SR PKU Muhamadyah Bima</t>
  </si>
  <si>
    <t>RS dr.Agung</t>
  </si>
  <si>
    <t>Lab Kes.Daerah Kota Bima</t>
  </si>
  <si>
    <t>Instalansi Farmasi Kota Bima</t>
  </si>
  <si>
    <t>RSUD Sondosia Kabupaten Bima</t>
  </si>
  <si>
    <t>RSUD Asy-Syifa Sumbawa Barat</t>
  </si>
  <si>
    <t>RSUD Kabupaten Lombok Utara</t>
  </si>
  <si>
    <t>SUB JUMLAH II (RUMAH SAKIT)</t>
  </si>
  <si>
    <t>SARANA PELAYANAN KESEHATAN LAIN</t>
  </si>
  <si>
    <t>KLINIK DI INSTITUSI DIKNAKES/DIKLAT</t>
  </si>
  <si>
    <t>KLINIK DI DINAS KESEHATAN KAB/KOTA</t>
  </si>
  <si>
    <r>
      <t>JUMLAH (KAB/KOTA)</t>
    </r>
    <r>
      <rPr>
        <b/>
        <vertAlign val="superscript"/>
        <sz val="12"/>
        <rFont val="Arial"/>
        <family val="2"/>
      </rPr>
      <t>b</t>
    </r>
  </si>
  <si>
    <r>
      <t>RASIO TERHADAP 100.000 PENDUDUK</t>
    </r>
    <r>
      <rPr>
        <b/>
        <vertAlign val="superscript"/>
        <sz val="12"/>
        <rFont val="Arial"/>
        <family val="2"/>
      </rPr>
      <t>b</t>
    </r>
  </si>
  <si>
    <t>Sumber: Seksi SDMK, Dinkes Prov NTB</t>
  </si>
  <si>
    <t xml:space="preserve">Keterangan : a) Jumlah termasuk S3; </t>
  </si>
  <si>
    <t xml:space="preserve">           b) Tenaga kesehatan yang bertugas di lebih dari satu tempat, hanya dihitung satu kali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</si>
</sst>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vertAlign val="superscript"/>
      <sz val="12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vertAlign val="superscript"/>
      <sz val="12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Continuous" vertical="center" wrapText="1"/>
    </xf>
    <xf numFmtId="0" fontId="2" fillId="0" borderId="3" xfId="0" applyFont="1" applyFill="1" applyBorder="1" applyAlignment="1">
      <alignment horizontal="centerContinuous" vertical="center" wrapText="1"/>
    </xf>
    <xf numFmtId="0" fontId="2" fillId="0" borderId="4" xfId="0" applyFont="1" applyFill="1" applyBorder="1" applyAlignment="1">
      <alignment horizontal="centerContinuous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quotePrefix="1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37" fontId="2" fillId="0" borderId="11" xfId="1" applyNumberFormat="1" applyFont="1" applyBorder="1" applyAlignment="1">
      <alignment horizontal="right" vertical="center"/>
    </xf>
    <xf numFmtId="37" fontId="2" fillId="0" borderId="11" xfId="1" applyNumberFormat="1" applyFont="1" applyFill="1" applyBorder="1" applyAlignment="1">
      <alignment horizontal="right" vertical="center"/>
    </xf>
    <xf numFmtId="37" fontId="2" fillId="0" borderId="10" xfId="1" applyNumberFormat="1" applyFont="1" applyBorder="1" applyAlignment="1">
      <alignment horizontal="right" vertical="center"/>
    </xf>
    <xf numFmtId="0" fontId="2" fillId="0" borderId="12" xfId="0" quotePrefix="1" applyFont="1" applyBorder="1" applyAlignment="1">
      <alignment horizontal="right" vertical="center"/>
    </xf>
    <xf numFmtId="0" fontId="2" fillId="0" borderId="12" xfId="0" applyFont="1" applyBorder="1" applyAlignment="1">
      <alignment vertical="center"/>
    </xf>
    <xf numFmtId="37" fontId="2" fillId="0" borderId="13" xfId="1" applyNumberFormat="1" applyFont="1" applyBorder="1" applyAlignment="1">
      <alignment horizontal="right" vertical="center"/>
    </xf>
    <xf numFmtId="37" fontId="2" fillId="0" borderId="13" xfId="1" applyNumberFormat="1" applyFont="1" applyFill="1" applyBorder="1" applyAlignment="1">
      <alignment horizontal="right" vertical="center"/>
    </xf>
    <xf numFmtId="37" fontId="2" fillId="0" borderId="12" xfId="1" applyNumberFormat="1" applyFont="1" applyBorder="1" applyAlignment="1">
      <alignment horizontal="right" vertical="center"/>
    </xf>
    <xf numFmtId="0" fontId="2" fillId="0" borderId="14" xfId="0" quotePrefix="1" applyFon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37" fontId="2" fillId="0" borderId="15" xfId="1" applyNumberFormat="1" applyFont="1" applyBorder="1" applyAlignment="1">
      <alignment horizontal="right" vertical="center"/>
    </xf>
    <xf numFmtId="37" fontId="2" fillId="0" borderId="15" xfId="1" applyNumberFormat="1" applyFont="1" applyFill="1" applyBorder="1" applyAlignment="1">
      <alignment horizontal="right" vertical="center"/>
    </xf>
    <xf numFmtId="37" fontId="2" fillId="0" borderId="14" xfId="1" applyNumberFormat="1" applyFont="1" applyBorder="1" applyAlignment="1">
      <alignment horizontal="righ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37" fontId="6" fillId="0" borderId="9" xfId="2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37" fontId="2" fillId="0" borderId="11" xfId="2" applyNumberFormat="1" applyFont="1" applyBorder="1" applyAlignment="1">
      <alignment horizontal="right" vertical="center"/>
    </xf>
    <xf numFmtId="37" fontId="2" fillId="0" borderId="10" xfId="2" applyNumberFormat="1" applyFont="1" applyFill="1" applyBorder="1" applyAlignment="1">
      <alignment horizontal="right" vertical="center"/>
    </xf>
    <xf numFmtId="37" fontId="2" fillId="0" borderId="10" xfId="2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37" fontId="2" fillId="0" borderId="13" xfId="2" applyNumberFormat="1" applyFont="1" applyBorder="1" applyAlignment="1">
      <alignment horizontal="right" vertical="center"/>
    </xf>
    <xf numFmtId="37" fontId="2" fillId="0" borderId="12" xfId="2" applyNumberFormat="1" applyFont="1" applyFill="1" applyBorder="1" applyAlignment="1">
      <alignment horizontal="right" vertical="center"/>
    </xf>
    <xf numFmtId="37" fontId="2" fillId="0" borderId="12" xfId="2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37" fontId="2" fillId="0" borderId="15" xfId="2" applyNumberFormat="1" applyFont="1" applyBorder="1" applyAlignment="1">
      <alignment horizontal="right" vertical="center"/>
    </xf>
    <xf numFmtId="37" fontId="2" fillId="0" borderId="14" xfId="2" applyNumberFormat="1" applyFont="1" applyFill="1" applyBorder="1" applyAlignment="1">
      <alignment horizontal="right" vertical="center"/>
    </xf>
    <xf numFmtId="37" fontId="2" fillId="0" borderId="14" xfId="2" applyNumberFormat="1" applyFont="1" applyBorder="1" applyAlignment="1">
      <alignment horizontal="right" vertical="center"/>
    </xf>
    <xf numFmtId="37" fontId="6" fillId="0" borderId="9" xfId="2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37" fontId="2" fillId="0" borderId="18" xfId="2" applyNumberFormat="1" applyFont="1" applyBorder="1" applyAlignment="1">
      <alignment horizontal="center" vertical="center"/>
    </xf>
    <xf numFmtId="37" fontId="2" fillId="0" borderId="19" xfId="2" applyNumberFormat="1" applyFont="1" applyFill="1" applyBorder="1" applyAlignment="1">
      <alignment horizontal="center" vertical="center"/>
    </xf>
    <xf numFmtId="37" fontId="2" fillId="0" borderId="19" xfId="2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left" vertical="center" wrapText="1"/>
    </xf>
    <xf numFmtId="2" fontId="2" fillId="0" borderId="17" xfId="0" applyNumberFormat="1" applyFont="1" applyBorder="1" applyAlignment="1">
      <alignment horizontal="left" vertical="center" wrapText="1"/>
    </xf>
    <xf numFmtId="37" fontId="2" fillId="0" borderId="9" xfId="2" applyNumberFormat="1" applyFont="1" applyBorder="1" applyAlignment="1">
      <alignment horizontal="center" vertical="center"/>
    </xf>
    <xf numFmtId="37" fontId="2" fillId="0" borderId="17" xfId="2" applyNumberFormat="1" applyFont="1" applyBorder="1" applyAlignment="1">
      <alignment horizontal="center" vertical="center"/>
    </xf>
    <xf numFmtId="37" fontId="2" fillId="0" borderId="9" xfId="2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37" fontId="6" fillId="0" borderId="17" xfId="2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2" borderId="22" xfId="0" applyNumberFormat="1" applyFont="1" applyFill="1" applyBorder="1" applyAlignment="1">
      <alignment horizontal="center" vertical="center"/>
    </xf>
    <xf numFmtId="165" fontId="6" fillId="0" borderId="22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</cellXfs>
  <cellStyles count="3">
    <cellStyle name="Comma" xfId="1" builtinId="3"/>
    <cellStyle name="Comma 10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%20Kesehatan%202018/TABEL%20PROFIL%20KESEHATAN%202018_PROV%20N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%20Kesehatan%202018/Data%20Program%202018/PROFIL%20KES%20(SDMK)%20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"/>
      <sheetName val="47_YANKES_UKS"/>
      <sheetName val="48_P2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SURV_IMUN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1_SDMK"/>
      <sheetName val="10_PROMKES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"/>
      <sheetName val="47_YANKES_UKS"/>
      <sheetName val="48_P2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5_KESLING"/>
      <sheetName val="72_KESLING"/>
      <sheetName val="73_KESLING"/>
      <sheetName val="74_KESLING"/>
      <sheetName val="76_KESLING"/>
    </sheetNames>
    <sheetDataSet>
      <sheetData sheetId="0" refreshError="1"/>
      <sheetData sheetId="1" refreshError="1"/>
      <sheetData sheetId="2" refreshError="1">
        <row r="28">
          <cell r="E28">
            <v>218533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tabSelected="1" zoomScale="70" zoomScaleNormal="70" workbookViewId="0">
      <selection activeCell="B3" sqref="B3"/>
    </sheetView>
  </sheetViews>
  <sheetFormatPr defaultRowHeight="15" x14ac:dyDescent="0.25"/>
  <cols>
    <col min="1" max="1" width="9.42578125" style="1" customWidth="1"/>
    <col min="2" max="2" width="58.42578125" style="1" customWidth="1"/>
    <col min="3" max="20" width="15.5703125" style="1" customWidth="1"/>
    <col min="21" max="256" width="9.140625" style="1"/>
    <col min="257" max="257" width="9.42578125" style="1" customWidth="1"/>
    <col min="258" max="258" width="58.42578125" style="1" customWidth="1"/>
    <col min="259" max="276" width="15.5703125" style="1" customWidth="1"/>
    <col min="277" max="512" width="9.140625" style="1"/>
    <col min="513" max="513" width="9.42578125" style="1" customWidth="1"/>
    <col min="514" max="514" width="58.42578125" style="1" customWidth="1"/>
    <col min="515" max="532" width="15.5703125" style="1" customWidth="1"/>
    <col min="533" max="768" width="9.140625" style="1"/>
    <col min="769" max="769" width="9.42578125" style="1" customWidth="1"/>
    <col min="770" max="770" width="58.42578125" style="1" customWidth="1"/>
    <col min="771" max="788" width="15.5703125" style="1" customWidth="1"/>
    <col min="789" max="1024" width="9.140625" style="1"/>
    <col min="1025" max="1025" width="9.42578125" style="1" customWidth="1"/>
    <col min="1026" max="1026" width="58.42578125" style="1" customWidth="1"/>
    <col min="1027" max="1044" width="15.5703125" style="1" customWidth="1"/>
    <col min="1045" max="1280" width="9.140625" style="1"/>
    <col min="1281" max="1281" width="9.42578125" style="1" customWidth="1"/>
    <col min="1282" max="1282" width="58.42578125" style="1" customWidth="1"/>
    <col min="1283" max="1300" width="15.5703125" style="1" customWidth="1"/>
    <col min="1301" max="1536" width="9.140625" style="1"/>
    <col min="1537" max="1537" width="9.42578125" style="1" customWidth="1"/>
    <col min="1538" max="1538" width="58.42578125" style="1" customWidth="1"/>
    <col min="1539" max="1556" width="15.5703125" style="1" customWidth="1"/>
    <col min="1557" max="1792" width="9.140625" style="1"/>
    <col min="1793" max="1793" width="9.42578125" style="1" customWidth="1"/>
    <col min="1794" max="1794" width="58.42578125" style="1" customWidth="1"/>
    <col min="1795" max="1812" width="15.5703125" style="1" customWidth="1"/>
    <col min="1813" max="2048" width="9.140625" style="1"/>
    <col min="2049" max="2049" width="9.42578125" style="1" customWidth="1"/>
    <col min="2050" max="2050" width="58.42578125" style="1" customWidth="1"/>
    <col min="2051" max="2068" width="15.5703125" style="1" customWidth="1"/>
    <col min="2069" max="2304" width="9.140625" style="1"/>
    <col min="2305" max="2305" width="9.42578125" style="1" customWidth="1"/>
    <col min="2306" max="2306" width="58.42578125" style="1" customWidth="1"/>
    <col min="2307" max="2324" width="15.5703125" style="1" customWidth="1"/>
    <col min="2325" max="2560" width="9.140625" style="1"/>
    <col min="2561" max="2561" width="9.42578125" style="1" customWidth="1"/>
    <col min="2562" max="2562" width="58.42578125" style="1" customWidth="1"/>
    <col min="2563" max="2580" width="15.5703125" style="1" customWidth="1"/>
    <col min="2581" max="2816" width="9.140625" style="1"/>
    <col min="2817" max="2817" width="9.42578125" style="1" customWidth="1"/>
    <col min="2818" max="2818" width="58.42578125" style="1" customWidth="1"/>
    <col min="2819" max="2836" width="15.5703125" style="1" customWidth="1"/>
    <col min="2837" max="3072" width="9.140625" style="1"/>
    <col min="3073" max="3073" width="9.42578125" style="1" customWidth="1"/>
    <col min="3074" max="3074" width="58.42578125" style="1" customWidth="1"/>
    <col min="3075" max="3092" width="15.5703125" style="1" customWidth="1"/>
    <col min="3093" max="3328" width="9.140625" style="1"/>
    <col min="3329" max="3329" width="9.42578125" style="1" customWidth="1"/>
    <col min="3330" max="3330" width="58.42578125" style="1" customWidth="1"/>
    <col min="3331" max="3348" width="15.5703125" style="1" customWidth="1"/>
    <col min="3349" max="3584" width="9.140625" style="1"/>
    <col min="3585" max="3585" width="9.42578125" style="1" customWidth="1"/>
    <col min="3586" max="3586" width="58.42578125" style="1" customWidth="1"/>
    <col min="3587" max="3604" width="15.5703125" style="1" customWidth="1"/>
    <col min="3605" max="3840" width="9.140625" style="1"/>
    <col min="3841" max="3841" width="9.42578125" style="1" customWidth="1"/>
    <col min="3842" max="3842" width="58.42578125" style="1" customWidth="1"/>
    <col min="3843" max="3860" width="15.5703125" style="1" customWidth="1"/>
    <col min="3861" max="4096" width="9.140625" style="1"/>
    <col min="4097" max="4097" width="9.42578125" style="1" customWidth="1"/>
    <col min="4098" max="4098" width="58.42578125" style="1" customWidth="1"/>
    <col min="4099" max="4116" width="15.5703125" style="1" customWidth="1"/>
    <col min="4117" max="4352" width="9.140625" style="1"/>
    <col min="4353" max="4353" width="9.42578125" style="1" customWidth="1"/>
    <col min="4354" max="4354" width="58.42578125" style="1" customWidth="1"/>
    <col min="4355" max="4372" width="15.5703125" style="1" customWidth="1"/>
    <col min="4373" max="4608" width="9.140625" style="1"/>
    <col min="4609" max="4609" width="9.42578125" style="1" customWidth="1"/>
    <col min="4610" max="4610" width="58.42578125" style="1" customWidth="1"/>
    <col min="4611" max="4628" width="15.5703125" style="1" customWidth="1"/>
    <col min="4629" max="4864" width="9.140625" style="1"/>
    <col min="4865" max="4865" width="9.42578125" style="1" customWidth="1"/>
    <col min="4866" max="4866" width="58.42578125" style="1" customWidth="1"/>
    <col min="4867" max="4884" width="15.5703125" style="1" customWidth="1"/>
    <col min="4885" max="5120" width="9.140625" style="1"/>
    <col min="5121" max="5121" width="9.42578125" style="1" customWidth="1"/>
    <col min="5122" max="5122" width="58.42578125" style="1" customWidth="1"/>
    <col min="5123" max="5140" width="15.5703125" style="1" customWidth="1"/>
    <col min="5141" max="5376" width="9.140625" style="1"/>
    <col min="5377" max="5377" width="9.42578125" style="1" customWidth="1"/>
    <col min="5378" max="5378" width="58.42578125" style="1" customWidth="1"/>
    <col min="5379" max="5396" width="15.5703125" style="1" customWidth="1"/>
    <col min="5397" max="5632" width="9.140625" style="1"/>
    <col min="5633" max="5633" width="9.42578125" style="1" customWidth="1"/>
    <col min="5634" max="5634" width="58.42578125" style="1" customWidth="1"/>
    <col min="5635" max="5652" width="15.5703125" style="1" customWidth="1"/>
    <col min="5653" max="5888" width="9.140625" style="1"/>
    <col min="5889" max="5889" width="9.42578125" style="1" customWidth="1"/>
    <col min="5890" max="5890" width="58.42578125" style="1" customWidth="1"/>
    <col min="5891" max="5908" width="15.5703125" style="1" customWidth="1"/>
    <col min="5909" max="6144" width="9.140625" style="1"/>
    <col min="6145" max="6145" width="9.42578125" style="1" customWidth="1"/>
    <col min="6146" max="6146" width="58.42578125" style="1" customWidth="1"/>
    <col min="6147" max="6164" width="15.5703125" style="1" customWidth="1"/>
    <col min="6165" max="6400" width="9.140625" style="1"/>
    <col min="6401" max="6401" width="9.42578125" style="1" customWidth="1"/>
    <col min="6402" max="6402" width="58.42578125" style="1" customWidth="1"/>
    <col min="6403" max="6420" width="15.5703125" style="1" customWidth="1"/>
    <col min="6421" max="6656" width="9.140625" style="1"/>
    <col min="6657" max="6657" width="9.42578125" style="1" customWidth="1"/>
    <col min="6658" max="6658" width="58.42578125" style="1" customWidth="1"/>
    <col min="6659" max="6676" width="15.5703125" style="1" customWidth="1"/>
    <col min="6677" max="6912" width="9.140625" style="1"/>
    <col min="6913" max="6913" width="9.42578125" style="1" customWidth="1"/>
    <col min="6914" max="6914" width="58.42578125" style="1" customWidth="1"/>
    <col min="6915" max="6932" width="15.5703125" style="1" customWidth="1"/>
    <col min="6933" max="7168" width="9.140625" style="1"/>
    <col min="7169" max="7169" width="9.42578125" style="1" customWidth="1"/>
    <col min="7170" max="7170" width="58.42578125" style="1" customWidth="1"/>
    <col min="7171" max="7188" width="15.5703125" style="1" customWidth="1"/>
    <col min="7189" max="7424" width="9.140625" style="1"/>
    <col min="7425" max="7425" width="9.42578125" style="1" customWidth="1"/>
    <col min="7426" max="7426" width="58.42578125" style="1" customWidth="1"/>
    <col min="7427" max="7444" width="15.5703125" style="1" customWidth="1"/>
    <col min="7445" max="7680" width="9.140625" style="1"/>
    <col min="7681" max="7681" width="9.42578125" style="1" customWidth="1"/>
    <col min="7682" max="7682" width="58.42578125" style="1" customWidth="1"/>
    <col min="7683" max="7700" width="15.5703125" style="1" customWidth="1"/>
    <col min="7701" max="7936" width="9.140625" style="1"/>
    <col min="7937" max="7937" width="9.42578125" style="1" customWidth="1"/>
    <col min="7938" max="7938" width="58.42578125" style="1" customWidth="1"/>
    <col min="7939" max="7956" width="15.5703125" style="1" customWidth="1"/>
    <col min="7957" max="8192" width="9.140625" style="1"/>
    <col min="8193" max="8193" width="9.42578125" style="1" customWidth="1"/>
    <col min="8194" max="8194" width="58.42578125" style="1" customWidth="1"/>
    <col min="8195" max="8212" width="15.5703125" style="1" customWidth="1"/>
    <col min="8213" max="8448" width="9.140625" style="1"/>
    <col min="8449" max="8449" width="9.42578125" style="1" customWidth="1"/>
    <col min="8450" max="8450" width="58.42578125" style="1" customWidth="1"/>
    <col min="8451" max="8468" width="15.5703125" style="1" customWidth="1"/>
    <col min="8469" max="8704" width="9.140625" style="1"/>
    <col min="8705" max="8705" width="9.42578125" style="1" customWidth="1"/>
    <col min="8706" max="8706" width="58.42578125" style="1" customWidth="1"/>
    <col min="8707" max="8724" width="15.5703125" style="1" customWidth="1"/>
    <col min="8725" max="8960" width="9.140625" style="1"/>
    <col min="8961" max="8961" width="9.42578125" style="1" customWidth="1"/>
    <col min="8962" max="8962" width="58.42578125" style="1" customWidth="1"/>
    <col min="8963" max="8980" width="15.5703125" style="1" customWidth="1"/>
    <col min="8981" max="9216" width="9.140625" style="1"/>
    <col min="9217" max="9217" width="9.42578125" style="1" customWidth="1"/>
    <col min="9218" max="9218" width="58.42578125" style="1" customWidth="1"/>
    <col min="9219" max="9236" width="15.5703125" style="1" customWidth="1"/>
    <col min="9237" max="9472" width="9.140625" style="1"/>
    <col min="9473" max="9473" width="9.42578125" style="1" customWidth="1"/>
    <col min="9474" max="9474" width="58.42578125" style="1" customWidth="1"/>
    <col min="9475" max="9492" width="15.5703125" style="1" customWidth="1"/>
    <col min="9493" max="9728" width="9.140625" style="1"/>
    <col min="9729" max="9729" width="9.42578125" style="1" customWidth="1"/>
    <col min="9730" max="9730" width="58.42578125" style="1" customWidth="1"/>
    <col min="9731" max="9748" width="15.5703125" style="1" customWidth="1"/>
    <col min="9749" max="9984" width="9.140625" style="1"/>
    <col min="9985" max="9985" width="9.42578125" style="1" customWidth="1"/>
    <col min="9986" max="9986" width="58.42578125" style="1" customWidth="1"/>
    <col min="9987" max="10004" width="15.5703125" style="1" customWidth="1"/>
    <col min="10005" max="10240" width="9.140625" style="1"/>
    <col min="10241" max="10241" width="9.42578125" style="1" customWidth="1"/>
    <col min="10242" max="10242" width="58.42578125" style="1" customWidth="1"/>
    <col min="10243" max="10260" width="15.5703125" style="1" customWidth="1"/>
    <col min="10261" max="10496" width="9.140625" style="1"/>
    <col min="10497" max="10497" width="9.42578125" style="1" customWidth="1"/>
    <col min="10498" max="10498" width="58.42578125" style="1" customWidth="1"/>
    <col min="10499" max="10516" width="15.5703125" style="1" customWidth="1"/>
    <col min="10517" max="10752" width="9.140625" style="1"/>
    <col min="10753" max="10753" width="9.42578125" style="1" customWidth="1"/>
    <col min="10754" max="10754" width="58.42578125" style="1" customWidth="1"/>
    <col min="10755" max="10772" width="15.5703125" style="1" customWidth="1"/>
    <col min="10773" max="11008" width="9.140625" style="1"/>
    <col min="11009" max="11009" width="9.42578125" style="1" customWidth="1"/>
    <col min="11010" max="11010" width="58.42578125" style="1" customWidth="1"/>
    <col min="11011" max="11028" width="15.5703125" style="1" customWidth="1"/>
    <col min="11029" max="11264" width="9.140625" style="1"/>
    <col min="11265" max="11265" width="9.42578125" style="1" customWidth="1"/>
    <col min="11266" max="11266" width="58.42578125" style="1" customWidth="1"/>
    <col min="11267" max="11284" width="15.5703125" style="1" customWidth="1"/>
    <col min="11285" max="11520" width="9.140625" style="1"/>
    <col min="11521" max="11521" width="9.42578125" style="1" customWidth="1"/>
    <col min="11522" max="11522" width="58.42578125" style="1" customWidth="1"/>
    <col min="11523" max="11540" width="15.5703125" style="1" customWidth="1"/>
    <col min="11541" max="11776" width="9.140625" style="1"/>
    <col min="11777" max="11777" width="9.42578125" style="1" customWidth="1"/>
    <col min="11778" max="11778" width="58.42578125" style="1" customWidth="1"/>
    <col min="11779" max="11796" width="15.5703125" style="1" customWidth="1"/>
    <col min="11797" max="12032" width="9.140625" style="1"/>
    <col min="12033" max="12033" width="9.42578125" style="1" customWidth="1"/>
    <col min="12034" max="12034" width="58.42578125" style="1" customWidth="1"/>
    <col min="12035" max="12052" width="15.5703125" style="1" customWidth="1"/>
    <col min="12053" max="12288" width="9.140625" style="1"/>
    <col min="12289" max="12289" width="9.42578125" style="1" customWidth="1"/>
    <col min="12290" max="12290" width="58.42578125" style="1" customWidth="1"/>
    <col min="12291" max="12308" width="15.5703125" style="1" customWidth="1"/>
    <col min="12309" max="12544" width="9.140625" style="1"/>
    <col min="12545" max="12545" width="9.42578125" style="1" customWidth="1"/>
    <col min="12546" max="12546" width="58.42578125" style="1" customWidth="1"/>
    <col min="12547" max="12564" width="15.5703125" style="1" customWidth="1"/>
    <col min="12565" max="12800" width="9.140625" style="1"/>
    <col min="12801" max="12801" width="9.42578125" style="1" customWidth="1"/>
    <col min="12802" max="12802" width="58.42578125" style="1" customWidth="1"/>
    <col min="12803" max="12820" width="15.5703125" style="1" customWidth="1"/>
    <col min="12821" max="13056" width="9.140625" style="1"/>
    <col min="13057" max="13057" width="9.42578125" style="1" customWidth="1"/>
    <col min="13058" max="13058" width="58.42578125" style="1" customWidth="1"/>
    <col min="13059" max="13076" width="15.5703125" style="1" customWidth="1"/>
    <col min="13077" max="13312" width="9.140625" style="1"/>
    <col min="13313" max="13313" width="9.42578125" style="1" customWidth="1"/>
    <col min="13314" max="13314" width="58.42578125" style="1" customWidth="1"/>
    <col min="13315" max="13332" width="15.5703125" style="1" customWidth="1"/>
    <col min="13333" max="13568" width="9.140625" style="1"/>
    <col min="13569" max="13569" width="9.42578125" style="1" customWidth="1"/>
    <col min="13570" max="13570" width="58.42578125" style="1" customWidth="1"/>
    <col min="13571" max="13588" width="15.5703125" style="1" customWidth="1"/>
    <col min="13589" max="13824" width="9.140625" style="1"/>
    <col min="13825" max="13825" width="9.42578125" style="1" customWidth="1"/>
    <col min="13826" max="13826" width="58.42578125" style="1" customWidth="1"/>
    <col min="13827" max="13844" width="15.5703125" style="1" customWidth="1"/>
    <col min="13845" max="14080" width="9.140625" style="1"/>
    <col min="14081" max="14081" width="9.42578125" style="1" customWidth="1"/>
    <col min="14082" max="14082" width="58.42578125" style="1" customWidth="1"/>
    <col min="14083" max="14100" width="15.5703125" style="1" customWidth="1"/>
    <col min="14101" max="14336" width="9.140625" style="1"/>
    <col min="14337" max="14337" width="9.42578125" style="1" customWidth="1"/>
    <col min="14338" max="14338" width="58.42578125" style="1" customWidth="1"/>
    <col min="14339" max="14356" width="15.5703125" style="1" customWidth="1"/>
    <col min="14357" max="14592" width="9.140625" style="1"/>
    <col min="14593" max="14593" width="9.42578125" style="1" customWidth="1"/>
    <col min="14594" max="14594" width="58.42578125" style="1" customWidth="1"/>
    <col min="14595" max="14612" width="15.5703125" style="1" customWidth="1"/>
    <col min="14613" max="14848" width="9.140625" style="1"/>
    <col min="14849" max="14849" width="9.42578125" style="1" customWidth="1"/>
    <col min="14850" max="14850" width="58.42578125" style="1" customWidth="1"/>
    <col min="14851" max="14868" width="15.5703125" style="1" customWidth="1"/>
    <col min="14869" max="15104" width="9.140625" style="1"/>
    <col min="15105" max="15105" width="9.42578125" style="1" customWidth="1"/>
    <col min="15106" max="15106" width="58.42578125" style="1" customWidth="1"/>
    <col min="15107" max="15124" width="15.5703125" style="1" customWidth="1"/>
    <col min="15125" max="15360" width="9.140625" style="1"/>
    <col min="15361" max="15361" width="9.42578125" style="1" customWidth="1"/>
    <col min="15362" max="15362" width="58.42578125" style="1" customWidth="1"/>
    <col min="15363" max="15380" width="15.5703125" style="1" customWidth="1"/>
    <col min="15381" max="15616" width="9.140625" style="1"/>
    <col min="15617" max="15617" width="9.42578125" style="1" customWidth="1"/>
    <col min="15618" max="15618" width="58.42578125" style="1" customWidth="1"/>
    <col min="15619" max="15636" width="15.5703125" style="1" customWidth="1"/>
    <col min="15637" max="15872" width="9.140625" style="1"/>
    <col min="15873" max="15873" width="9.42578125" style="1" customWidth="1"/>
    <col min="15874" max="15874" width="58.42578125" style="1" customWidth="1"/>
    <col min="15875" max="15892" width="15.5703125" style="1" customWidth="1"/>
    <col min="15893" max="16128" width="9.140625" style="1"/>
    <col min="16129" max="16129" width="9.42578125" style="1" customWidth="1"/>
    <col min="16130" max="16130" width="58.42578125" style="1" customWidth="1"/>
    <col min="16131" max="16148" width="15.5703125" style="1" customWidth="1"/>
    <col min="16149" max="16384" width="9.140625" style="1"/>
  </cols>
  <sheetData>
    <row r="1" spans="1:21" s="3" customFormat="1" ht="16.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1" s="3" customFormat="1" ht="16.5" x14ac:dyDescent="0.25">
      <c r="B2" s="4"/>
      <c r="D2" s="4"/>
      <c r="E2" s="4"/>
      <c r="H2" s="5" t="str">
        <f>'[1]1_BPS'!E5</f>
        <v>PROVINSI</v>
      </c>
      <c r="I2" s="6" t="str">
        <f>'[1]1_BPS'!F5</f>
        <v>NUSA TENGGARA BARAT</v>
      </c>
      <c r="J2" s="6"/>
      <c r="K2" s="6"/>
      <c r="L2" s="6"/>
      <c r="M2" s="6"/>
      <c r="N2" s="7"/>
      <c r="O2" s="6"/>
      <c r="P2" s="6"/>
      <c r="Q2" s="7"/>
      <c r="S2" s="6"/>
      <c r="T2" s="6"/>
    </row>
    <row r="3" spans="1:21" s="3" customFormat="1" ht="16.5" x14ac:dyDescent="0.25">
      <c r="A3" s="4"/>
      <c r="B3" s="4"/>
      <c r="C3" s="4"/>
      <c r="D3" s="4"/>
      <c r="E3" s="4"/>
      <c r="H3" s="5" t="str">
        <f>'[1]1_BPS'!E6</f>
        <v xml:space="preserve">TAHUN </v>
      </c>
      <c r="I3" s="6">
        <f>'[1]1_BPS'!F6</f>
        <v>2018</v>
      </c>
      <c r="J3" s="6"/>
      <c r="K3" s="6"/>
      <c r="L3" s="6"/>
      <c r="M3" s="6"/>
      <c r="N3" s="7"/>
      <c r="O3" s="6"/>
      <c r="P3" s="6"/>
      <c r="Q3" s="7"/>
      <c r="S3" s="6"/>
      <c r="T3" s="6"/>
    </row>
    <row r="4" spans="1:21" ht="15.75" thickBo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1" s="17" customFormat="1" ht="30" customHeight="1" x14ac:dyDescent="0.25">
      <c r="A5" s="9" t="s">
        <v>1</v>
      </c>
      <c r="B5" s="9" t="s">
        <v>2</v>
      </c>
      <c r="C5" s="10" t="s">
        <v>3</v>
      </c>
      <c r="D5" s="10"/>
      <c r="E5" s="10"/>
      <c r="F5" s="11" t="s">
        <v>4</v>
      </c>
      <c r="G5" s="12"/>
      <c r="H5" s="12"/>
      <c r="I5" s="13" t="s">
        <v>5</v>
      </c>
      <c r="J5" s="14"/>
      <c r="K5" s="15"/>
      <c r="L5" s="16" t="s">
        <v>6</v>
      </c>
      <c r="M5" s="16"/>
      <c r="N5" s="16"/>
      <c r="O5" s="16" t="s">
        <v>7</v>
      </c>
      <c r="P5" s="16"/>
      <c r="Q5" s="16"/>
      <c r="R5" s="13" t="s">
        <v>5</v>
      </c>
      <c r="S5" s="14"/>
      <c r="T5" s="15"/>
    </row>
    <row r="6" spans="1:21" s="17" customFormat="1" x14ac:dyDescent="0.25">
      <c r="A6" s="18"/>
      <c r="B6" s="18"/>
      <c r="C6" s="19" t="s">
        <v>8</v>
      </c>
      <c r="D6" s="19" t="s">
        <v>9</v>
      </c>
      <c r="E6" s="19" t="s">
        <v>10</v>
      </c>
      <c r="F6" s="19" t="s">
        <v>8</v>
      </c>
      <c r="G6" s="19" t="s">
        <v>9</v>
      </c>
      <c r="H6" s="19" t="s">
        <v>10</v>
      </c>
      <c r="I6" s="20" t="s">
        <v>8</v>
      </c>
      <c r="J6" s="20" t="s">
        <v>9</v>
      </c>
      <c r="K6" s="20" t="s">
        <v>10</v>
      </c>
      <c r="L6" s="19" t="s">
        <v>8</v>
      </c>
      <c r="M6" s="19" t="s">
        <v>9</v>
      </c>
      <c r="N6" s="19" t="s">
        <v>10</v>
      </c>
      <c r="O6" s="19" t="s">
        <v>8</v>
      </c>
      <c r="P6" s="19" t="s">
        <v>9</v>
      </c>
      <c r="Q6" s="19" t="s">
        <v>10</v>
      </c>
      <c r="R6" s="20" t="s">
        <v>8</v>
      </c>
      <c r="S6" s="20" t="s">
        <v>9</v>
      </c>
      <c r="T6" s="20" t="s">
        <v>10</v>
      </c>
    </row>
    <row r="7" spans="1:21" s="17" customFormat="1" x14ac:dyDescent="0.2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  <c r="L7" s="21">
        <v>12</v>
      </c>
      <c r="M7" s="21">
        <v>13</v>
      </c>
      <c r="N7" s="21">
        <v>14</v>
      </c>
      <c r="O7" s="21">
        <v>15</v>
      </c>
      <c r="P7" s="21">
        <v>16</v>
      </c>
      <c r="Q7" s="21">
        <v>17</v>
      </c>
      <c r="R7" s="21">
        <v>18</v>
      </c>
      <c r="S7" s="21">
        <v>19</v>
      </c>
      <c r="T7" s="21">
        <v>20</v>
      </c>
      <c r="U7" s="22"/>
    </row>
    <row r="8" spans="1:21" ht="15" customHeight="1" x14ac:dyDescent="0.25">
      <c r="A8" s="23" t="s">
        <v>11</v>
      </c>
      <c r="B8" s="24" t="s">
        <v>12</v>
      </c>
      <c r="C8" s="25"/>
      <c r="D8" s="25"/>
      <c r="E8" s="25">
        <f t="shared" ref="E8:E15" si="0">SUM(C8:D8)</f>
        <v>0</v>
      </c>
      <c r="F8" s="26">
        <v>20</v>
      </c>
      <c r="G8" s="26">
        <v>38</v>
      </c>
      <c r="H8" s="25">
        <f>SUM(F8:G8)</f>
        <v>58</v>
      </c>
      <c r="I8" s="27">
        <f>C8+F8</f>
        <v>20</v>
      </c>
      <c r="J8" s="27">
        <f>D8+G8</f>
        <v>38</v>
      </c>
      <c r="K8" s="27">
        <f>SUM(I8:J8)</f>
        <v>58</v>
      </c>
      <c r="L8" s="27">
        <v>4</v>
      </c>
      <c r="M8" s="27">
        <v>12</v>
      </c>
      <c r="N8" s="25">
        <f>SUM(L8:M8)</f>
        <v>16</v>
      </c>
      <c r="O8" s="27"/>
      <c r="P8" s="27"/>
      <c r="Q8" s="25">
        <f t="shared" ref="Q8:Q15" si="1">SUM(O8:P8)</f>
        <v>0</v>
      </c>
      <c r="R8" s="27">
        <f>L8+O8</f>
        <v>4</v>
      </c>
      <c r="S8" s="27">
        <f>M8+P8</f>
        <v>12</v>
      </c>
      <c r="T8" s="27">
        <f t="shared" ref="T8:T17" si="2">SUM(R8:S8)</f>
        <v>16</v>
      </c>
    </row>
    <row r="9" spans="1:21" ht="15" customHeight="1" x14ac:dyDescent="0.25">
      <c r="A9" s="28" t="s">
        <v>13</v>
      </c>
      <c r="B9" s="29" t="s">
        <v>14</v>
      </c>
      <c r="C9" s="30"/>
      <c r="D9" s="30"/>
      <c r="E9" s="30">
        <f t="shared" si="0"/>
        <v>0</v>
      </c>
      <c r="F9" s="31">
        <v>18</v>
      </c>
      <c r="G9" s="31">
        <v>24</v>
      </c>
      <c r="H9" s="30">
        <f>SUM(F9:G9)</f>
        <v>42</v>
      </c>
      <c r="I9" s="32">
        <f t="shared" ref="I9:J17" si="3">C9+F9</f>
        <v>18</v>
      </c>
      <c r="J9" s="32">
        <f t="shared" si="3"/>
        <v>24</v>
      </c>
      <c r="K9" s="32">
        <f t="shared" ref="K9:K17" si="4">SUM(I9:J9)</f>
        <v>42</v>
      </c>
      <c r="L9" s="32">
        <v>2</v>
      </c>
      <c r="M9" s="32">
        <v>17</v>
      </c>
      <c r="N9" s="30">
        <f>SUM(L9:M9)</f>
        <v>19</v>
      </c>
      <c r="O9" s="32"/>
      <c r="P9" s="32"/>
      <c r="Q9" s="30">
        <f t="shared" si="1"/>
        <v>0</v>
      </c>
      <c r="R9" s="32">
        <f t="shared" ref="R9:S17" si="5">L9+O9</f>
        <v>2</v>
      </c>
      <c r="S9" s="32">
        <f t="shared" si="5"/>
        <v>17</v>
      </c>
      <c r="T9" s="32">
        <f t="shared" si="2"/>
        <v>19</v>
      </c>
    </row>
    <row r="10" spans="1:21" ht="15" customHeight="1" x14ac:dyDescent="0.25">
      <c r="A10" s="28" t="s">
        <v>15</v>
      </c>
      <c r="B10" s="29" t="s">
        <v>16</v>
      </c>
      <c r="C10" s="30"/>
      <c r="D10" s="30"/>
      <c r="E10" s="30">
        <f t="shared" si="0"/>
        <v>0</v>
      </c>
      <c r="F10" s="31">
        <v>24</v>
      </c>
      <c r="G10" s="31">
        <v>42</v>
      </c>
      <c r="H10" s="30">
        <f t="shared" ref="H10:H17" si="6">SUM(F10:G10)</f>
        <v>66</v>
      </c>
      <c r="I10" s="32">
        <f t="shared" si="3"/>
        <v>24</v>
      </c>
      <c r="J10" s="32">
        <f t="shared" si="3"/>
        <v>42</v>
      </c>
      <c r="K10" s="32">
        <f t="shared" si="4"/>
        <v>66</v>
      </c>
      <c r="L10" s="32">
        <v>6</v>
      </c>
      <c r="M10" s="32">
        <v>11</v>
      </c>
      <c r="N10" s="30">
        <f t="shared" ref="N10:N17" si="7">SUM(L10:M10)</f>
        <v>17</v>
      </c>
      <c r="O10" s="32"/>
      <c r="P10" s="32"/>
      <c r="Q10" s="30">
        <f t="shared" si="1"/>
        <v>0</v>
      </c>
      <c r="R10" s="32">
        <f t="shared" si="5"/>
        <v>6</v>
      </c>
      <c r="S10" s="32">
        <f t="shared" si="5"/>
        <v>11</v>
      </c>
      <c r="T10" s="32">
        <f t="shared" si="2"/>
        <v>17</v>
      </c>
    </row>
    <row r="11" spans="1:21" ht="15" customHeight="1" x14ac:dyDescent="0.25">
      <c r="A11" s="28" t="s">
        <v>17</v>
      </c>
      <c r="B11" s="29" t="s">
        <v>18</v>
      </c>
      <c r="C11" s="30"/>
      <c r="D11" s="30"/>
      <c r="E11" s="30">
        <f t="shared" si="0"/>
        <v>0</v>
      </c>
      <c r="F11" s="31">
        <v>23</v>
      </c>
      <c r="G11" s="31">
        <v>24</v>
      </c>
      <c r="H11" s="30">
        <f t="shared" si="6"/>
        <v>47</v>
      </c>
      <c r="I11" s="32">
        <f t="shared" si="3"/>
        <v>23</v>
      </c>
      <c r="J11" s="32">
        <f t="shared" si="3"/>
        <v>24</v>
      </c>
      <c r="K11" s="32">
        <f t="shared" si="4"/>
        <v>47</v>
      </c>
      <c r="L11" s="32">
        <v>5</v>
      </c>
      <c r="M11" s="32">
        <v>15</v>
      </c>
      <c r="N11" s="30">
        <f t="shared" si="7"/>
        <v>20</v>
      </c>
      <c r="O11" s="32"/>
      <c r="P11" s="32"/>
      <c r="Q11" s="30">
        <f t="shared" si="1"/>
        <v>0</v>
      </c>
      <c r="R11" s="32">
        <f t="shared" si="5"/>
        <v>5</v>
      </c>
      <c r="S11" s="32">
        <f t="shared" si="5"/>
        <v>15</v>
      </c>
      <c r="T11" s="32">
        <f t="shared" si="2"/>
        <v>20</v>
      </c>
    </row>
    <row r="12" spans="1:21" ht="15" customHeight="1" x14ac:dyDescent="0.25">
      <c r="A12" s="28" t="s">
        <v>19</v>
      </c>
      <c r="B12" s="29" t="s">
        <v>20</v>
      </c>
      <c r="C12" s="30"/>
      <c r="D12" s="30"/>
      <c r="E12" s="30">
        <f t="shared" si="0"/>
        <v>0</v>
      </c>
      <c r="F12" s="31">
        <v>9</v>
      </c>
      <c r="G12" s="31">
        <v>6</v>
      </c>
      <c r="H12" s="30">
        <f t="shared" si="6"/>
        <v>15</v>
      </c>
      <c r="I12" s="32">
        <f t="shared" si="3"/>
        <v>9</v>
      </c>
      <c r="J12" s="32">
        <f t="shared" si="3"/>
        <v>6</v>
      </c>
      <c r="K12" s="32">
        <f>SUM(I12:J12)</f>
        <v>15</v>
      </c>
      <c r="L12" s="32"/>
      <c r="M12" s="32">
        <v>2</v>
      </c>
      <c r="N12" s="30">
        <f t="shared" si="7"/>
        <v>2</v>
      </c>
      <c r="O12" s="32"/>
      <c r="P12" s="32"/>
      <c r="Q12" s="30">
        <f t="shared" si="1"/>
        <v>0</v>
      </c>
      <c r="R12" s="32">
        <f t="shared" si="5"/>
        <v>0</v>
      </c>
      <c r="S12" s="32">
        <f t="shared" si="5"/>
        <v>2</v>
      </c>
      <c r="T12" s="32">
        <f t="shared" si="2"/>
        <v>2</v>
      </c>
    </row>
    <row r="13" spans="1:21" ht="15" customHeight="1" x14ac:dyDescent="0.25">
      <c r="A13" s="28" t="s">
        <v>21</v>
      </c>
      <c r="B13" s="29" t="s">
        <v>22</v>
      </c>
      <c r="C13" s="30"/>
      <c r="D13" s="30"/>
      <c r="E13" s="30">
        <f t="shared" si="0"/>
        <v>0</v>
      </c>
      <c r="F13" s="31">
        <v>11</v>
      </c>
      <c r="G13" s="31">
        <v>5</v>
      </c>
      <c r="H13" s="30">
        <f t="shared" si="6"/>
        <v>16</v>
      </c>
      <c r="I13" s="32">
        <f t="shared" si="3"/>
        <v>11</v>
      </c>
      <c r="J13" s="32">
        <f t="shared" si="3"/>
        <v>5</v>
      </c>
      <c r="K13" s="32">
        <f t="shared" si="4"/>
        <v>16</v>
      </c>
      <c r="L13" s="32">
        <v>1</v>
      </c>
      <c r="M13" s="32">
        <v>6</v>
      </c>
      <c r="N13" s="30">
        <f t="shared" si="7"/>
        <v>7</v>
      </c>
      <c r="O13" s="32"/>
      <c r="P13" s="32"/>
      <c r="Q13" s="30">
        <f t="shared" si="1"/>
        <v>0</v>
      </c>
      <c r="R13" s="32">
        <f t="shared" si="5"/>
        <v>1</v>
      </c>
      <c r="S13" s="32">
        <f t="shared" si="5"/>
        <v>6</v>
      </c>
      <c r="T13" s="32">
        <f t="shared" si="2"/>
        <v>7</v>
      </c>
    </row>
    <row r="14" spans="1:21" ht="15" customHeight="1" x14ac:dyDescent="0.25">
      <c r="A14" s="28" t="s">
        <v>23</v>
      </c>
      <c r="B14" s="29" t="s">
        <v>24</v>
      </c>
      <c r="C14" s="30"/>
      <c r="D14" s="30"/>
      <c r="E14" s="30">
        <f t="shared" si="0"/>
        <v>0</v>
      </c>
      <c r="F14" s="31">
        <v>4</v>
      </c>
      <c r="G14" s="31">
        <v>10</v>
      </c>
      <c r="H14" s="30">
        <f t="shared" si="6"/>
        <v>14</v>
      </c>
      <c r="I14" s="32">
        <f t="shared" si="3"/>
        <v>4</v>
      </c>
      <c r="J14" s="32">
        <f t="shared" si="3"/>
        <v>10</v>
      </c>
      <c r="K14" s="32">
        <f t="shared" si="4"/>
        <v>14</v>
      </c>
      <c r="L14" s="32">
        <v>2</v>
      </c>
      <c r="M14" s="32">
        <v>5</v>
      </c>
      <c r="N14" s="30">
        <f t="shared" si="7"/>
        <v>7</v>
      </c>
      <c r="O14" s="32"/>
      <c r="P14" s="32"/>
      <c r="Q14" s="30">
        <f t="shared" si="1"/>
        <v>0</v>
      </c>
      <c r="R14" s="32">
        <f t="shared" si="5"/>
        <v>2</v>
      </c>
      <c r="S14" s="32">
        <f t="shared" si="5"/>
        <v>5</v>
      </c>
      <c r="T14" s="32">
        <f t="shared" si="2"/>
        <v>7</v>
      </c>
    </row>
    <row r="15" spans="1:21" ht="15" customHeight="1" x14ac:dyDescent="0.25">
      <c r="A15" s="28" t="s">
        <v>25</v>
      </c>
      <c r="B15" s="29" t="s">
        <v>26</v>
      </c>
      <c r="C15" s="30"/>
      <c r="D15" s="30"/>
      <c r="E15" s="30">
        <f t="shared" si="0"/>
        <v>0</v>
      </c>
      <c r="F15" s="31">
        <v>16</v>
      </c>
      <c r="G15" s="31">
        <v>16</v>
      </c>
      <c r="H15" s="30">
        <f t="shared" si="6"/>
        <v>32</v>
      </c>
      <c r="I15" s="32">
        <f t="shared" si="3"/>
        <v>16</v>
      </c>
      <c r="J15" s="32">
        <f t="shared" si="3"/>
        <v>16</v>
      </c>
      <c r="K15" s="32">
        <f t="shared" si="4"/>
        <v>32</v>
      </c>
      <c r="L15" s="32">
        <v>1</v>
      </c>
      <c r="M15" s="32">
        <v>8</v>
      </c>
      <c r="N15" s="30">
        <f t="shared" si="7"/>
        <v>9</v>
      </c>
      <c r="O15" s="32"/>
      <c r="P15" s="32"/>
      <c r="Q15" s="30">
        <f t="shared" si="1"/>
        <v>0</v>
      </c>
      <c r="R15" s="32">
        <f t="shared" si="5"/>
        <v>1</v>
      </c>
      <c r="S15" s="32">
        <f t="shared" si="5"/>
        <v>8</v>
      </c>
      <c r="T15" s="32">
        <f t="shared" si="2"/>
        <v>9</v>
      </c>
    </row>
    <row r="16" spans="1:21" ht="15" customHeight="1" x14ac:dyDescent="0.25">
      <c r="A16" s="28" t="s">
        <v>27</v>
      </c>
      <c r="B16" s="29" t="s">
        <v>28</v>
      </c>
      <c r="C16" s="30"/>
      <c r="D16" s="30"/>
      <c r="E16" s="30"/>
      <c r="F16" s="31">
        <v>10</v>
      </c>
      <c r="G16" s="31">
        <v>27</v>
      </c>
      <c r="H16" s="30">
        <f t="shared" si="6"/>
        <v>37</v>
      </c>
      <c r="I16" s="32">
        <f t="shared" si="3"/>
        <v>10</v>
      </c>
      <c r="J16" s="32">
        <f t="shared" si="3"/>
        <v>27</v>
      </c>
      <c r="K16" s="32">
        <f t="shared" si="4"/>
        <v>37</v>
      </c>
      <c r="L16" s="32">
        <v>3</v>
      </c>
      <c r="M16" s="32">
        <v>9</v>
      </c>
      <c r="N16" s="30">
        <f t="shared" si="7"/>
        <v>12</v>
      </c>
      <c r="O16" s="32"/>
      <c r="P16" s="32"/>
      <c r="Q16" s="30"/>
      <c r="R16" s="32">
        <f t="shared" si="5"/>
        <v>3</v>
      </c>
      <c r="S16" s="32">
        <f t="shared" si="5"/>
        <v>9</v>
      </c>
      <c r="T16" s="32">
        <f t="shared" si="2"/>
        <v>12</v>
      </c>
    </row>
    <row r="17" spans="1:21" ht="15" customHeight="1" x14ac:dyDescent="0.25">
      <c r="A17" s="33" t="s">
        <v>29</v>
      </c>
      <c r="B17" s="34" t="s">
        <v>30</v>
      </c>
      <c r="C17" s="35"/>
      <c r="D17" s="35"/>
      <c r="E17" s="35"/>
      <c r="F17" s="36">
        <v>4</v>
      </c>
      <c r="G17" s="36">
        <v>7</v>
      </c>
      <c r="H17" s="35">
        <f t="shared" si="6"/>
        <v>11</v>
      </c>
      <c r="I17" s="37">
        <f t="shared" si="3"/>
        <v>4</v>
      </c>
      <c r="J17" s="37">
        <f t="shared" si="3"/>
        <v>7</v>
      </c>
      <c r="K17" s="37">
        <f t="shared" si="4"/>
        <v>11</v>
      </c>
      <c r="L17" s="37"/>
      <c r="M17" s="37">
        <v>6</v>
      </c>
      <c r="N17" s="35">
        <f t="shared" si="7"/>
        <v>6</v>
      </c>
      <c r="O17" s="37"/>
      <c r="P17" s="37"/>
      <c r="Q17" s="35"/>
      <c r="R17" s="37"/>
      <c r="S17" s="37">
        <f t="shared" si="5"/>
        <v>6</v>
      </c>
      <c r="T17" s="37">
        <f t="shared" si="2"/>
        <v>6</v>
      </c>
    </row>
    <row r="18" spans="1:21" ht="23.1" customHeight="1" x14ac:dyDescent="0.25">
      <c r="A18" s="38" t="s">
        <v>31</v>
      </c>
      <c r="B18" s="39"/>
      <c r="C18" s="40">
        <f>SUM(C8:C17)</f>
        <v>0</v>
      </c>
      <c r="D18" s="40">
        <f t="shared" ref="D18:T18" si="8">SUM(D8:D17)</f>
        <v>0</v>
      </c>
      <c r="E18" s="40">
        <f t="shared" si="8"/>
        <v>0</v>
      </c>
      <c r="F18" s="40">
        <f>SUM(F8:F17)</f>
        <v>139</v>
      </c>
      <c r="G18" s="40">
        <f t="shared" si="8"/>
        <v>199</v>
      </c>
      <c r="H18" s="40">
        <f t="shared" si="8"/>
        <v>338</v>
      </c>
      <c r="I18" s="40">
        <f t="shared" si="8"/>
        <v>139</v>
      </c>
      <c r="J18" s="40">
        <f t="shared" si="8"/>
        <v>199</v>
      </c>
      <c r="K18" s="40">
        <f t="shared" si="8"/>
        <v>338</v>
      </c>
      <c r="L18" s="40">
        <f>SUM(L8:L17)</f>
        <v>24</v>
      </c>
      <c r="M18" s="40">
        <f t="shared" si="8"/>
        <v>91</v>
      </c>
      <c r="N18" s="40">
        <f t="shared" si="8"/>
        <v>115</v>
      </c>
      <c r="O18" s="40">
        <f t="shared" si="8"/>
        <v>0</v>
      </c>
      <c r="P18" s="40">
        <f t="shared" si="8"/>
        <v>0</v>
      </c>
      <c r="Q18" s="40">
        <f t="shared" si="8"/>
        <v>0</v>
      </c>
      <c r="R18" s="40">
        <f t="shared" si="8"/>
        <v>24</v>
      </c>
      <c r="S18" s="40">
        <f t="shared" si="8"/>
        <v>91</v>
      </c>
      <c r="T18" s="40">
        <f t="shared" si="8"/>
        <v>115</v>
      </c>
    </row>
    <row r="19" spans="1:21" ht="15" customHeight="1" x14ac:dyDescent="0.25">
      <c r="A19" s="41">
        <v>1</v>
      </c>
      <c r="B19" s="42" t="s">
        <v>32</v>
      </c>
      <c r="C19" s="43">
        <v>16</v>
      </c>
      <c r="D19" s="43">
        <v>17</v>
      </c>
      <c r="E19" s="43">
        <f>SUM(C19:D19)</f>
        <v>33</v>
      </c>
      <c r="F19" s="44">
        <v>26</v>
      </c>
      <c r="G19" s="44">
        <v>25</v>
      </c>
      <c r="H19" s="43">
        <f>SUM(F19:G19)</f>
        <v>51</v>
      </c>
      <c r="I19" s="45">
        <f>C19+F19</f>
        <v>42</v>
      </c>
      <c r="J19" s="45">
        <f>D19+G19</f>
        <v>42</v>
      </c>
      <c r="K19" s="45">
        <f>SUM(I19:J19)</f>
        <v>84</v>
      </c>
      <c r="L19" s="45">
        <v>0</v>
      </c>
      <c r="M19" s="45">
        <v>1</v>
      </c>
      <c r="N19" s="43">
        <f>SUM(L19:M19)</f>
        <v>1</v>
      </c>
      <c r="O19" s="45">
        <v>0</v>
      </c>
      <c r="P19" s="45">
        <v>0</v>
      </c>
      <c r="Q19" s="43">
        <f>+P19+O19</f>
        <v>0</v>
      </c>
      <c r="R19" s="45">
        <f>+O19+L19</f>
        <v>0</v>
      </c>
      <c r="S19" s="45">
        <f>+P19+M19</f>
        <v>1</v>
      </c>
      <c r="T19" s="45">
        <f>SUM(R19:S19)</f>
        <v>1</v>
      </c>
      <c r="U19" s="46"/>
    </row>
    <row r="20" spans="1:21" ht="15" customHeight="1" x14ac:dyDescent="0.25">
      <c r="A20" s="47">
        <v>2</v>
      </c>
      <c r="B20" s="48" t="s">
        <v>33</v>
      </c>
      <c r="C20" s="49">
        <v>0</v>
      </c>
      <c r="D20" s="49">
        <v>0</v>
      </c>
      <c r="E20" s="49">
        <f t="shared" ref="E20:E50" si="9">SUM(C20:D20)</f>
        <v>0</v>
      </c>
      <c r="F20" s="50"/>
      <c r="G20" s="50"/>
      <c r="H20" s="49">
        <f t="shared" ref="H20:H50" si="10">SUM(F20:G20)</f>
        <v>0</v>
      </c>
      <c r="I20" s="51">
        <f t="shared" ref="I20:J50" si="11">C20+F20</f>
        <v>0</v>
      </c>
      <c r="J20" s="51">
        <f t="shared" si="11"/>
        <v>0</v>
      </c>
      <c r="K20" s="51">
        <f t="shared" ref="K20:K50" si="12">SUM(I20:J20)</f>
        <v>0</v>
      </c>
      <c r="L20" s="51">
        <v>0</v>
      </c>
      <c r="M20" s="51">
        <v>0</v>
      </c>
      <c r="N20" s="49">
        <f t="shared" ref="N20:N50" si="13">SUM(L20:M20)</f>
        <v>0</v>
      </c>
      <c r="O20" s="51">
        <v>0</v>
      </c>
      <c r="P20" s="51">
        <v>0</v>
      </c>
      <c r="Q20" s="49">
        <f t="shared" ref="Q20:Q50" si="14">+P20+O20</f>
        <v>0</v>
      </c>
      <c r="R20" s="51">
        <f t="shared" ref="R20:S50" si="15">+O20+L20</f>
        <v>0</v>
      </c>
      <c r="S20" s="51">
        <f t="shared" si="15"/>
        <v>0</v>
      </c>
      <c r="T20" s="51">
        <f t="shared" ref="T20:T50" si="16">SUM(R20:S20)</f>
        <v>0</v>
      </c>
      <c r="U20" s="46"/>
    </row>
    <row r="21" spans="1:21" ht="15" customHeight="1" x14ac:dyDescent="0.25">
      <c r="A21" s="47">
        <v>3</v>
      </c>
      <c r="B21" s="48" t="s">
        <v>34</v>
      </c>
      <c r="C21" s="49">
        <v>0</v>
      </c>
      <c r="D21" s="49">
        <v>0</v>
      </c>
      <c r="E21" s="49">
        <f t="shared" si="9"/>
        <v>0</v>
      </c>
      <c r="F21" s="50"/>
      <c r="G21" s="50"/>
      <c r="H21" s="49">
        <f t="shared" si="10"/>
        <v>0</v>
      </c>
      <c r="I21" s="51">
        <f t="shared" si="11"/>
        <v>0</v>
      </c>
      <c r="J21" s="51">
        <f t="shared" si="11"/>
        <v>0</v>
      </c>
      <c r="K21" s="51">
        <f t="shared" si="12"/>
        <v>0</v>
      </c>
      <c r="L21" s="51">
        <v>0</v>
      </c>
      <c r="M21" s="51">
        <v>0</v>
      </c>
      <c r="N21" s="49">
        <f t="shared" si="13"/>
        <v>0</v>
      </c>
      <c r="O21" s="51">
        <v>0</v>
      </c>
      <c r="P21" s="51">
        <v>0</v>
      </c>
      <c r="Q21" s="49">
        <f t="shared" si="14"/>
        <v>0</v>
      </c>
      <c r="R21" s="51">
        <f t="shared" si="15"/>
        <v>0</v>
      </c>
      <c r="S21" s="51">
        <f t="shared" si="15"/>
        <v>0</v>
      </c>
      <c r="T21" s="51">
        <f t="shared" si="16"/>
        <v>0</v>
      </c>
      <c r="U21" s="46"/>
    </row>
    <row r="22" spans="1:21" ht="15" customHeight="1" x14ac:dyDescent="0.25">
      <c r="A22" s="47">
        <v>4</v>
      </c>
      <c r="B22" s="48" t="s">
        <v>35</v>
      </c>
      <c r="C22" s="49">
        <v>12</v>
      </c>
      <c r="D22" s="49">
        <v>2</v>
      </c>
      <c r="E22" s="49">
        <f t="shared" si="9"/>
        <v>14</v>
      </c>
      <c r="F22" s="50">
        <v>3</v>
      </c>
      <c r="G22" s="50">
        <v>5</v>
      </c>
      <c r="H22" s="49">
        <f t="shared" si="10"/>
        <v>8</v>
      </c>
      <c r="I22" s="51">
        <f t="shared" si="11"/>
        <v>15</v>
      </c>
      <c r="J22" s="51">
        <f t="shared" si="11"/>
        <v>7</v>
      </c>
      <c r="K22" s="51">
        <f t="shared" si="12"/>
        <v>22</v>
      </c>
      <c r="L22" s="51">
        <v>1</v>
      </c>
      <c r="M22" s="51">
        <v>2</v>
      </c>
      <c r="N22" s="49">
        <f t="shared" si="13"/>
        <v>3</v>
      </c>
      <c r="O22" s="51">
        <v>0</v>
      </c>
      <c r="P22" s="51">
        <v>0</v>
      </c>
      <c r="Q22" s="49">
        <f t="shared" si="14"/>
        <v>0</v>
      </c>
      <c r="R22" s="51">
        <f t="shared" si="15"/>
        <v>1</v>
      </c>
      <c r="S22" s="51">
        <f t="shared" si="15"/>
        <v>2</v>
      </c>
      <c r="T22" s="51">
        <f t="shared" si="16"/>
        <v>3</v>
      </c>
      <c r="U22" s="46"/>
    </row>
    <row r="23" spans="1:21" ht="15" customHeight="1" x14ac:dyDescent="0.25">
      <c r="A23" s="47">
        <v>5</v>
      </c>
      <c r="B23" s="48" t="s">
        <v>36</v>
      </c>
      <c r="C23" s="49">
        <v>0</v>
      </c>
      <c r="D23" s="49">
        <v>0</v>
      </c>
      <c r="E23" s="49">
        <f t="shared" si="9"/>
        <v>0</v>
      </c>
      <c r="F23" s="50"/>
      <c r="G23" s="50">
        <v>2</v>
      </c>
      <c r="H23" s="49">
        <f t="shared" si="10"/>
        <v>2</v>
      </c>
      <c r="I23" s="51">
        <f t="shared" si="11"/>
        <v>0</v>
      </c>
      <c r="J23" s="51">
        <f t="shared" si="11"/>
        <v>2</v>
      </c>
      <c r="K23" s="51">
        <f t="shared" si="12"/>
        <v>2</v>
      </c>
      <c r="L23" s="51">
        <v>0</v>
      </c>
      <c r="M23" s="51">
        <v>1</v>
      </c>
      <c r="N23" s="49">
        <f t="shared" si="13"/>
        <v>1</v>
      </c>
      <c r="O23" s="51">
        <v>0</v>
      </c>
      <c r="P23" s="51">
        <v>0</v>
      </c>
      <c r="Q23" s="49">
        <f t="shared" si="14"/>
        <v>0</v>
      </c>
      <c r="R23" s="51">
        <f t="shared" si="15"/>
        <v>0</v>
      </c>
      <c r="S23" s="51">
        <f t="shared" si="15"/>
        <v>1</v>
      </c>
      <c r="T23" s="51">
        <f t="shared" si="16"/>
        <v>1</v>
      </c>
      <c r="U23" s="46"/>
    </row>
    <row r="24" spans="1:21" ht="15" customHeight="1" x14ac:dyDescent="0.25">
      <c r="A24" s="47">
        <v>6</v>
      </c>
      <c r="B24" s="48" t="s">
        <v>37</v>
      </c>
      <c r="C24" s="49">
        <v>0</v>
      </c>
      <c r="D24" s="49">
        <v>2</v>
      </c>
      <c r="E24" s="49">
        <f t="shared" si="9"/>
        <v>2</v>
      </c>
      <c r="F24" s="50">
        <v>1</v>
      </c>
      <c r="G24" s="50">
        <v>3</v>
      </c>
      <c r="H24" s="49">
        <f t="shared" si="10"/>
        <v>4</v>
      </c>
      <c r="I24" s="51">
        <f t="shared" si="11"/>
        <v>1</v>
      </c>
      <c r="J24" s="51">
        <f t="shared" si="11"/>
        <v>5</v>
      </c>
      <c r="K24" s="51">
        <f t="shared" si="12"/>
        <v>6</v>
      </c>
      <c r="L24" s="51">
        <v>0</v>
      </c>
      <c r="M24" s="51">
        <v>0</v>
      </c>
      <c r="N24" s="49">
        <f t="shared" si="13"/>
        <v>0</v>
      </c>
      <c r="O24" s="51">
        <v>0</v>
      </c>
      <c r="P24" s="51">
        <v>0</v>
      </c>
      <c r="Q24" s="49">
        <f t="shared" si="14"/>
        <v>0</v>
      </c>
      <c r="R24" s="51">
        <f t="shared" si="15"/>
        <v>0</v>
      </c>
      <c r="S24" s="51">
        <f t="shared" si="15"/>
        <v>0</v>
      </c>
      <c r="T24" s="51">
        <f t="shared" si="16"/>
        <v>0</v>
      </c>
      <c r="U24" s="46"/>
    </row>
    <row r="25" spans="1:21" ht="15" customHeight="1" x14ac:dyDescent="0.25">
      <c r="A25" s="47">
        <v>7</v>
      </c>
      <c r="B25" s="48" t="s">
        <v>38</v>
      </c>
      <c r="C25" s="49">
        <v>12</v>
      </c>
      <c r="D25" s="49">
        <v>10</v>
      </c>
      <c r="E25" s="49">
        <f t="shared" si="9"/>
        <v>22</v>
      </c>
      <c r="F25" s="50">
        <v>3</v>
      </c>
      <c r="G25" s="50">
        <v>4</v>
      </c>
      <c r="H25" s="49">
        <f t="shared" si="10"/>
        <v>7</v>
      </c>
      <c r="I25" s="51">
        <f t="shared" si="11"/>
        <v>15</v>
      </c>
      <c r="J25" s="51">
        <f t="shared" si="11"/>
        <v>14</v>
      </c>
      <c r="K25" s="51">
        <f t="shared" si="12"/>
        <v>29</v>
      </c>
      <c r="L25" s="51">
        <v>1</v>
      </c>
      <c r="M25" s="51">
        <v>2</v>
      </c>
      <c r="N25" s="49">
        <f t="shared" si="13"/>
        <v>3</v>
      </c>
      <c r="O25" s="51">
        <v>0</v>
      </c>
      <c r="P25" s="51">
        <v>0</v>
      </c>
      <c r="Q25" s="49">
        <f t="shared" si="14"/>
        <v>0</v>
      </c>
      <c r="R25" s="51">
        <f t="shared" si="15"/>
        <v>1</v>
      </c>
      <c r="S25" s="51">
        <f t="shared" si="15"/>
        <v>2</v>
      </c>
      <c r="T25" s="51">
        <f t="shared" si="16"/>
        <v>3</v>
      </c>
      <c r="U25" s="46"/>
    </row>
    <row r="26" spans="1:21" ht="15" customHeight="1" x14ac:dyDescent="0.25">
      <c r="A26" s="47">
        <v>8</v>
      </c>
      <c r="B26" s="48" t="s">
        <v>39</v>
      </c>
      <c r="C26" s="49">
        <v>23</v>
      </c>
      <c r="D26" s="49">
        <v>13</v>
      </c>
      <c r="E26" s="49">
        <f t="shared" si="9"/>
        <v>36</v>
      </c>
      <c r="F26" s="50">
        <v>4</v>
      </c>
      <c r="G26" s="50">
        <v>1</v>
      </c>
      <c r="H26" s="49">
        <f t="shared" si="10"/>
        <v>5</v>
      </c>
      <c r="I26" s="51">
        <f t="shared" si="11"/>
        <v>27</v>
      </c>
      <c r="J26" s="51">
        <f t="shared" si="11"/>
        <v>14</v>
      </c>
      <c r="K26" s="51">
        <f t="shared" si="12"/>
        <v>41</v>
      </c>
      <c r="L26" s="51">
        <v>1</v>
      </c>
      <c r="M26" s="51">
        <v>1</v>
      </c>
      <c r="N26" s="49">
        <f t="shared" si="13"/>
        <v>2</v>
      </c>
      <c r="O26" s="51">
        <v>1</v>
      </c>
      <c r="P26" s="51">
        <v>0</v>
      </c>
      <c r="Q26" s="49">
        <f t="shared" si="14"/>
        <v>1</v>
      </c>
      <c r="R26" s="51">
        <f t="shared" si="15"/>
        <v>2</v>
      </c>
      <c r="S26" s="51">
        <f t="shared" si="15"/>
        <v>1</v>
      </c>
      <c r="T26" s="51">
        <f t="shared" si="16"/>
        <v>3</v>
      </c>
      <c r="U26" s="46"/>
    </row>
    <row r="27" spans="1:21" ht="15" customHeight="1" x14ac:dyDescent="0.25">
      <c r="A27" s="47">
        <v>9</v>
      </c>
      <c r="B27" s="48" t="s">
        <v>40</v>
      </c>
      <c r="C27" s="49">
        <v>0</v>
      </c>
      <c r="D27" s="49">
        <v>0</v>
      </c>
      <c r="E27" s="49">
        <f t="shared" si="9"/>
        <v>0</v>
      </c>
      <c r="F27" s="50">
        <v>10</v>
      </c>
      <c r="G27" s="50">
        <v>4</v>
      </c>
      <c r="H27" s="49">
        <f t="shared" si="10"/>
        <v>14</v>
      </c>
      <c r="I27" s="51">
        <f t="shared" si="11"/>
        <v>10</v>
      </c>
      <c r="J27" s="51">
        <f t="shared" si="11"/>
        <v>4</v>
      </c>
      <c r="K27" s="51">
        <f t="shared" si="12"/>
        <v>14</v>
      </c>
      <c r="L27" s="51">
        <v>0</v>
      </c>
      <c r="M27" s="51">
        <v>1</v>
      </c>
      <c r="N27" s="49">
        <f t="shared" si="13"/>
        <v>1</v>
      </c>
      <c r="O27" s="51">
        <v>0</v>
      </c>
      <c r="P27" s="51">
        <v>0</v>
      </c>
      <c r="Q27" s="49">
        <f t="shared" si="14"/>
        <v>0</v>
      </c>
      <c r="R27" s="51">
        <f t="shared" si="15"/>
        <v>0</v>
      </c>
      <c r="S27" s="51">
        <f t="shared" si="15"/>
        <v>1</v>
      </c>
      <c r="T27" s="51">
        <f t="shared" si="16"/>
        <v>1</v>
      </c>
      <c r="U27" s="46"/>
    </row>
    <row r="28" spans="1:21" ht="15" customHeight="1" x14ac:dyDescent="0.25">
      <c r="A28" s="47">
        <v>10</v>
      </c>
      <c r="B28" s="48" t="s">
        <v>41</v>
      </c>
      <c r="C28" s="49">
        <v>30</v>
      </c>
      <c r="D28" s="49">
        <v>21</v>
      </c>
      <c r="E28" s="49">
        <f t="shared" si="9"/>
        <v>51</v>
      </c>
      <c r="F28" s="50">
        <v>6</v>
      </c>
      <c r="G28" s="50">
        <v>3</v>
      </c>
      <c r="H28" s="49">
        <f t="shared" si="10"/>
        <v>9</v>
      </c>
      <c r="I28" s="51">
        <f t="shared" si="11"/>
        <v>36</v>
      </c>
      <c r="J28" s="51">
        <f t="shared" si="11"/>
        <v>24</v>
      </c>
      <c r="K28" s="51">
        <f t="shared" si="12"/>
        <v>60</v>
      </c>
      <c r="L28" s="51">
        <v>0</v>
      </c>
      <c r="M28" s="51">
        <v>2</v>
      </c>
      <c r="N28" s="49">
        <f t="shared" si="13"/>
        <v>2</v>
      </c>
      <c r="O28" s="51">
        <v>0</v>
      </c>
      <c r="P28" s="51">
        <v>1</v>
      </c>
      <c r="Q28" s="49">
        <f t="shared" si="14"/>
        <v>1</v>
      </c>
      <c r="R28" s="51">
        <f t="shared" si="15"/>
        <v>0</v>
      </c>
      <c r="S28" s="51">
        <f t="shared" si="15"/>
        <v>3</v>
      </c>
      <c r="T28" s="51">
        <f t="shared" si="16"/>
        <v>3</v>
      </c>
      <c r="U28" s="46"/>
    </row>
    <row r="29" spans="1:21" ht="15" customHeight="1" x14ac:dyDescent="0.25">
      <c r="A29" s="47">
        <v>11</v>
      </c>
      <c r="B29" s="48" t="s">
        <v>42</v>
      </c>
      <c r="C29" s="49">
        <v>19</v>
      </c>
      <c r="D29" s="49">
        <v>7</v>
      </c>
      <c r="E29" s="49">
        <f t="shared" si="9"/>
        <v>26</v>
      </c>
      <c r="F29" s="50">
        <v>4</v>
      </c>
      <c r="G29" s="50">
        <v>2</v>
      </c>
      <c r="H29" s="49">
        <f t="shared" si="10"/>
        <v>6</v>
      </c>
      <c r="I29" s="51">
        <f t="shared" si="11"/>
        <v>23</v>
      </c>
      <c r="J29" s="51">
        <f t="shared" si="11"/>
        <v>9</v>
      </c>
      <c r="K29" s="51">
        <f t="shared" si="12"/>
        <v>32</v>
      </c>
      <c r="L29" s="51">
        <v>0</v>
      </c>
      <c r="M29" s="51">
        <v>1</v>
      </c>
      <c r="N29" s="49">
        <f t="shared" si="13"/>
        <v>1</v>
      </c>
      <c r="O29" s="51">
        <v>0</v>
      </c>
      <c r="P29" s="51">
        <v>1</v>
      </c>
      <c r="Q29" s="49">
        <f t="shared" si="14"/>
        <v>1</v>
      </c>
      <c r="R29" s="51">
        <f t="shared" si="15"/>
        <v>0</v>
      </c>
      <c r="S29" s="51">
        <f t="shared" si="15"/>
        <v>2</v>
      </c>
      <c r="T29" s="51">
        <f t="shared" si="16"/>
        <v>2</v>
      </c>
      <c r="U29" s="46"/>
    </row>
    <row r="30" spans="1:21" ht="15" customHeight="1" x14ac:dyDescent="0.25">
      <c r="A30" s="47">
        <v>12</v>
      </c>
      <c r="B30" s="48" t="s">
        <v>43</v>
      </c>
      <c r="C30" s="49">
        <v>8</v>
      </c>
      <c r="D30" s="49">
        <v>7</v>
      </c>
      <c r="E30" s="49">
        <f t="shared" si="9"/>
        <v>15</v>
      </c>
      <c r="F30" s="50">
        <v>3</v>
      </c>
      <c r="G30" s="50">
        <v>3</v>
      </c>
      <c r="H30" s="49">
        <f t="shared" si="10"/>
        <v>6</v>
      </c>
      <c r="I30" s="51">
        <f t="shared" si="11"/>
        <v>11</v>
      </c>
      <c r="J30" s="51">
        <f t="shared" si="11"/>
        <v>10</v>
      </c>
      <c r="K30" s="51">
        <f t="shared" si="12"/>
        <v>21</v>
      </c>
      <c r="L30" s="51">
        <v>0</v>
      </c>
      <c r="M30" s="51">
        <v>0</v>
      </c>
      <c r="N30" s="49">
        <f t="shared" si="13"/>
        <v>0</v>
      </c>
      <c r="O30" s="51">
        <v>0</v>
      </c>
      <c r="P30" s="51">
        <v>0</v>
      </c>
      <c r="Q30" s="49">
        <f t="shared" si="14"/>
        <v>0</v>
      </c>
      <c r="R30" s="51">
        <f t="shared" si="15"/>
        <v>0</v>
      </c>
      <c r="S30" s="51">
        <f t="shared" si="15"/>
        <v>0</v>
      </c>
      <c r="T30" s="51">
        <f t="shared" si="16"/>
        <v>0</v>
      </c>
      <c r="U30" s="46"/>
    </row>
    <row r="31" spans="1:21" ht="15" customHeight="1" x14ac:dyDescent="0.25">
      <c r="A31" s="47">
        <v>13</v>
      </c>
      <c r="B31" s="48" t="s">
        <v>44</v>
      </c>
      <c r="C31" s="49">
        <v>0</v>
      </c>
      <c r="D31" s="49">
        <v>0</v>
      </c>
      <c r="E31" s="49">
        <f t="shared" si="9"/>
        <v>0</v>
      </c>
      <c r="F31" s="50">
        <v>2</v>
      </c>
      <c r="G31" s="50">
        <v>4</v>
      </c>
      <c r="H31" s="49">
        <f t="shared" si="10"/>
        <v>6</v>
      </c>
      <c r="I31" s="51">
        <f t="shared" si="11"/>
        <v>2</v>
      </c>
      <c r="J31" s="51">
        <f t="shared" si="11"/>
        <v>4</v>
      </c>
      <c r="K31" s="51">
        <f t="shared" si="12"/>
        <v>6</v>
      </c>
      <c r="L31" s="51">
        <v>0</v>
      </c>
      <c r="M31" s="51">
        <v>0</v>
      </c>
      <c r="N31" s="49">
        <f t="shared" si="13"/>
        <v>0</v>
      </c>
      <c r="O31" s="51">
        <v>0</v>
      </c>
      <c r="P31" s="51">
        <v>0</v>
      </c>
      <c r="Q31" s="49">
        <f t="shared" si="14"/>
        <v>0</v>
      </c>
      <c r="R31" s="51">
        <f t="shared" si="15"/>
        <v>0</v>
      </c>
      <c r="S31" s="51">
        <f t="shared" si="15"/>
        <v>0</v>
      </c>
      <c r="T31" s="51">
        <f t="shared" si="16"/>
        <v>0</v>
      </c>
      <c r="U31" s="46"/>
    </row>
    <row r="32" spans="1:21" ht="15" customHeight="1" x14ac:dyDescent="0.25">
      <c r="A32" s="47">
        <v>14</v>
      </c>
      <c r="B32" s="48" t="s">
        <v>45</v>
      </c>
      <c r="C32" s="49">
        <v>25</v>
      </c>
      <c r="D32" s="49">
        <v>20</v>
      </c>
      <c r="E32" s="49">
        <f t="shared" si="9"/>
        <v>45</v>
      </c>
      <c r="F32" s="50">
        <v>3</v>
      </c>
      <c r="G32" s="50">
        <v>9</v>
      </c>
      <c r="H32" s="49">
        <f t="shared" si="10"/>
        <v>12</v>
      </c>
      <c r="I32" s="51">
        <f t="shared" si="11"/>
        <v>28</v>
      </c>
      <c r="J32" s="51">
        <f t="shared" si="11"/>
        <v>29</v>
      </c>
      <c r="K32" s="51">
        <f t="shared" si="12"/>
        <v>57</v>
      </c>
      <c r="L32" s="51">
        <v>0</v>
      </c>
      <c r="M32" s="51">
        <v>1</v>
      </c>
      <c r="N32" s="49">
        <f t="shared" si="13"/>
        <v>1</v>
      </c>
      <c r="O32" s="51">
        <v>0</v>
      </c>
      <c r="P32" s="51">
        <v>3</v>
      </c>
      <c r="Q32" s="49">
        <f t="shared" si="14"/>
        <v>3</v>
      </c>
      <c r="R32" s="51">
        <f t="shared" si="15"/>
        <v>0</v>
      </c>
      <c r="S32" s="51">
        <f t="shared" si="15"/>
        <v>4</v>
      </c>
      <c r="T32" s="51">
        <f t="shared" si="16"/>
        <v>4</v>
      </c>
      <c r="U32" s="46"/>
    </row>
    <row r="33" spans="1:21" ht="15" customHeight="1" x14ac:dyDescent="0.25">
      <c r="A33" s="47">
        <v>15</v>
      </c>
      <c r="B33" s="48" t="s">
        <v>46</v>
      </c>
      <c r="C33" s="49">
        <v>3</v>
      </c>
      <c r="D33" s="49">
        <v>4</v>
      </c>
      <c r="E33" s="49">
        <f t="shared" si="9"/>
        <v>7</v>
      </c>
      <c r="F33" s="50">
        <v>2</v>
      </c>
      <c r="G33" s="50"/>
      <c r="H33" s="49">
        <f t="shared" si="10"/>
        <v>2</v>
      </c>
      <c r="I33" s="51">
        <f t="shared" si="11"/>
        <v>5</v>
      </c>
      <c r="J33" s="51">
        <f t="shared" si="11"/>
        <v>4</v>
      </c>
      <c r="K33" s="51">
        <f t="shared" si="12"/>
        <v>9</v>
      </c>
      <c r="L33" s="51">
        <v>0</v>
      </c>
      <c r="M33" s="51">
        <v>2</v>
      </c>
      <c r="N33" s="49">
        <f t="shared" si="13"/>
        <v>2</v>
      </c>
      <c r="O33" s="51">
        <v>0</v>
      </c>
      <c r="P33" s="51">
        <v>0</v>
      </c>
      <c r="Q33" s="49">
        <f t="shared" si="14"/>
        <v>0</v>
      </c>
      <c r="R33" s="51">
        <f t="shared" si="15"/>
        <v>0</v>
      </c>
      <c r="S33" s="51">
        <f t="shared" si="15"/>
        <v>2</v>
      </c>
      <c r="T33" s="51">
        <f t="shared" si="16"/>
        <v>2</v>
      </c>
      <c r="U33" s="46"/>
    </row>
    <row r="34" spans="1:21" ht="15" customHeight="1" x14ac:dyDescent="0.25">
      <c r="A34" s="47">
        <v>16</v>
      </c>
      <c r="B34" s="48" t="s">
        <v>47</v>
      </c>
      <c r="C34" s="49">
        <v>2</v>
      </c>
      <c r="D34" s="49">
        <v>4</v>
      </c>
      <c r="E34" s="49">
        <f t="shared" si="9"/>
        <v>6</v>
      </c>
      <c r="F34" s="50"/>
      <c r="G34" s="50">
        <v>2</v>
      </c>
      <c r="H34" s="49">
        <f t="shared" si="10"/>
        <v>2</v>
      </c>
      <c r="I34" s="51">
        <f t="shared" si="11"/>
        <v>2</v>
      </c>
      <c r="J34" s="51">
        <f t="shared" si="11"/>
        <v>6</v>
      </c>
      <c r="K34" s="51">
        <f t="shared" si="12"/>
        <v>8</v>
      </c>
      <c r="L34" s="51">
        <v>0</v>
      </c>
      <c r="M34" s="51">
        <v>0</v>
      </c>
      <c r="N34" s="49">
        <f t="shared" si="13"/>
        <v>0</v>
      </c>
      <c r="O34" s="51">
        <v>0</v>
      </c>
      <c r="P34" s="51"/>
      <c r="Q34" s="49">
        <f t="shared" si="14"/>
        <v>0</v>
      </c>
      <c r="R34" s="51">
        <f t="shared" si="15"/>
        <v>0</v>
      </c>
      <c r="S34" s="51"/>
      <c r="T34" s="51">
        <f t="shared" si="16"/>
        <v>0</v>
      </c>
      <c r="U34" s="46"/>
    </row>
    <row r="35" spans="1:21" ht="15" customHeight="1" x14ac:dyDescent="0.25">
      <c r="A35" s="47">
        <v>17</v>
      </c>
      <c r="B35" s="48" t="s">
        <v>48</v>
      </c>
      <c r="C35" s="49">
        <v>0</v>
      </c>
      <c r="D35" s="49">
        <v>0</v>
      </c>
      <c r="E35" s="49">
        <f t="shared" si="9"/>
        <v>0</v>
      </c>
      <c r="F35" s="50">
        <v>1</v>
      </c>
      <c r="G35" s="50">
        <v>1</v>
      </c>
      <c r="H35" s="49">
        <f t="shared" si="10"/>
        <v>2</v>
      </c>
      <c r="I35" s="51">
        <f>+F35</f>
        <v>1</v>
      </c>
      <c r="J35" s="51">
        <f>+G35</f>
        <v>1</v>
      </c>
      <c r="K35" s="51">
        <f t="shared" si="12"/>
        <v>2</v>
      </c>
      <c r="L35" s="51">
        <v>0</v>
      </c>
      <c r="M35" s="51">
        <v>0</v>
      </c>
      <c r="N35" s="49">
        <f t="shared" si="13"/>
        <v>0</v>
      </c>
      <c r="O35" s="51">
        <v>0</v>
      </c>
      <c r="P35" s="51"/>
      <c r="Q35" s="49">
        <f t="shared" si="14"/>
        <v>0</v>
      </c>
      <c r="R35" s="51">
        <f t="shared" si="15"/>
        <v>0</v>
      </c>
      <c r="S35" s="51"/>
      <c r="T35" s="51">
        <f t="shared" si="16"/>
        <v>0</v>
      </c>
      <c r="U35" s="46"/>
    </row>
    <row r="36" spans="1:21" ht="15" customHeight="1" x14ac:dyDescent="0.25">
      <c r="A36" s="47">
        <v>18</v>
      </c>
      <c r="B36" s="48" t="s">
        <v>49</v>
      </c>
      <c r="C36" s="49">
        <v>0</v>
      </c>
      <c r="D36" s="49">
        <v>0</v>
      </c>
      <c r="E36" s="49">
        <f t="shared" si="9"/>
        <v>0</v>
      </c>
      <c r="F36" s="50">
        <v>1</v>
      </c>
      <c r="G36" s="50">
        <v>1</v>
      </c>
      <c r="H36" s="49">
        <f t="shared" si="10"/>
        <v>2</v>
      </c>
      <c r="I36" s="51">
        <f>+F36</f>
        <v>1</v>
      </c>
      <c r="J36" s="51">
        <f>+G36</f>
        <v>1</v>
      </c>
      <c r="K36" s="51">
        <f t="shared" si="12"/>
        <v>2</v>
      </c>
      <c r="L36" s="51">
        <v>0</v>
      </c>
      <c r="M36" s="51">
        <v>0</v>
      </c>
      <c r="N36" s="49">
        <f t="shared" si="13"/>
        <v>0</v>
      </c>
      <c r="O36" s="51">
        <v>0</v>
      </c>
      <c r="P36" s="51"/>
      <c r="Q36" s="49">
        <f t="shared" si="14"/>
        <v>0</v>
      </c>
      <c r="R36" s="51">
        <f t="shared" si="15"/>
        <v>0</v>
      </c>
      <c r="S36" s="51"/>
      <c r="T36" s="51">
        <f t="shared" si="16"/>
        <v>0</v>
      </c>
      <c r="U36" s="46"/>
    </row>
    <row r="37" spans="1:21" ht="15" customHeight="1" x14ac:dyDescent="0.25">
      <c r="A37" s="47">
        <v>19</v>
      </c>
      <c r="B37" s="48" t="s">
        <v>50</v>
      </c>
      <c r="C37" s="49">
        <v>0</v>
      </c>
      <c r="D37" s="49">
        <v>0</v>
      </c>
      <c r="E37" s="49">
        <f t="shared" si="9"/>
        <v>0</v>
      </c>
      <c r="F37" s="50">
        <v>0</v>
      </c>
      <c r="G37" s="50">
        <v>1</v>
      </c>
      <c r="H37" s="49">
        <f t="shared" si="10"/>
        <v>1</v>
      </c>
      <c r="I37" s="51">
        <f t="shared" ref="I37:J39" si="17">+F37+C37</f>
        <v>0</v>
      </c>
      <c r="J37" s="51">
        <f t="shared" si="17"/>
        <v>1</v>
      </c>
      <c r="K37" s="51">
        <f t="shared" si="12"/>
        <v>1</v>
      </c>
      <c r="L37" s="51">
        <v>0</v>
      </c>
      <c r="M37" s="51">
        <v>0</v>
      </c>
      <c r="N37" s="49">
        <f t="shared" si="13"/>
        <v>0</v>
      </c>
      <c r="O37" s="51">
        <v>0</v>
      </c>
      <c r="P37" s="51"/>
      <c r="Q37" s="49">
        <f t="shared" si="14"/>
        <v>0</v>
      </c>
      <c r="R37" s="51">
        <f t="shared" si="15"/>
        <v>0</v>
      </c>
      <c r="S37" s="51"/>
      <c r="T37" s="51">
        <f t="shared" si="16"/>
        <v>0</v>
      </c>
      <c r="U37" s="46"/>
    </row>
    <row r="38" spans="1:21" ht="15" customHeight="1" x14ac:dyDescent="0.25">
      <c r="A38" s="47">
        <v>20</v>
      </c>
      <c r="B38" s="48" t="s">
        <v>51</v>
      </c>
      <c r="C38" s="49">
        <v>0</v>
      </c>
      <c r="D38" s="49">
        <v>0</v>
      </c>
      <c r="E38" s="49">
        <f t="shared" si="9"/>
        <v>0</v>
      </c>
      <c r="F38" s="50">
        <v>2</v>
      </c>
      <c r="G38" s="50">
        <v>2</v>
      </c>
      <c r="H38" s="49">
        <f t="shared" si="10"/>
        <v>4</v>
      </c>
      <c r="I38" s="51">
        <f t="shared" si="17"/>
        <v>2</v>
      </c>
      <c r="J38" s="51">
        <f t="shared" si="17"/>
        <v>2</v>
      </c>
      <c r="K38" s="51">
        <f t="shared" si="12"/>
        <v>4</v>
      </c>
      <c r="L38" s="51">
        <v>0</v>
      </c>
      <c r="M38" s="51">
        <v>0</v>
      </c>
      <c r="N38" s="49">
        <f t="shared" si="13"/>
        <v>0</v>
      </c>
      <c r="O38" s="51">
        <v>0</v>
      </c>
      <c r="P38" s="51"/>
      <c r="Q38" s="49">
        <f t="shared" si="14"/>
        <v>0</v>
      </c>
      <c r="R38" s="51">
        <f t="shared" si="15"/>
        <v>0</v>
      </c>
      <c r="S38" s="51"/>
      <c r="T38" s="51">
        <f t="shared" si="16"/>
        <v>0</v>
      </c>
      <c r="U38" s="46"/>
    </row>
    <row r="39" spans="1:21" ht="15" customHeight="1" x14ac:dyDescent="0.25">
      <c r="A39" s="47">
        <v>21</v>
      </c>
      <c r="B39" s="48" t="s">
        <v>52</v>
      </c>
      <c r="C39" s="49">
        <v>3</v>
      </c>
      <c r="D39" s="49">
        <v>1</v>
      </c>
      <c r="E39" s="49">
        <f t="shared" si="9"/>
        <v>4</v>
      </c>
      <c r="F39" s="50">
        <v>0</v>
      </c>
      <c r="G39" s="50">
        <v>1</v>
      </c>
      <c r="H39" s="49">
        <f t="shared" si="10"/>
        <v>1</v>
      </c>
      <c r="I39" s="51">
        <f t="shared" si="17"/>
        <v>3</v>
      </c>
      <c r="J39" s="51">
        <f t="shared" si="17"/>
        <v>2</v>
      </c>
      <c r="K39" s="51">
        <f t="shared" si="12"/>
        <v>5</v>
      </c>
      <c r="L39" s="51">
        <v>0</v>
      </c>
      <c r="M39" s="51">
        <v>0</v>
      </c>
      <c r="N39" s="49">
        <f t="shared" si="13"/>
        <v>0</v>
      </c>
      <c r="O39" s="51">
        <v>0</v>
      </c>
      <c r="P39" s="51"/>
      <c r="Q39" s="49">
        <f t="shared" si="14"/>
        <v>0</v>
      </c>
      <c r="R39" s="51">
        <f t="shared" si="15"/>
        <v>0</v>
      </c>
      <c r="S39" s="51"/>
      <c r="T39" s="51">
        <f t="shared" si="16"/>
        <v>0</v>
      </c>
      <c r="U39" s="46"/>
    </row>
    <row r="40" spans="1:21" ht="15" customHeight="1" x14ac:dyDescent="0.25">
      <c r="A40" s="47">
        <v>22</v>
      </c>
      <c r="B40" s="48" t="s">
        <v>53</v>
      </c>
      <c r="C40" s="49">
        <v>10</v>
      </c>
      <c r="D40" s="49">
        <v>4</v>
      </c>
      <c r="E40" s="49">
        <f t="shared" si="9"/>
        <v>14</v>
      </c>
      <c r="F40" s="50">
        <v>4</v>
      </c>
      <c r="G40" s="50">
        <v>8</v>
      </c>
      <c r="H40" s="49">
        <f t="shared" si="10"/>
        <v>12</v>
      </c>
      <c r="I40" s="51">
        <f t="shared" si="11"/>
        <v>14</v>
      </c>
      <c r="J40" s="51">
        <f t="shared" si="11"/>
        <v>12</v>
      </c>
      <c r="K40" s="51">
        <f t="shared" si="12"/>
        <v>26</v>
      </c>
      <c r="L40" s="51">
        <v>1</v>
      </c>
      <c r="M40" s="51">
        <v>0</v>
      </c>
      <c r="N40" s="49">
        <f t="shared" si="13"/>
        <v>1</v>
      </c>
      <c r="O40" s="51">
        <v>0</v>
      </c>
      <c r="P40" s="51">
        <v>0</v>
      </c>
      <c r="Q40" s="49">
        <f t="shared" si="14"/>
        <v>0</v>
      </c>
      <c r="R40" s="51">
        <f t="shared" si="15"/>
        <v>1</v>
      </c>
      <c r="S40" s="51">
        <f t="shared" si="15"/>
        <v>0</v>
      </c>
      <c r="T40" s="51">
        <f t="shared" si="16"/>
        <v>1</v>
      </c>
      <c r="U40" s="46"/>
    </row>
    <row r="41" spans="1:21" ht="15" customHeight="1" x14ac:dyDescent="0.25">
      <c r="A41" s="47">
        <v>23</v>
      </c>
      <c r="B41" s="48" t="s">
        <v>54</v>
      </c>
      <c r="C41" s="49">
        <v>3</v>
      </c>
      <c r="D41" s="49">
        <v>2</v>
      </c>
      <c r="E41" s="49">
        <f t="shared" si="9"/>
        <v>5</v>
      </c>
      <c r="F41" s="50">
        <v>5</v>
      </c>
      <c r="G41" s="50">
        <v>2</v>
      </c>
      <c r="H41" s="49">
        <f t="shared" si="10"/>
        <v>7</v>
      </c>
      <c r="I41" s="51">
        <f t="shared" si="11"/>
        <v>8</v>
      </c>
      <c r="J41" s="51">
        <f t="shared" si="11"/>
        <v>4</v>
      </c>
      <c r="K41" s="51">
        <f t="shared" si="12"/>
        <v>12</v>
      </c>
      <c r="L41" s="51">
        <v>1</v>
      </c>
      <c r="M41" s="51">
        <v>1</v>
      </c>
      <c r="N41" s="49">
        <f t="shared" si="13"/>
        <v>2</v>
      </c>
      <c r="O41" s="51">
        <v>0</v>
      </c>
      <c r="P41" s="51">
        <v>0</v>
      </c>
      <c r="Q41" s="49">
        <f t="shared" si="14"/>
        <v>0</v>
      </c>
      <c r="R41" s="51">
        <f t="shared" si="15"/>
        <v>1</v>
      </c>
      <c r="S41" s="51">
        <f t="shared" si="15"/>
        <v>1</v>
      </c>
      <c r="T41" s="51">
        <f t="shared" si="16"/>
        <v>2</v>
      </c>
      <c r="U41" s="46"/>
    </row>
    <row r="42" spans="1:21" ht="15" customHeight="1" x14ac:dyDescent="0.25">
      <c r="A42" s="47">
        <v>24</v>
      </c>
      <c r="B42" s="48" t="s">
        <v>55</v>
      </c>
      <c r="C42" s="49">
        <v>1</v>
      </c>
      <c r="D42" s="49">
        <v>2</v>
      </c>
      <c r="E42" s="49">
        <f t="shared" si="9"/>
        <v>3</v>
      </c>
      <c r="F42" s="50">
        <v>5</v>
      </c>
      <c r="G42" s="50">
        <v>3</v>
      </c>
      <c r="H42" s="49">
        <f t="shared" si="10"/>
        <v>8</v>
      </c>
      <c r="I42" s="51">
        <f t="shared" si="11"/>
        <v>6</v>
      </c>
      <c r="J42" s="51">
        <f t="shared" si="11"/>
        <v>5</v>
      </c>
      <c r="K42" s="51">
        <f t="shared" si="12"/>
        <v>11</v>
      </c>
      <c r="L42" s="51">
        <v>1</v>
      </c>
      <c r="M42" s="51">
        <v>2</v>
      </c>
      <c r="N42" s="49">
        <f t="shared" si="13"/>
        <v>3</v>
      </c>
      <c r="O42" s="51">
        <v>0</v>
      </c>
      <c r="P42" s="51">
        <v>0</v>
      </c>
      <c r="Q42" s="49">
        <f t="shared" si="14"/>
        <v>0</v>
      </c>
      <c r="R42" s="51">
        <f t="shared" si="15"/>
        <v>1</v>
      </c>
      <c r="S42" s="51">
        <f t="shared" si="15"/>
        <v>2</v>
      </c>
      <c r="T42" s="51">
        <f t="shared" si="16"/>
        <v>3</v>
      </c>
      <c r="U42" s="46"/>
    </row>
    <row r="43" spans="1:21" ht="15" customHeight="1" x14ac:dyDescent="0.25">
      <c r="A43" s="47">
        <v>25</v>
      </c>
      <c r="B43" s="48" t="s">
        <v>56</v>
      </c>
      <c r="C43" s="49">
        <v>0</v>
      </c>
      <c r="D43" s="49">
        <v>0</v>
      </c>
      <c r="E43" s="49">
        <f t="shared" si="9"/>
        <v>0</v>
      </c>
      <c r="F43" s="50">
        <v>0</v>
      </c>
      <c r="G43" s="50"/>
      <c r="H43" s="49">
        <f t="shared" si="10"/>
        <v>0</v>
      </c>
      <c r="I43" s="51">
        <f t="shared" si="11"/>
        <v>0</v>
      </c>
      <c r="J43" s="51">
        <f t="shared" si="11"/>
        <v>0</v>
      </c>
      <c r="K43" s="51">
        <f t="shared" si="12"/>
        <v>0</v>
      </c>
      <c r="L43" s="51">
        <v>0</v>
      </c>
      <c r="M43" s="51">
        <v>0</v>
      </c>
      <c r="N43" s="49">
        <f t="shared" si="13"/>
        <v>0</v>
      </c>
      <c r="O43" s="51">
        <v>0</v>
      </c>
      <c r="P43" s="51">
        <v>0</v>
      </c>
      <c r="Q43" s="49">
        <f t="shared" si="14"/>
        <v>0</v>
      </c>
      <c r="R43" s="51">
        <f t="shared" si="15"/>
        <v>0</v>
      </c>
      <c r="S43" s="51">
        <f t="shared" si="15"/>
        <v>0</v>
      </c>
      <c r="T43" s="51">
        <f t="shared" si="16"/>
        <v>0</v>
      </c>
      <c r="U43" s="46"/>
    </row>
    <row r="44" spans="1:21" ht="15" customHeight="1" x14ac:dyDescent="0.25">
      <c r="A44" s="47">
        <v>26</v>
      </c>
      <c r="B44" s="48" t="s">
        <v>57</v>
      </c>
      <c r="C44" s="49">
        <v>11</v>
      </c>
      <c r="D44" s="49">
        <v>18</v>
      </c>
      <c r="E44" s="49">
        <f t="shared" si="9"/>
        <v>29</v>
      </c>
      <c r="F44" s="50">
        <v>23</v>
      </c>
      <c r="G44" s="50">
        <v>18</v>
      </c>
      <c r="H44" s="49">
        <f t="shared" si="10"/>
        <v>41</v>
      </c>
      <c r="I44" s="51">
        <f t="shared" si="11"/>
        <v>34</v>
      </c>
      <c r="J44" s="51">
        <f t="shared" si="11"/>
        <v>36</v>
      </c>
      <c r="K44" s="51">
        <f t="shared" si="12"/>
        <v>70</v>
      </c>
      <c r="L44" s="51">
        <v>2</v>
      </c>
      <c r="M44" s="51">
        <v>1</v>
      </c>
      <c r="N44" s="49">
        <f t="shared" si="13"/>
        <v>3</v>
      </c>
      <c r="O44" s="51">
        <v>0</v>
      </c>
      <c r="P44" s="51">
        <v>1</v>
      </c>
      <c r="Q44" s="49">
        <f t="shared" si="14"/>
        <v>1</v>
      </c>
      <c r="R44" s="51">
        <f t="shared" si="15"/>
        <v>2</v>
      </c>
      <c r="S44" s="51">
        <f t="shared" si="15"/>
        <v>2</v>
      </c>
      <c r="T44" s="51">
        <f t="shared" si="16"/>
        <v>4</v>
      </c>
      <c r="U44" s="46"/>
    </row>
    <row r="45" spans="1:21" ht="15" customHeight="1" x14ac:dyDescent="0.25">
      <c r="A45" s="47">
        <v>27</v>
      </c>
      <c r="B45" s="48" t="s">
        <v>58</v>
      </c>
      <c r="C45" s="49">
        <v>6</v>
      </c>
      <c r="D45" s="49">
        <v>10</v>
      </c>
      <c r="E45" s="49">
        <f t="shared" si="9"/>
        <v>16</v>
      </c>
      <c r="F45" s="50">
        <v>3</v>
      </c>
      <c r="G45" s="50">
        <v>3</v>
      </c>
      <c r="H45" s="49">
        <f t="shared" si="10"/>
        <v>6</v>
      </c>
      <c r="I45" s="51">
        <f t="shared" si="11"/>
        <v>9</v>
      </c>
      <c r="J45" s="51">
        <f t="shared" si="11"/>
        <v>13</v>
      </c>
      <c r="K45" s="51">
        <f t="shared" si="12"/>
        <v>22</v>
      </c>
      <c r="L45" s="51">
        <v>0</v>
      </c>
      <c r="M45" s="51">
        <v>1</v>
      </c>
      <c r="N45" s="49">
        <f t="shared" si="13"/>
        <v>1</v>
      </c>
      <c r="O45" s="51">
        <v>0</v>
      </c>
      <c r="P45" s="51">
        <v>1</v>
      </c>
      <c r="Q45" s="49">
        <f t="shared" si="14"/>
        <v>1</v>
      </c>
      <c r="R45" s="51">
        <f t="shared" si="15"/>
        <v>0</v>
      </c>
      <c r="S45" s="51">
        <f t="shared" si="15"/>
        <v>2</v>
      </c>
      <c r="T45" s="51">
        <f t="shared" si="16"/>
        <v>2</v>
      </c>
      <c r="U45" s="46"/>
    </row>
    <row r="46" spans="1:21" ht="15" customHeight="1" x14ac:dyDescent="0.25">
      <c r="A46" s="47">
        <v>28</v>
      </c>
      <c r="B46" s="48" t="s">
        <v>59</v>
      </c>
      <c r="C46" s="49">
        <v>10</v>
      </c>
      <c r="D46" s="49">
        <v>9</v>
      </c>
      <c r="E46" s="49">
        <f t="shared" si="9"/>
        <v>19</v>
      </c>
      <c r="F46" s="50">
        <v>6</v>
      </c>
      <c r="G46" s="50">
        <v>4</v>
      </c>
      <c r="H46" s="49">
        <f t="shared" si="10"/>
        <v>10</v>
      </c>
      <c r="I46" s="51">
        <f t="shared" si="11"/>
        <v>16</v>
      </c>
      <c r="J46" s="51">
        <f t="shared" si="11"/>
        <v>13</v>
      </c>
      <c r="K46" s="51">
        <f t="shared" si="12"/>
        <v>29</v>
      </c>
      <c r="L46" s="51">
        <v>0</v>
      </c>
      <c r="M46" s="51">
        <v>1</v>
      </c>
      <c r="N46" s="49">
        <f t="shared" si="13"/>
        <v>1</v>
      </c>
      <c r="O46" s="51">
        <v>0</v>
      </c>
      <c r="P46" s="51">
        <v>1</v>
      </c>
      <c r="Q46" s="49">
        <f t="shared" si="14"/>
        <v>1</v>
      </c>
      <c r="R46" s="51">
        <f t="shared" si="15"/>
        <v>0</v>
      </c>
      <c r="S46" s="51">
        <f t="shared" si="15"/>
        <v>2</v>
      </c>
      <c r="T46" s="51">
        <f t="shared" si="16"/>
        <v>2</v>
      </c>
      <c r="U46" s="46"/>
    </row>
    <row r="47" spans="1:21" ht="15" customHeight="1" x14ac:dyDescent="0.25">
      <c r="A47" s="47">
        <v>29</v>
      </c>
      <c r="B47" s="48" t="s">
        <v>60</v>
      </c>
      <c r="C47" s="49">
        <v>6</v>
      </c>
      <c r="D47" s="49">
        <v>8</v>
      </c>
      <c r="E47" s="49">
        <f t="shared" si="9"/>
        <v>14</v>
      </c>
      <c r="F47" s="50">
        <v>9</v>
      </c>
      <c r="G47" s="50">
        <v>3</v>
      </c>
      <c r="H47" s="49">
        <f t="shared" si="10"/>
        <v>12</v>
      </c>
      <c r="I47" s="51">
        <f t="shared" si="11"/>
        <v>15</v>
      </c>
      <c r="J47" s="51">
        <f t="shared" si="11"/>
        <v>11</v>
      </c>
      <c r="K47" s="51">
        <f t="shared" si="12"/>
        <v>26</v>
      </c>
      <c r="L47" s="51">
        <v>0</v>
      </c>
      <c r="M47" s="51">
        <v>1</v>
      </c>
      <c r="N47" s="49">
        <f t="shared" si="13"/>
        <v>1</v>
      </c>
      <c r="O47" s="51">
        <v>1</v>
      </c>
      <c r="P47" s="51">
        <v>2</v>
      </c>
      <c r="Q47" s="49">
        <f t="shared" si="14"/>
        <v>3</v>
      </c>
      <c r="R47" s="51">
        <f t="shared" si="15"/>
        <v>1</v>
      </c>
      <c r="S47" s="51">
        <f t="shared" si="15"/>
        <v>3</v>
      </c>
      <c r="T47" s="51">
        <f t="shared" si="16"/>
        <v>4</v>
      </c>
      <c r="U47" s="46"/>
    </row>
    <row r="48" spans="1:21" ht="15" customHeight="1" x14ac:dyDescent="0.25">
      <c r="A48" s="47">
        <v>30</v>
      </c>
      <c r="B48" s="48" t="s">
        <v>61</v>
      </c>
      <c r="C48" s="49">
        <v>4</v>
      </c>
      <c r="D48" s="49">
        <v>1</v>
      </c>
      <c r="E48" s="49">
        <f t="shared" si="9"/>
        <v>5</v>
      </c>
      <c r="F48" s="50">
        <v>4</v>
      </c>
      <c r="G48" s="50">
        <v>4</v>
      </c>
      <c r="H48" s="49">
        <f t="shared" si="10"/>
        <v>8</v>
      </c>
      <c r="I48" s="51">
        <f t="shared" si="11"/>
        <v>8</v>
      </c>
      <c r="J48" s="51">
        <f t="shared" si="11"/>
        <v>5</v>
      </c>
      <c r="K48" s="51">
        <f t="shared" si="12"/>
        <v>13</v>
      </c>
      <c r="L48" s="51">
        <v>0</v>
      </c>
      <c r="M48" s="51">
        <v>1</v>
      </c>
      <c r="N48" s="49">
        <f t="shared" si="13"/>
        <v>1</v>
      </c>
      <c r="O48" s="51">
        <v>0</v>
      </c>
      <c r="P48" s="51">
        <v>0</v>
      </c>
      <c r="Q48" s="49">
        <f t="shared" si="14"/>
        <v>0</v>
      </c>
      <c r="R48" s="51">
        <f t="shared" si="15"/>
        <v>0</v>
      </c>
      <c r="S48" s="51">
        <f t="shared" si="15"/>
        <v>1</v>
      </c>
      <c r="T48" s="51">
        <f t="shared" si="16"/>
        <v>1</v>
      </c>
      <c r="U48" s="46"/>
    </row>
    <row r="49" spans="1:21" ht="15" customHeight="1" x14ac:dyDescent="0.25">
      <c r="A49" s="47">
        <v>31</v>
      </c>
      <c r="B49" s="48" t="s">
        <v>62</v>
      </c>
      <c r="C49" s="49">
        <v>0</v>
      </c>
      <c r="D49" s="49">
        <v>0</v>
      </c>
      <c r="E49" s="49">
        <f t="shared" si="9"/>
        <v>0</v>
      </c>
      <c r="F49" s="50">
        <v>1</v>
      </c>
      <c r="G49" s="50">
        <v>2</v>
      </c>
      <c r="H49" s="49">
        <f t="shared" si="10"/>
        <v>3</v>
      </c>
      <c r="I49" s="51">
        <f t="shared" si="11"/>
        <v>1</v>
      </c>
      <c r="J49" s="51">
        <f t="shared" si="11"/>
        <v>2</v>
      </c>
      <c r="K49" s="51">
        <f t="shared" si="12"/>
        <v>3</v>
      </c>
      <c r="L49" s="51">
        <v>0</v>
      </c>
      <c r="M49" s="51">
        <v>1</v>
      </c>
      <c r="N49" s="49">
        <f t="shared" si="13"/>
        <v>1</v>
      </c>
      <c r="O49" s="51">
        <v>0</v>
      </c>
      <c r="P49" s="51">
        <v>0</v>
      </c>
      <c r="Q49" s="49">
        <f t="shared" si="14"/>
        <v>0</v>
      </c>
      <c r="R49" s="51">
        <f t="shared" si="15"/>
        <v>0</v>
      </c>
      <c r="S49" s="51">
        <f t="shared" si="15"/>
        <v>1</v>
      </c>
      <c r="T49" s="51">
        <f t="shared" si="16"/>
        <v>1</v>
      </c>
      <c r="U49" s="46"/>
    </row>
    <row r="50" spans="1:21" ht="15" customHeight="1" x14ac:dyDescent="0.25">
      <c r="A50" s="47">
        <v>32</v>
      </c>
      <c r="B50" s="48" t="s">
        <v>63</v>
      </c>
      <c r="C50" s="49">
        <v>8</v>
      </c>
      <c r="D50" s="49">
        <v>2</v>
      </c>
      <c r="E50" s="49">
        <f t="shared" si="9"/>
        <v>10</v>
      </c>
      <c r="F50" s="50">
        <v>13</v>
      </c>
      <c r="G50" s="50">
        <v>4</v>
      </c>
      <c r="H50" s="49">
        <f t="shared" si="10"/>
        <v>17</v>
      </c>
      <c r="I50" s="51">
        <f t="shared" si="11"/>
        <v>21</v>
      </c>
      <c r="J50" s="51">
        <f t="shared" si="11"/>
        <v>6</v>
      </c>
      <c r="K50" s="51">
        <f t="shared" si="12"/>
        <v>27</v>
      </c>
      <c r="L50" s="51">
        <v>0</v>
      </c>
      <c r="M50" s="51">
        <v>3</v>
      </c>
      <c r="N50" s="49">
        <f t="shared" si="13"/>
        <v>3</v>
      </c>
      <c r="O50" s="51">
        <v>0</v>
      </c>
      <c r="P50" s="51">
        <v>1</v>
      </c>
      <c r="Q50" s="49">
        <f t="shared" si="14"/>
        <v>1</v>
      </c>
      <c r="R50" s="51">
        <f t="shared" si="15"/>
        <v>0</v>
      </c>
      <c r="S50" s="51">
        <f t="shared" si="15"/>
        <v>4</v>
      </c>
      <c r="T50" s="51">
        <f t="shared" si="16"/>
        <v>4</v>
      </c>
      <c r="U50" s="46"/>
    </row>
    <row r="51" spans="1:21" ht="15" customHeight="1" x14ac:dyDescent="0.25">
      <c r="A51" s="47">
        <v>33</v>
      </c>
      <c r="B51" s="47" t="s">
        <v>64</v>
      </c>
      <c r="C51" s="49">
        <v>1</v>
      </c>
      <c r="D51" s="49"/>
      <c r="E51" s="49">
        <f>SUM(C51:D51)</f>
        <v>1</v>
      </c>
      <c r="F51" s="50">
        <v>1</v>
      </c>
      <c r="G51" s="50"/>
      <c r="H51" s="49">
        <f>SUM(F51:G51)</f>
        <v>1</v>
      </c>
      <c r="I51" s="51">
        <f t="shared" ref="I51:J54" si="18">C51+F51</f>
        <v>2</v>
      </c>
      <c r="J51" s="51">
        <f t="shared" si="18"/>
        <v>0</v>
      </c>
      <c r="K51" s="51">
        <f>SUM(I51:J51)</f>
        <v>2</v>
      </c>
      <c r="L51" s="51">
        <v>0</v>
      </c>
      <c r="M51" s="51">
        <v>0</v>
      </c>
      <c r="N51" s="49">
        <f>SUM(L51:M51)</f>
        <v>0</v>
      </c>
      <c r="O51" s="51">
        <v>0</v>
      </c>
      <c r="P51" s="51">
        <v>0</v>
      </c>
      <c r="Q51" s="49">
        <f>+P51+O51</f>
        <v>0</v>
      </c>
      <c r="R51" s="51">
        <f t="shared" ref="R51:S54" si="19">+O51+L51</f>
        <v>0</v>
      </c>
      <c r="S51" s="51">
        <f t="shared" si="19"/>
        <v>0</v>
      </c>
      <c r="T51" s="51">
        <f>SUM(R51:S51)</f>
        <v>0</v>
      </c>
      <c r="U51" s="46"/>
    </row>
    <row r="52" spans="1:21" ht="15" customHeight="1" x14ac:dyDescent="0.25">
      <c r="A52" s="47">
        <v>34</v>
      </c>
      <c r="B52" s="48" t="s">
        <v>65</v>
      </c>
      <c r="C52" s="49">
        <v>4</v>
      </c>
      <c r="D52" s="49">
        <v>3</v>
      </c>
      <c r="E52" s="49">
        <f>SUM(C52:D52)</f>
        <v>7</v>
      </c>
      <c r="F52" s="50">
        <v>4</v>
      </c>
      <c r="G52" s="50">
        <v>5</v>
      </c>
      <c r="H52" s="49">
        <f>SUM(F52:G52)</f>
        <v>9</v>
      </c>
      <c r="I52" s="51">
        <f t="shared" si="18"/>
        <v>8</v>
      </c>
      <c r="J52" s="51">
        <f t="shared" si="18"/>
        <v>8</v>
      </c>
      <c r="K52" s="51">
        <f>SUM(I52:J52)</f>
        <v>16</v>
      </c>
      <c r="L52" s="51">
        <v>1</v>
      </c>
      <c r="M52" s="51">
        <v>0</v>
      </c>
      <c r="N52" s="49">
        <f>SUM(L52:M52)</f>
        <v>1</v>
      </c>
      <c r="O52" s="51">
        <v>0</v>
      </c>
      <c r="P52" s="51">
        <v>0</v>
      </c>
      <c r="Q52" s="49">
        <f>+P52+O52</f>
        <v>0</v>
      </c>
      <c r="R52" s="51">
        <f t="shared" si="19"/>
        <v>1</v>
      </c>
      <c r="S52" s="51">
        <f t="shared" si="19"/>
        <v>0</v>
      </c>
      <c r="T52" s="51">
        <f>SUM(R52:S52)</f>
        <v>1</v>
      </c>
      <c r="U52" s="46"/>
    </row>
    <row r="53" spans="1:21" ht="15" customHeight="1" x14ac:dyDescent="0.25">
      <c r="A53" s="47">
        <v>35</v>
      </c>
      <c r="B53" s="48" t="s">
        <v>66</v>
      </c>
      <c r="C53" s="49">
        <v>6</v>
      </c>
      <c r="D53" s="49">
        <v>3</v>
      </c>
      <c r="E53" s="49">
        <f>SUM(C53:D53)</f>
        <v>9</v>
      </c>
      <c r="F53" s="50">
        <v>2</v>
      </c>
      <c r="G53" s="50">
        <v>5</v>
      </c>
      <c r="H53" s="49">
        <f>SUM(F53:G53)</f>
        <v>7</v>
      </c>
      <c r="I53" s="51">
        <f t="shared" si="18"/>
        <v>8</v>
      </c>
      <c r="J53" s="51">
        <f t="shared" si="18"/>
        <v>8</v>
      </c>
      <c r="K53" s="51">
        <f>SUM(I53:J53)</f>
        <v>16</v>
      </c>
      <c r="L53" s="51">
        <v>0</v>
      </c>
      <c r="M53" s="51">
        <v>1</v>
      </c>
      <c r="N53" s="49">
        <f>SUM(L53:M53)</f>
        <v>1</v>
      </c>
      <c r="O53" s="51">
        <v>0</v>
      </c>
      <c r="P53" s="51">
        <v>0</v>
      </c>
      <c r="Q53" s="49">
        <f>+P53+O53</f>
        <v>0</v>
      </c>
      <c r="R53" s="51">
        <f t="shared" si="19"/>
        <v>0</v>
      </c>
      <c r="S53" s="51">
        <f t="shared" si="19"/>
        <v>1</v>
      </c>
      <c r="T53" s="51">
        <f>SUM(R53:S53)</f>
        <v>1</v>
      </c>
      <c r="U53" s="46"/>
    </row>
    <row r="54" spans="1:21" ht="15" customHeight="1" x14ac:dyDescent="0.25">
      <c r="A54" s="47">
        <v>36</v>
      </c>
      <c r="B54" s="48" t="s">
        <v>67</v>
      </c>
      <c r="C54" s="49">
        <v>0</v>
      </c>
      <c r="D54" s="49">
        <v>0</v>
      </c>
      <c r="E54" s="49">
        <f>SUM(C54:D54)</f>
        <v>0</v>
      </c>
      <c r="F54" s="50"/>
      <c r="G54" s="50"/>
      <c r="H54" s="49">
        <f>SUM(F54:G54)</f>
        <v>0</v>
      </c>
      <c r="I54" s="51">
        <f t="shared" si="18"/>
        <v>0</v>
      </c>
      <c r="J54" s="51">
        <f t="shared" si="18"/>
        <v>0</v>
      </c>
      <c r="K54" s="51">
        <f>SUM(I54:J54)</f>
        <v>0</v>
      </c>
      <c r="L54" s="51">
        <v>0</v>
      </c>
      <c r="M54" s="51">
        <v>0</v>
      </c>
      <c r="N54" s="49">
        <f>SUM(L54:M54)</f>
        <v>0</v>
      </c>
      <c r="O54" s="51">
        <v>0</v>
      </c>
      <c r="P54" s="51">
        <v>0</v>
      </c>
      <c r="Q54" s="49">
        <f>+P54+O54</f>
        <v>0</v>
      </c>
      <c r="R54" s="51">
        <f t="shared" si="19"/>
        <v>0</v>
      </c>
      <c r="S54" s="51">
        <f t="shared" si="19"/>
        <v>0</v>
      </c>
      <c r="T54" s="51">
        <f>SUM(R54:S54)</f>
        <v>0</v>
      </c>
      <c r="U54" s="46"/>
    </row>
    <row r="55" spans="1:21" ht="15" customHeight="1" x14ac:dyDescent="0.25">
      <c r="A55" s="47">
        <v>37</v>
      </c>
      <c r="B55" s="48" t="s">
        <v>68</v>
      </c>
      <c r="C55" s="49"/>
      <c r="D55" s="49"/>
      <c r="E55" s="49"/>
      <c r="F55" s="50"/>
      <c r="G55" s="50"/>
      <c r="H55" s="49"/>
      <c r="I55" s="51"/>
      <c r="J55" s="51"/>
      <c r="K55" s="51"/>
      <c r="L55" s="51"/>
      <c r="M55" s="51"/>
      <c r="N55" s="49"/>
      <c r="O55" s="51"/>
      <c r="P55" s="51"/>
      <c r="Q55" s="49"/>
      <c r="R55" s="51"/>
      <c r="S55" s="51"/>
      <c r="T55" s="51"/>
      <c r="U55" s="46"/>
    </row>
    <row r="56" spans="1:21" ht="15" customHeight="1" x14ac:dyDescent="0.25">
      <c r="A56" s="47">
        <v>38</v>
      </c>
      <c r="B56" s="48" t="s">
        <v>69</v>
      </c>
      <c r="C56" s="49">
        <v>0</v>
      </c>
      <c r="D56" s="49">
        <v>0</v>
      </c>
      <c r="E56" s="49">
        <f>SUM(C56:D56)</f>
        <v>0</v>
      </c>
      <c r="F56" s="50"/>
      <c r="G56" s="50"/>
      <c r="H56" s="49">
        <f>SUM(F56:G56)</f>
        <v>0</v>
      </c>
      <c r="I56" s="51">
        <f t="shared" ref="I56:J58" si="20">C56+F56</f>
        <v>0</v>
      </c>
      <c r="J56" s="51">
        <f t="shared" si="20"/>
        <v>0</v>
      </c>
      <c r="K56" s="51">
        <f>SUM(I56:J56)</f>
        <v>0</v>
      </c>
      <c r="L56" s="51">
        <v>0</v>
      </c>
      <c r="M56" s="51">
        <v>0</v>
      </c>
      <c r="N56" s="49">
        <f>SUM(L56:M56)</f>
        <v>0</v>
      </c>
      <c r="O56" s="51">
        <v>0</v>
      </c>
      <c r="P56" s="51">
        <v>0</v>
      </c>
      <c r="Q56" s="49">
        <f>+P56+O56</f>
        <v>0</v>
      </c>
      <c r="R56" s="51">
        <f t="shared" ref="R56:S58" si="21">+O56+L56</f>
        <v>0</v>
      </c>
      <c r="S56" s="51">
        <f t="shared" si="21"/>
        <v>0</v>
      </c>
      <c r="T56" s="51">
        <f>SUM(R56:S56)</f>
        <v>0</v>
      </c>
      <c r="U56" s="46"/>
    </row>
    <row r="57" spans="1:21" ht="15" customHeight="1" x14ac:dyDescent="0.25">
      <c r="A57" s="47">
        <v>39</v>
      </c>
      <c r="B57" s="48" t="s">
        <v>70</v>
      </c>
      <c r="C57" s="49">
        <v>5</v>
      </c>
      <c r="D57" s="49">
        <v>2</v>
      </c>
      <c r="E57" s="49">
        <f>SUM(C57:D57)</f>
        <v>7</v>
      </c>
      <c r="F57" s="50">
        <v>6</v>
      </c>
      <c r="G57" s="50">
        <v>7</v>
      </c>
      <c r="H57" s="49">
        <f>SUM(F57:G57)</f>
        <v>13</v>
      </c>
      <c r="I57" s="51">
        <f t="shared" si="20"/>
        <v>11</v>
      </c>
      <c r="J57" s="51">
        <f t="shared" si="20"/>
        <v>9</v>
      </c>
      <c r="K57" s="51">
        <f>SUM(I57:J57)</f>
        <v>20</v>
      </c>
      <c r="L57" s="51">
        <v>0</v>
      </c>
      <c r="M57" s="51">
        <v>1</v>
      </c>
      <c r="N57" s="49">
        <f>SUM(L57:M57)</f>
        <v>1</v>
      </c>
      <c r="O57" s="51">
        <v>0</v>
      </c>
      <c r="P57" s="51">
        <v>0</v>
      </c>
      <c r="Q57" s="49">
        <f>+P57+O57</f>
        <v>0</v>
      </c>
      <c r="R57" s="51">
        <f t="shared" si="21"/>
        <v>0</v>
      </c>
      <c r="S57" s="51">
        <f t="shared" si="21"/>
        <v>1</v>
      </c>
      <c r="T57" s="51">
        <f>SUM(R57:S57)</f>
        <v>1</v>
      </c>
      <c r="U57" s="46"/>
    </row>
    <row r="58" spans="1:21" ht="15" customHeight="1" x14ac:dyDescent="0.25">
      <c r="A58" s="52">
        <v>40</v>
      </c>
      <c r="B58" s="53" t="s">
        <v>71</v>
      </c>
      <c r="C58" s="54">
        <v>5</v>
      </c>
      <c r="D58" s="54">
        <v>2</v>
      </c>
      <c r="E58" s="54">
        <f>SUM(C58:D58)</f>
        <v>7</v>
      </c>
      <c r="F58" s="55">
        <v>8</v>
      </c>
      <c r="G58" s="55">
        <v>4</v>
      </c>
      <c r="H58" s="54">
        <f>SUM(F58:G58)</f>
        <v>12</v>
      </c>
      <c r="I58" s="56">
        <f t="shared" si="20"/>
        <v>13</v>
      </c>
      <c r="J58" s="56">
        <f t="shared" si="20"/>
        <v>6</v>
      </c>
      <c r="K58" s="56">
        <f>SUM(I58:J58)</f>
        <v>19</v>
      </c>
      <c r="L58" s="56">
        <v>1</v>
      </c>
      <c r="M58" s="56">
        <v>1</v>
      </c>
      <c r="N58" s="54">
        <f>SUM(L58:M58)</f>
        <v>2</v>
      </c>
      <c r="O58" s="56"/>
      <c r="P58" s="56"/>
      <c r="Q58" s="54">
        <f>+P58+O58</f>
        <v>0</v>
      </c>
      <c r="R58" s="56">
        <f t="shared" si="21"/>
        <v>1</v>
      </c>
      <c r="S58" s="56">
        <f t="shared" si="21"/>
        <v>1</v>
      </c>
      <c r="T58" s="56">
        <f>SUM(R58:S58)</f>
        <v>2</v>
      </c>
      <c r="U58" s="46"/>
    </row>
    <row r="59" spans="1:21" ht="22.5" customHeight="1" x14ac:dyDescent="0.25">
      <c r="A59" s="38" t="s">
        <v>72</v>
      </c>
      <c r="B59" s="39"/>
      <c r="C59" s="57">
        <f>SUM(C19:C58)</f>
        <v>233</v>
      </c>
      <c r="D59" s="57">
        <f t="shared" ref="D59:T59" si="22">SUM(D19:D58)</f>
        <v>174</v>
      </c>
      <c r="E59" s="57">
        <f t="shared" si="22"/>
        <v>407</v>
      </c>
      <c r="F59" s="57">
        <f t="shared" si="22"/>
        <v>165</v>
      </c>
      <c r="G59" s="57">
        <f t="shared" si="22"/>
        <v>145</v>
      </c>
      <c r="H59" s="57">
        <f t="shared" si="22"/>
        <v>310</v>
      </c>
      <c r="I59" s="57">
        <f t="shared" si="22"/>
        <v>398</v>
      </c>
      <c r="J59" s="57">
        <f t="shared" si="22"/>
        <v>319</v>
      </c>
      <c r="K59" s="57">
        <f t="shared" si="22"/>
        <v>717</v>
      </c>
      <c r="L59" s="57">
        <f t="shared" si="22"/>
        <v>10</v>
      </c>
      <c r="M59" s="57">
        <f t="shared" si="22"/>
        <v>29</v>
      </c>
      <c r="N59" s="57">
        <f t="shared" si="22"/>
        <v>39</v>
      </c>
      <c r="O59" s="57">
        <f t="shared" si="22"/>
        <v>2</v>
      </c>
      <c r="P59" s="57">
        <f t="shared" si="22"/>
        <v>11</v>
      </c>
      <c r="Q59" s="57">
        <f t="shared" si="22"/>
        <v>13</v>
      </c>
      <c r="R59" s="57">
        <f t="shared" si="22"/>
        <v>12</v>
      </c>
      <c r="S59" s="57">
        <f t="shared" si="22"/>
        <v>40</v>
      </c>
      <c r="T59" s="57">
        <f t="shared" si="22"/>
        <v>52</v>
      </c>
      <c r="U59" s="46"/>
    </row>
    <row r="60" spans="1:21" ht="18.75" customHeight="1" x14ac:dyDescent="0.25">
      <c r="A60" s="58" t="s">
        <v>73</v>
      </c>
      <c r="B60" s="59"/>
      <c r="C60" s="60"/>
      <c r="D60" s="60"/>
      <c r="E60" s="60"/>
      <c r="F60" s="61"/>
      <c r="G60" s="61"/>
      <c r="H60" s="61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46"/>
    </row>
    <row r="61" spans="1:21" ht="20.25" customHeight="1" x14ac:dyDescent="0.25">
      <c r="A61" s="63" t="s">
        <v>74</v>
      </c>
      <c r="B61" s="64"/>
      <c r="C61" s="60"/>
      <c r="D61" s="60"/>
      <c r="E61" s="65">
        <f>SUM(C61:D61)</f>
        <v>0</v>
      </c>
      <c r="F61" s="61"/>
      <c r="G61" s="61"/>
      <c r="H61" s="61">
        <f>SUM(F61:G61)</f>
        <v>0</v>
      </c>
      <c r="I61" s="62">
        <f>SUM(C61,F61)</f>
        <v>0</v>
      </c>
      <c r="J61" s="62">
        <f>SUM(D61,G61)</f>
        <v>0</v>
      </c>
      <c r="K61" s="62">
        <f>SUM(I61:J61)</f>
        <v>0</v>
      </c>
      <c r="L61" s="62"/>
      <c r="M61" s="62"/>
      <c r="N61" s="62">
        <f>SUM(L61:M61)</f>
        <v>0</v>
      </c>
      <c r="O61" s="62"/>
      <c r="P61" s="62"/>
      <c r="Q61" s="62">
        <f>SUM(O61:P61)</f>
        <v>0</v>
      </c>
      <c r="R61" s="62">
        <f>SUM(L61,O61)</f>
        <v>0</v>
      </c>
      <c r="S61" s="62">
        <f>SUM(M61,P61)</f>
        <v>0</v>
      </c>
      <c r="T61" s="62">
        <f>SUM(R61:S61)</f>
        <v>0</v>
      </c>
      <c r="U61" s="46"/>
    </row>
    <row r="62" spans="1:21" ht="20.25" customHeight="1" x14ac:dyDescent="0.25">
      <c r="A62" s="63" t="s">
        <v>75</v>
      </c>
      <c r="B62" s="64"/>
      <c r="C62" s="66"/>
      <c r="D62" s="66"/>
      <c r="E62" s="60">
        <f>SUM(C62:D62)</f>
        <v>0</v>
      </c>
      <c r="F62" s="67"/>
      <c r="G62" s="67"/>
      <c r="H62" s="61">
        <f>SUM(F62:G62)</f>
        <v>0</v>
      </c>
      <c r="I62" s="62">
        <f>SUM(C62,F62)</f>
        <v>0</v>
      </c>
      <c r="J62" s="62">
        <f>SUM(D62,G62)</f>
        <v>0</v>
      </c>
      <c r="K62" s="62">
        <f>SUM(I62:J62)</f>
        <v>0</v>
      </c>
      <c r="L62" s="65"/>
      <c r="M62" s="62"/>
      <c r="N62" s="62">
        <f>SUM(L62:M62)</f>
        <v>0</v>
      </c>
      <c r="O62" s="65"/>
      <c r="P62" s="62"/>
      <c r="Q62" s="62">
        <f>SUM(O62:P62)</f>
        <v>0</v>
      </c>
      <c r="R62" s="62">
        <f>SUM(L62,O62)</f>
        <v>0</v>
      </c>
      <c r="S62" s="62">
        <f>SUM(M62,P62)</f>
        <v>0</v>
      </c>
      <c r="T62" s="62">
        <f>SUM(R62:S62)</f>
        <v>0</v>
      </c>
      <c r="U62" s="46"/>
    </row>
    <row r="63" spans="1:21" ht="21" customHeight="1" x14ac:dyDescent="0.25">
      <c r="A63" s="68" t="s">
        <v>76</v>
      </c>
      <c r="B63" s="69"/>
      <c r="C63" s="70">
        <f t="shared" ref="C63:T63" si="23">C18+C59+C60+C61+C62</f>
        <v>233</v>
      </c>
      <c r="D63" s="70">
        <f t="shared" si="23"/>
        <v>174</v>
      </c>
      <c r="E63" s="70">
        <f t="shared" si="23"/>
        <v>407</v>
      </c>
      <c r="F63" s="70">
        <f t="shared" si="23"/>
        <v>304</v>
      </c>
      <c r="G63" s="70">
        <f t="shared" si="23"/>
        <v>344</v>
      </c>
      <c r="H63" s="70">
        <f t="shared" si="23"/>
        <v>648</v>
      </c>
      <c r="I63" s="70">
        <f t="shared" si="23"/>
        <v>537</v>
      </c>
      <c r="J63" s="70">
        <f t="shared" si="23"/>
        <v>518</v>
      </c>
      <c r="K63" s="70">
        <f t="shared" si="23"/>
        <v>1055</v>
      </c>
      <c r="L63" s="70">
        <f t="shared" si="23"/>
        <v>34</v>
      </c>
      <c r="M63" s="70">
        <f t="shared" si="23"/>
        <v>120</v>
      </c>
      <c r="N63" s="70">
        <f t="shared" si="23"/>
        <v>154</v>
      </c>
      <c r="O63" s="70">
        <f t="shared" si="23"/>
        <v>2</v>
      </c>
      <c r="P63" s="70">
        <f t="shared" si="23"/>
        <v>11</v>
      </c>
      <c r="Q63" s="70">
        <f t="shared" si="23"/>
        <v>13</v>
      </c>
      <c r="R63" s="70">
        <f t="shared" si="23"/>
        <v>36</v>
      </c>
      <c r="S63" s="70">
        <f t="shared" si="23"/>
        <v>131</v>
      </c>
      <c r="T63" s="70">
        <f t="shared" si="23"/>
        <v>167</v>
      </c>
      <c r="U63" s="46"/>
    </row>
    <row r="64" spans="1:21" ht="21" customHeight="1" thickBot="1" x14ac:dyDescent="0.3">
      <c r="A64" s="71" t="s">
        <v>77</v>
      </c>
      <c r="B64" s="72"/>
      <c r="C64" s="73"/>
      <c r="D64" s="73"/>
      <c r="E64" s="74">
        <f>E63/'[2]2_BPS'!$E$28*100000</f>
        <v>186.24189481680111</v>
      </c>
      <c r="F64" s="75"/>
      <c r="G64" s="75"/>
      <c r="H64" s="74">
        <f>SUM(H17,H51,H59)</f>
        <v>322</v>
      </c>
      <c r="I64" s="75"/>
      <c r="J64" s="75"/>
      <c r="K64" s="74">
        <f>K63/'[2]2_BPS'!$E$28*100000</f>
        <v>482.76461678556552</v>
      </c>
      <c r="L64" s="75"/>
      <c r="M64" s="75"/>
      <c r="N64" s="74">
        <f>N63/'[2]2_BPS'!$E$28*100000</f>
        <v>70.469906146897713</v>
      </c>
      <c r="O64" s="75"/>
      <c r="P64" s="75"/>
      <c r="Q64" s="74">
        <f>Q63/'[2]2_BPS'!$E$28*100000</f>
        <v>5.9487583111017557</v>
      </c>
      <c r="R64" s="75"/>
      <c r="S64" s="75"/>
      <c r="T64" s="74">
        <f>T63/'[2]2_BPS'!$E$28*100000</f>
        <v>76.418664457999483</v>
      </c>
      <c r="U64" s="46"/>
    </row>
    <row r="65" spans="1:20" x14ac:dyDescent="0.25">
      <c r="A65" s="76"/>
      <c r="B65" s="77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</row>
    <row r="66" spans="1:20" ht="21" customHeight="1" x14ac:dyDescent="0.25">
      <c r="A66" s="78" t="s">
        <v>78</v>
      </c>
      <c r="B66" s="78"/>
      <c r="C66" s="78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</row>
    <row r="67" spans="1:20" ht="21" customHeight="1" x14ac:dyDescent="0.25">
      <c r="A67" s="80" t="s">
        <v>79</v>
      </c>
      <c r="B67" s="80"/>
      <c r="C67" s="81"/>
      <c r="D67" s="77"/>
      <c r="E67" s="77"/>
      <c r="F67" s="77"/>
      <c r="G67" s="77"/>
      <c r="H67" s="77"/>
      <c r="I67" s="77"/>
      <c r="J67" s="77"/>
      <c r="K67" s="77"/>
      <c r="L67" s="76"/>
      <c r="M67" s="76"/>
      <c r="N67" s="76"/>
    </row>
    <row r="68" spans="1:20" ht="21" customHeight="1" x14ac:dyDescent="0.25">
      <c r="A68" s="80"/>
      <c r="B68" s="80" t="s">
        <v>80</v>
      </c>
      <c r="C68" s="81"/>
      <c r="D68" s="77"/>
      <c r="E68" s="77"/>
      <c r="F68" s="77"/>
      <c r="G68" s="77"/>
      <c r="H68" s="77"/>
      <c r="I68" s="77"/>
      <c r="J68" s="77"/>
      <c r="K68" s="77"/>
      <c r="L68" s="76"/>
      <c r="M68" s="76"/>
      <c r="N68" s="76"/>
    </row>
  </sheetData>
  <mergeCells count="15">
    <mergeCell ref="A64:B64"/>
    <mergeCell ref="A66:C66"/>
    <mergeCell ref="A18:B18"/>
    <mergeCell ref="A59:B59"/>
    <mergeCell ref="A60:B60"/>
    <mergeCell ref="A61:B61"/>
    <mergeCell ref="A62:B62"/>
    <mergeCell ref="A63:B63"/>
    <mergeCell ref="A1:T1"/>
    <mergeCell ref="A5:A6"/>
    <mergeCell ref="B5:B6"/>
    <mergeCell ref="I5:K5"/>
    <mergeCell ref="L5:N5"/>
    <mergeCell ref="O5:Q5"/>
    <mergeCell ref="R5:T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2019-09-18T07:10:38Z</dcterms:created>
  <dcterms:modified xsi:type="dcterms:W3CDTF">2019-09-18T07:12:18Z</dcterms:modified>
</cp:coreProperties>
</file>