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30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N23" i="1"/>
  <c r="I23" i="1"/>
  <c r="H23" i="1"/>
  <c r="F23" i="1"/>
  <c r="R21" i="1"/>
  <c r="M21" i="1"/>
  <c r="S21" i="1" s="1"/>
  <c r="L21" i="1"/>
  <c r="Q21" i="1" s="1"/>
  <c r="K21" i="1"/>
  <c r="O21" i="1" s="1"/>
  <c r="J21" i="1"/>
  <c r="D21" i="1"/>
  <c r="E21" i="1" s="1"/>
  <c r="G21" i="1" s="1"/>
  <c r="C21" i="1"/>
  <c r="B21" i="1"/>
  <c r="A21" i="1"/>
  <c r="R20" i="1"/>
  <c r="Q20" i="1"/>
  <c r="L20" i="1"/>
  <c r="K20" i="1"/>
  <c r="O20" i="1" s="1"/>
  <c r="J20" i="1"/>
  <c r="D20" i="1"/>
  <c r="E20" i="1" s="1"/>
  <c r="G20" i="1" s="1"/>
  <c r="C20" i="1"/>
  <c r="B20" i="1"/>
  <c r="A20" i="1"/>
  <c r="R19" i="1"/>
  <c r="Q19" i="1"/>
  <c r="M19" i="1"/>
  <c r="S19" i="1" s="1"/>
  <c r="L19" i="1"/>
  <c r="K19" i="1"/>
  <c r="O19" i="1" s="1"/>
  <c r="J19" i="1"/>
  <c r="D19" i="1"/>
  <c r="E19" i="1" s="1"/>
  <c r="G19" i="1" s="1"/>
  <c r="C19" i="1"/>
  <c r="B19" i="1"/>
  <c r="A19" i="1"/>
  <c r="R18" i="1"/>
  <c r="Q18" i="1"/>
  <c r="L18" i="1"/>
  <c r="K18" i="1"/>
  <c r="O18" i="1" s="1"/>
  <c r="J18" i="1"/>
  <c r="D18" i="1"/>
  <c r="E18" i="1" s="1"/>
  <c r="G18" i="1" s="1"/>
  <c r="C18" i="1"/>
  <c r="B18" i="1"/>
  <c r="A18" i="1"/>
  <c r="R17" i="1"/>
  <c r="Q17" i="1"/>
  <c r="M17" i="1"/>
  <c r="S17" i="1" s="1"/>
  <c r="L17" i="1"/>
  <c r="K17" i="1"/>
  <c r="O17" i="1" s="1"/>
  <c r="J17" i="1"/>
  <c r="D17" i="1"/>
  <c r="E17" i="1" s="1"/>
  <c r="G17" i="1" s="1"/>
  <c r="C17" i="1"/>
  <c r="B17" i="1"/>
  <c r="A17" i="1"/>
  <c r="R16" i="1"/>
  <c r="Q16" i="1"/>
  <c r="L16" i="1"/>
  <c r="K16" i="1"/>
  <c r="O16" i="1" s="1"/>
  <c r="J16" i="1"/>
  <c r="D16" i="1"/>
  <c r="E16" i="1" s="1"/>
  <c r="G16" i="1" s="1"/>
  <c r="C16" i="1"/>
  <c r="B16" i="1"/>
  <c r="A16" i="1"/>
  <c r="R15" i="1"/>
  <c r="Q15" i="1"/>
  <c r="M15" i="1"/>
  <c r="S15" i="1" s="1"/>
  <c r="L15" i="1"/>
  <c r="K15" i="1"/>
  <c r="O15" i="1" s="1"/>
  <c r="J15" i="1"/>
  <c r="D15" i="1"/>
  <c r="E15" i="1" s="1"/>
  <c r="G15" i="1" s="1"/>
  <c r="C15" i="1"/>
  <c r="B15" i="1"/>
  <c r="A15" i="1"/>
  <c r="R14" i="1"/>
  <c r="Q14" i="1"/>
  <c r="L14" i="1"/>
  <c r="K14" i="1"/>
  <c r="O14" i="1" s="1"/>
  <c r="J14" i="1"/>
  <c r="D14" i="1"/>
  <c r="E14" i="1" s="1"/>
  <c r="G14" i="1" s="1"/>
  <c r="C14" i="1"/>
  <c r="B14" i="1"/>
  <c r="A14" i="1"/>
  <c r="R13" i="1"/>
  <c r="Q13" i="1"/>
  <c r="M13" i="1"/>
  <c r="S13" i="1" s="1"/>
  <c r="L13" i="1"/>
  <c r="K13" i="1"/>
  <c r="O13" i="1" s="1"/>
  <c r="J13" i="1"/>
  <c r="D13" i="1"/>
  <c r="E13" i="1" s="1"/>
  <c r="G13" i="1" s="1"/>
  <c r="C13" i="1"/>
  <c r="B13" i="1"/>
  <c r="A13" i="1"/>
  <c r="R12" i="1"/>
  <c r="R23" i="1" s="1"/>
  <c r="Q12" i="1"/>
  <c r="L12" i="1"/>
  <c r="L23" i="1" s="1"/>
  <c r="K12" i="1"/>
  <c r="O12" i="1" s="1"/>
  <c r="J12" i="1"/>
  <c r="J23" i="1" s="1"/>
  <c r="D12" i="1"/>
  <c r="D23" i="1" s="1"/>
  <c r="E23" i="1" s="1"/>
  <c r="G23" i="1" s="1"/>
  <c r="C12" i="1"/>
  <c r="B12" i="1"/>
  <c r="A12" i="1"/>
  <c r="I6" i="1"/>
  <c r="H6" i="1"/>
  <c r="I5" i="1"/>
  <c r="H5" i="1"/>
  <c r="Q23" i="1" l="1"/>
  <c r="K23" i="1"/>
  <c r="O23" i="1" s="1"/>
  <c r="E12" i="1"/>
  <c r="G12" i="1" s="1"/>
  <c r="M12" i="1"/>
  <c r="M16" i="1"/>
  <c r="S16" i="1" s="1"/>
  <c r="M18" i="1"/>
  <c r="S18" i="1" s="1"/>
  <c r="M20" i="1"/>
  <c r="S20" i="1" s="1"/>
  <c r="M14" i="1"/>
  <c r="S14" i="1" s="1"/>
  <c r="M23" i="1" l="1"/>
  <c r="S23" i="1" s="1"/>
  <c r="S12" i="1"/>
</calcChain>
</file>

<file path=xl/sharedStrings.xml><?xml version="1.0" encoding="utf-8"?>
<sst xmlns="http://schemas.openxmlformats.org/spreadsheetml/2006/main" count="31" uniqueCount="19">
  <si>
    <t>TABEL 30</t>
  </si>
  <si>
    <t>JUMLAH DAN PERSENTASE PENANGANAN KOMPLIKASI KEBIDANAN DAN KOMPLIKASI NEONATAL</t>
  </si>
  <si>
    <t>MENURUT JENIS KELAMIN, KECAMATAN, DAN PUSKESMAS</t>
  </si>
  <si>
    <t>NO</t>
  </si>
  <si>
    <t>KABUPATEN</t>
  </si>
  <si>
    <t>PUSKESMAS</t>
  </si>
  <si>
    <t>JUMLAH       IBU HAMIL</t>
  </si>
  <si>
    <t xml:space="preserve">PERKIRAAN BUMIL DENGAN KOMPLIKASI KEBIDANAN </t>
  </si>
  <si>
    <t>PENANGANAN KOMPLIKASI KEBIDANAN</t>
  </si>
  <si>
    <t>JUMLAH LAHIR HIDUP</t>
  </si>
  <si>
    <t xml:space="preserve">PERKIRAAN NEONATAL KOMPLIKASI </t>
  </si>
  <si>
    <t>PENANGANAN KOMPLIKASI NEONATAL</t>
  </si>
  <si>
    <t>L</t>
  </si>
  <si>
    <t>P</t>
  </si>
  <si>
    <t>L + P</t>
  </si>
  <si>
    <t>S</t>
  </si>
  <si>
    <t>%</t>
  </si>
  <si>
    <t>JUMLAH (KAB/KOTA)</t>
  </si>
  <si>
    <t>Sumber : Seksi Kesehatan Keluarga,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</si>
</sst>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2" fontId="2" fillId="0" borderId="10" xfId="1" applyNumberFormat="1" applyFont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3" fontId="7" fillId="0" borderId="23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D11">
            <v>15103</v>
          </cell>
        </row>
        <row r="12">
          <cell r="D12">
            <v>21294</v>
          </cell>
        </row>
        <row r="13">
          <cell r="D13">
            <v>27456</v>
          </cell>
        </row>
        <row r="14">
          <cell r="D14">
            <v>10068</v>
          </cell>
        </row>
        <row r="15">
          <cell r="D15">
            <v>6371</v>
          </cell>
        </row>
        <row r="16">
          <cell r="D16">
            <v>11201</v>
          </cell>
        </row>
        <row r="17">
          <cell r="D17">
            <v>3817</v>
          </cell>
        </row>
        <row r="18">
          <cell r="D18">
            <v>4939</v>
          </cell>
        </row>
        <row r="19">
          <cell r="D19">
            <v>9727</v>
          </cell>
        </row>
        <row r="20">
          <cell r="D20">
            <v>3670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F25" sqref="F25"/>
    </sheetView>
  </sheetViews>
  <sheetFormatPr defaultRowHeight="15" x14ac:dyDescent="0.25"/>
  <cols>
    <col min="1" max="1" width="5.7109375" style="2" customWidth="1"/>
    <col min="2" max="2" width="19.7109375" style="2" customWidth="1"/>
    <col min="3" max="3" width="16.140625" style="2" customWidth="1"/>
    <col min="4" max="4" width="12.7109375" style="2" customWidth="1"/>
    <col min="5" max="5" width="21.140625" style="2" customWidth="1"/>
    <col min="6" max="6" width="10.140625" style="2" customWidth="1"/>
    <col min="7" max="7" width="10.42578125" style="2" customWidth="1"/>
    <col min="8" max="9" width="8.7109375" style="2" customWidth="1"/>
    <col min="10" max="10" width="9.28515625" style="2" customWidth="1"/>
    <col min="11" max="19" width="8.7109375" style="2" customWidth="1"/>
    <col min="20" max="256" width="9.140625" style="2"/>
    <col min="257" max="257" width="5.7109375" style="2" customWidth="1"/>
    <col min="258" max="259" width="19.7109375" style="2" customWidth="1"/>
    <col min="260" max="260" width="12.7109375" style="2" customWidth="1"/>
    <col min="261" max="261" width="13.28515625" style="2" customWidth="1"/>
    <col min="262" max="262" width="9.28515625" style="2" customWidth="1"/>
    <col min="263" max="263" width="9.7109375" style="2" customWidth="1"/>
    <col min="264" max="265" width="8.7109375" style="2" customWidth="1"/>
    <col min="266" max="266" width="9.28515625" style="2" customWidth="1"/>
    <col min="267" max="275" width="8.7109375" style="2" customWidth="1"/>
    <col min="276" max="512" width="9.140625" style="2"/>
    <col min="513" max="513" width="5.7109375" style="2" customWidth="1"/>
    <col min="514" max="515" width="19.7109375" style="2" customWidth="1"/>
    <col min="516" max="516" width="12.7109375" style="2" customWidth="1"/>
    <col min="517" max="517" width="13.28515625" style="2" customWidth="1"/>
    <col min="518" max="518" width="9.28515625" style="2" customWidth="1"/>
    <col min="519" max="519" width="9.7109375" style="2" customWidth="1"/>
    <col min="520" max="521" width="8.7109375" style="2" customWidth="1"/>
    <col min="522" max="522" width="9.28515625" style="2" customWidth="1"/>
    <col min="523" max="531" width="8.7109375" style="2" customWidth="1"/>
    <col min="532" max="768" width="9.140625" style="2"/>
    <col min="769" max="769" width="5.7109375" style="2" customWidth="1"/>
    <col min="770" max="771" width="19.7109375" style="2" customWidth="1"/>
    <col min="772" max="772" width="12.7109375" style="2" customWidth="1"/>
    <col min="773" max="773" width="13.28515625" style="2" customWidth="1"/>
    <col min="774" max="774" width="9.28515625" style="2" customWidth="1"/>
    <col min="775" max="775" width="9.7109375" style="2" customWidth="1"/>
    <col min="776" max="777" width="8.7109375" style="2" customWidth="1"/>
    <col min="778" max="778" width="9.28515625" style="2" customWidth="1"/>
    <col min="779" max="787" width="8.7109375" style="2" customWidth="1"/>
    <col min="788" max="1024" width="9.140625" style="2"/>
    <col min="1025" max="1025" width="5.7109375" style="2" customWidth="1"/>
    <col min="1026" max="1027" width="19.7109375" style="2" customWidth="1"/>
    <col min="1028" max="1028" width="12.7109375" style="2" customWidth="1"/>
    <col min="1029" max="1029" width="13.28515625" style="2" customWidth="1"/>
    <col min="1030" max="1030" width="9.28515625" style="2" customWidth="1"/>
    <col min="1031" max="1031" width="9.7109375" style="2" customWidth="1"/>
    <col min="1032" max="1033" width="8.7109375" style="2" customWidth="1"/>
    <col min="1034" max="1034" width="9.28515625" style="2" customWidth="1"/>
    <col min="1035" max="1043" width="8.7109375" style="2" customWidth="1"/>
    <col min="1044" max="1280" width="9.140625" style="2"/>
    <col min="1281" max="1281" width="5.7109375" style="2" customWidth="1"/>
    <col min="1282" max="1283" width="19.7109375" style="2" customWidth="1"/>
    <col min="1284" max="1284" width="12.7109375" style="2" customWidth="1"/>
    <col min="1285" max="1285" width="13.28515625" style="2" customWidth="1"/>
    <col min="1286" max="1286" width="9.28515625" style="2" customWidth="1"/>
    <col min="1287" max="1287" width="9.7109375" style="2" customWidth="1"/>
    <col min="1288" max="1289" width="8.7109375" style="2" customWidth="1"/>
    <col min="1290" max="1290" width="9.28515625" style="2" customWidth="1"/>
    <col min="1291" max="1299" width="8.7109375" style="2" customWidth="1"/>
    <col min="1300" max="1536" width="9.140625" style="2"/>
    <col min="1537" max="1537" width="5.7109375" style="2" customWidth="1"/>
    <col min="1538" max="1539" width="19.7109375" style="2" customWidth="1"/>
    <col min="1540" max="1540" width="12.7109375" style="2" customWidth="1"/>
    <col min="1541" max="1541" width="13.28515625" style="2" customWidth="1"/>
    <col min="1542" max="1542" width="9.28515625" style="2" customWidth="1"/>
    <col min="1543" max="1543" width="9.7109375" style="2" customWidth="1"/>
    <col min="1544" max="1545" width="8.7109375" style="2" customWidth="1"/>
    <col min="1546" max="1546" width="9.28515625" style="2" customWidth="1"/>
    <col min="1547" max="1555" width="8.7109375" style="2" customWidth="1"/>
    <col min="1556" max="1792" width="9.140625" style="2"/>
    <col min="1793" max="1793" width="5.7109375" style="2" customWidth="1"/>
    <col min="1794" max="1795" width="19.7109375" style="2" customWidth="1"/>
    <col min="1796" max="1796" width="12.7109375" style="2" customWidth="1"/>
    <col min="1797" max="1797" width="13.28515625" style="2" customWidth="1"/>
    <col min="1798" max="1798" width="9.28515625" style="2" customWidth="1"/>
    <col min="1799" max="1799" width="9.7109375" style="2" customWidth="1"/>
    <col min="1800" max="1801" width="8.7109375" style="2" customWidth="1"/>
    <col min="1802" max="1802" width="9.28515625" style="2" customWidth="1"/>
    <col min="1803" max="1811" width="8.7109375" style="2" customWidth="1"/>
    <col min="1812" max="2048" width="9.140625" style="2"/>
    <col min="2049" max="2049" width="5.7109375" style="2" customWidth="1"/>
    <col min="2050" max="2051" width="19.7109375" style="2" customWidth="1"/>
    <col min="2052" max="2052" width="12.7109375" style="2" customWidth="1"/>
    <col min="2053" max="2053" width="13.28515625" style="2" customWidth="1"/>
    <col min="2054" max="2054" width="9.28515625" style="2" customWidth="1"/>
    <col min="2055" max="2055" width="9.7109375" style="2" customWidth="1"/>
    <col min="2056" max="2057" width="8.7109375" style="2" customWidth="1"/>
    <col min="2058" max="2058" width="9.28515625" style="2" customWidth="1"/>
    <col min="2059" max="2067" width="8.7109375" style="2" customWidth="1"/>
    <col min="2068" max="2304" width="9.140625" style="2"/>
    <col min="2305" max="2305" width="5.7109375" style="2" customWidth="1"/>
    <col min="2306" max="2307" width="19.7109375" style="2" customWidth="1"/>
    <col min="2308" max="2308" width="12.7109375" style="2" customWidth="1"/>
    <col min="2309" max="2309" width="13.28515625" style="2" customWidth="1"/>
    <col min="2310" max="2310" width="9.28515625" style="2" customWidth="1"/>
    <col min="2311" max="2311" width="9.7109375" style="2" customWidth="1"/>
    <col min="2312" max="2313" width="8.7109375" style="2" customWidth="1"/>
    <col min="2314" max="2314" width="9.28515625" style="2" customWidth="1"/>
    <col min="2315" max="2323" width="8.7109375" style="2" customWidth="1"/>
    <col min="2324" max="2560" width="9.140625" style="2"/>
    <col min="2561" max="2561" width="5.7109375" style="2" customWidth="1"/>
    <col min="2562" max="2563" width="19.7109375" style="2" customWidth="1"/>
    <col min="2564" max="2564" width="12.7109375" style="2" customWidth="1"/>
    <col min="2565" max="2565" width="13.28515625" style="2" customWidth="1"/>
    <col min="2566" max="2566" width="9.28515625" style="2" customWidth="1"/>
    <col min="2567" max="2567" width="9.7109375" style="2" customWidth="1"/>
    <col min="2568" max="2569" width="8.7109375" style="2" customWidth="1"/>
    <col min="2570" max="2570" width="9.28515625" style="2" customWidth="1"/>
    <col min="2571" max="2579" width="8.7109375" style="2" customWidth="1"/>
    <col min="2580" max="2816" width="9.140625" style="2"/>
    <col min="2817" max="2817" width="5.7109375" style="2" customWidth="1"/>
    <col min="2818" max="2819" width="19.7109375" style="2" customWidth="1"/>
    <col min="2820" max="2820" width="12.7109375" style="2" customWidth="1"/>
    <col min="2821" max="2821" width="13.28515625" style="2" customWidth="1"/>
    <col min="2822" max="2822" width="9.28515625" style="2" customWidth="1"/>
    <col min="2823" max="2823" width="9.7109375" style="2" customWidth="1"/>
    <col min="2824" max="2825" width="8.7109375" style="2" customWidth="1"/>
    <col min="2826" max="2826" width="9.28515625" style="2" customWidth="1"/>
    <col min="2827" max="2835" width="8.7109375" style="2" customWidth="1"/>
    <col min="2836" max="3072" width="9.140625" style="2"/>
    <col min="3073" max="3073" width="5.7109375" style="2" customWidth="1"/>
    <col min="3074" max="3075" width="19.7109375" style="2" customWidth="1"/>
    <col min="3076" max="3076" width="12.7109375" style="2" customWidth="1"/>
    <col min="3077" max="3077" width="13.28515625" style="2" customWidth="1"/>
    <col min="3078" max="3078" width="9.28515625" style="2" customWidth="1"/>
    <col min="3079" max="3079" width="9.7109375" style="2" customWidth="1"/>
    <col min="3080" max="3081" width="8.7109375" style="2" customWidth="1"/>
    <col min="3082" max="3082" width="9.28515625" style="2" customWidth="1"/>
    <col min="3083" max="3091" width="8.7109375" style="2" customWidth="1"/>
    <col min="3092" max="3328" width="9.140625" style="2"/>
    <col min="3329" max="3329" width="5.7109375" style="2" customWidth="1"/>
    <col min="3330" max="3331" width="19.7109375" style="2" customWidth="1"/>
    <col min="3332" max="3332" width="12.7109375" style="2" customWidth="1"/>
    <col min="3333" max="3333" width="13.28515625" style="2" customWidth="1"/>
    <col min="3334" max="3334" width="9.28515625" style="2" customWidth="1"/>
    <col min="3335" max="3335" width="9.7109375" style="2" customWidth="1"/>
    <col min="3336" max="3337" width="8.7109375" style="2" customWidth="1"/>
    <col min="3338" max="3338" width="9.28515625" style="2" customWidth="1"/>
    <col min="3339" max="3347" width="8.7109375" style="2" customWidth="1"/>
    <col min="3348" max="3584" width="9.140625" style="2"/>
    <col min="3585" max="3585" width="5.7109375" style="2" customWidth="1"/>
    <col min="3586" max="3587" width="19.7109375" style="2" customWidth="1"/>
    <col min="3588" max="3588" width="12.7109375" style="2" customWidth="1"/>
    <col min="3589" max="3589" width="13.28515625" style="2" customWidth="1"/>
    <col min="3590" max="3590" width="9.28515625" style="2" customWidth="1"/>
    <col min="3591" max="3591" width="9.7109375" style="2" customWidth="1"/>
    <col min="3592" max="3593" width="8.7109375" style="2" customWidth="1"/>
    <col min="3594" max="3594" width="9.28515625" style="2" customWidth="1"/>
    <col min="3595" max="3603" width="8.7109375" style="2" customWidth="1"/>
    <col min="3604" max="3840" width="9.140625" style="2"/>
    <col min="3841" max="3841" width="5.7109375" style="2" customWidth="1"/>
    <col min="3842" max="3843" width="19.7109375" style="2" customWidth="1"/>
    <col min="3844" max="3844" width="12.7109375" style="2" customWidth="1"/>
    <col min="3845" max="3845" width="13.28515625" style="2" customWidth="1"/>
    <col min="3846" max="3846" width="9.28515625" style="2" customWidth="1"/>
    <col min="3847" max="3847" width="9.7109375" style="2" customWidth="1"/>
    <col min="3848" max="3849" width="8.7109375" style="2" customWidth="1"/>
    <col min="3850" max="3850" width="9.28515625" style="2" customWidth="1"/>
    <col min="3851" max="3859" width="8.7109375" style="2" customWidth="1"/>
    <col min="3860" max="4096" width="9.140625" style="2"/>
    <col min="4097" max="4097" width="5.7109375" style="2" customWidth="1"/>
    <col min="4098" max="4099" width="19.7109375" style="2" customWidth="1"/>
    <col min="4100" max="4100" width="12.7109375" style="2" customWidth="1"/>
    <col min="4101" max="4101" width="13.28515625" style="2" customWidth="1"/>
    <col min="4102" max="4102" width="9.28515625" style="2" customWidth="1"/>
    <col min="4103" max="4103" width="9.7109375" style="2" customWidth="1"/>
    <col min="4104" max="4105" width="8.7109375" style="2" customWidth="1"/>
    <col min="4106" max="4106" width="9.28515625" style="2" customWidth="1"/>
    <col min="4107" max="4115" width="8.7109375" style="2" customWidth="1"/>
    <col min="4116" max="4352" width="9.140625" style="2"/>
    <col min="4353" max="4353" width="5.7109375" style="2" customWidth="1"/>
    <col min="4354" max="4355" width="19.7109375" style="2" customWidth="1"/>
    <col min="4356" max="4356" width="12.7109375" style="2" customWidth="1"/>
    <col min="4357" max="4357" width="13.28515625" style="2" customWidth="1"/>
    <col min="4358" max="4358" width="9.28515625" style="2" customWidth="1"/>
    <col min="4359" max="4359" width="9.7109375" style="2" customWidth="1"/>
    <col min="4360" max="4361" width="8.7109375" style="2" customWidth="1"/>
    <col min="4362" max="4362" width="9.28515625" style="2" customWidth="1"/>
    <col min="4363" max="4371" width="8.7109375" style="2" customWidth="1"/>
    <col min="4372" max="4608" width="9.140625" style="2"/>
    <col min="4609" max="4609" width="5.7109375" style="2" customWidth="1"/>
    <col min="4610" max="4611" width="19.7109375" style="2" customWidth="1"/>
    <col min="4612" max="4612" width="12.7109375" style="2" customWidth="1"/>
    <col min="4613" max="4613" width="13.28515625" style="2" customWidth="1"/>
    <col min="4614" max="4614" width="9.28515625" style="2" customWidth="1"/>
    <col min="4615" max="4615" width="9.7109375" style="2" customWidth="1"/>
    <col min="4616" max="4617" width="8.7109375" style="2" customWidth="1"/>
    <col min="4618" max="4618" width="9.28515625" style="2" customWidth="1"/>
    <col min="4619" max="4627" width="8.7109375" style="2" customWidth="1"/>
    <col min="4628" max="4864" width="9.140625" style="2"/>
    <col min="4865" max="4865" width="5.7109375" style="2" customWidth="1"/>
    <col min="4866" max="4867" width="19.7109375" style="2" customWidth="1"/>
    <col min="4868" max="4868" width="12.7109375" style="2" customWidth="1"/>
    <col min="4869" max="4869" width="13.28515625" style="2" customWidth="1"/>
    <col min="4870" max="4870" width="9.28515625" style="2" customWidth="1"/>
    <col min="4871" max="4871" width="9.7109375" style="2" customWidth="1"/>
    <col min="4872" max="4873" width="8.7109375" style="2" customWidth="1"/>
    <col min="4874" max="4874" width="9.28515625" style="2" customWidth="1"/>
    <col min="4875" max="4883" width="8.7109375" style="2" customWidth="1"/>
    <col min="4884" max="5120" width="9.140625" style="2"/>
    <col min="5121" max="5121" width="5.7109375" style="2" customWidth="1"/>
    <col min="5122" max="5123" width="19.7109375" style="2" customWidth="1"/>
    <col min="5124" max="5124" width="12.7109375" style="2" customWidth="1"/>
    <col min="5125" max="5125" width="13.28515625" style="2" customWidth="1"/>
    <col min="5126" max="5126" width="9.28515625" style="2" customWidth="1"/>
    <col min="5127" max="5127" width="9.7109375" style="2" customWidth="1"/>
    <col min="5128" max="5129" width="8.7109375" style="2" customWidth="1"/>
    <col min="5130" max="5130" width="9.28515625" style="2" customWidth="1"/>
    <col min="5131" max="5139" width="8.7109375" style="2" customWidth="1"/>
    <col min="5140" max="5376" width="9.140625" style="2"/>
    <col min="5377" max="5377" width="5.7109375" style="2" customWidth="1"/>
    <col min="5378" max="5379" width="19.7109375" style="2" customWidth="1"/>
    <col min="5380" max="5380" width="12.7109375" style="2" customWidth="1"/>
    <col min="5381" max="5381" width="13.28515625" style="2" customWidth="1"/>
    <col min="5382" max="5382" width="9.28515625" style="2" customWidth="1"/>
    <col min="5383" max="5383" width="9.7109375" style="2" customWidth="1"/>
    <col min="5384" max="5385" width="8.7109375" style="2" customWidth="1"/>
    <col min="5386" max="5386" width="9.28515625" style="2" customWidth="1"/>
    <col min="5387" max="5395" width="8.7109375" style="2" customWidth="1"/>
    <col min="5396" max="5632" width="9.140625" style="2"/>
    <col min="5633" max="5633" width="5.7109375" style="2" customWidth="1"/>
    <col min="5634" max="5635" width="19.7109375" style="2" customWidth="1"/>
    <col min="5636" max="5636" width="12.7109375" style="2" customWidth="1"/>
    <col min="5637" max="5637" width="13.28515625" style="2" customWidth="1"/>
    <col min="5638" max="5638" width="9.28515625" style="2" customWidth="1"/>
    <col min="5639" max="5639" width="9.7109375" style="2" customWidth="1"/>
    <col min="5640" max="5641" width="8.7109375" style="2" customWidth="1"/>
    <col min="5642" max="5642" width="9.28515625" style="2" customWidth="1"/>
    <col min="5643" max="5651" width="8.7109375" style="2" customWidth="1"/>
    <col min="5652" max="5888" width="9.140625" style="2"/>
    <col min="5889" max="5889" width="5.7109375" style="2" customWidth="1"/>
    <col min="5890" max="5891" width="19.7109375" style="2" customWidth="1"/>
    <col min="5892" max="5892" width="12.7109375" style="2" customWidth="1"/>
    <col min="5893" max="5893" width="13.28515625" style="2" customWidth="1"/>
    <col min="5894" max="5894" width="9.28515625" style="2" customWidth="1"/>
    <col min="5895" max="5895" width="9.7109375" style="2" customWidth="1"/>
    <col min="5896" max="5897" width="8.7109375" style="2" customWidth="1"/>
    <col min="5898" max="5898" width="9.28515625" style="2" customWidth="1"/>
    <col min="5899" max="5907" width="8.7109375" style="2" customWidth="1"/>
    <col min="5908" max="6144" width="9.140625" style="2"/>
    <col min="6145" max="6145" width="5.7109375" style="2" customWidth="1"/>
    <col min="6146" max="6147" width="19.7109375" style="2" customWidth="1"/>
    <col min="6148" max="6148" width="12.7109375" style="2" customWidth="1"/>
    <col min="6149" max="6149" width="13.28515625" style="2" customWidth="1"/>
    <col min="6150" max="6150" width="9.28515625" style="2" customWidth="1"/>
    <col min="6151" max="6151" width="9.7109375" style="2" customWidth="1"/>
    <col min="6152" max="6153" width="8.7109375" style="2" customWidth="1"/>
    <col min="6154" max="6154" width="9.28515625" style="2" customWidth="1"/>
    <col min="6155" max="6163" width="8.7109375" style="2" customWidth="1"/>
    <col min="6164" max="6400" width="9.140625" style="2"/>
    <col min="6401" max="6401" width="5.7109375" style="2" customWidth="1"/>
    <col min="6402" max="6403" width="19.7109375" style="2" customWidth="1"/>
    <col min="6404" max="6404" width="12.7109375" style="2" customWidth="1"/>
    <col min="6405" max="6405" width="13.28515625" style="2" customWidth="1"/>
    <col min="6406" max="6406" width="9.28515625" style="2" customWidth="1"/>
    <col min="6407" max="6407" width="9.7109375" style="2" customWidth="1"/>
    <col min="6408" max="6409" width="8.7109375" style="2" customWidth="1"/>
    <col min="6410" max="6410" width="9.28515625" style="2" customWidth="1"/>
    <col min="6411" max="6419" width="8.7109375" style="2" customWidth="1"/>
    <col min="6420" max="6656" width="9.140625" style="2"/>
    <col min="6657" max="6657" width="5.7109375" style="2" customWidth="1"/>
    <col min="6658" max="6659" width="19.7109375" style="2" customWidth="1"/>
    <col min="6660" max="6660" width="12.7109375" style="2" customWidth="1"/>
    <col min="6661" max="6661" width="13.28515625" style="2" customWidth="1"/>
    <col min="6662" max="6662" width="9.28515625" style="2" customWidth="1"/>
    <col min="6663" max="6663" width="9.7109375" style="2" customWidth="1"/>
    <col min="6664" max="6665" width="8.7109375" style="2" customWidth="1"/>
    <col min="6666" max="6666" width="9.28515625" style="2" customWidth="1"/>
    <col min="6667" max="6675" width="8.7109375" style="2" customWidth="1"/>
    <col min="6676" max="6912" width="9.140625" style="2"/>
    <col min="6913" max="6913" width="5.7109375" style="2" customWidth="1"/>
    <col min="6914" max="6915" width="19.7109375" style="2" customWidth="1"/>
    <col min="6916" max="6916" width="12.7109375" style="2" customWidth="1"/>
    <col min="6917" max="6917" width="13.28515625" style="2" customWidth="1"/>
    <col min="6918" max="6918" width="9.28515625" style="2" customWidth="1"/>
    <col min="6919" max="6919" width="9.7109375" style="2" customWidth="1"/>
    <col min="6920" max="6921" width="8.7109375" style="2" customWidth="1"/>
    <col min="6922" max="6922" width="9.28515625" style="2" customWidth="1"/>
    <col min="6923" max="6931" width="8.7109375" style="2" customWidth="1"/>
    <col min="6932" max="7168" width="9.140625" style="2"/>
    <col min="7169" max="7169" width="5.7109375" style="2" customWidth="1"/>
    <col min="7170" max="7171" width="19.7109375" style="2" customWidth="1"/>
    <col min="7172" max="7172" width="12.7109375" style="2" customWidth="1"/>
    <col min="7173" max="7173" width="13.28515625" style="2" customWidth="1"/>
    <col min="7174" max="7174" width="9.28515625" style="2" customWidth="1"/>
    <col min="7175" max="7175" width="9.7109375" style="2" customWidth="1"/>
    <col min="7176" max="7177" width="8.7109375" style="2" customWidth="1"/>
    <col min="7178" max="7178" width="9.28515625" style="2" customWidth="1"/>
    <col min="7179" max="7187" width="8.7109375" style="2" customWidth="1"/>
    <col min="7188" max="7424" width="9.140625" style="2"/>
    <col min="7425" max="7425" width="5.7109375" style="2" customWidth="1"/>
    <col min="7426" max="7427" width="19.7109375" style="2" customWidth="1"/>
    <col min="7428" max="7428" width="12.7109375" style="2" customWidth="1"/>
    <col min="7429" max="7429" width="13.28515625" style="2" customWidth="1"/>
    <col min="7430" max="7430" width="9.28515625" style="2" customWidth="1"/>
    <col min="7431" max="7431" width="9.7109375" style="2" customWidth="1"/>
    <col min="7432" max="7433" width="8.7109375" style="2" customWidth="1"/>
    <col min="7434" max="7434" width="9.28515625" style="2" customWidth="1"/>
    <col min="7435" max="7443" width="8.7109375" style="2" customWidth="1"/>
    <col min="7444" max="7680" width="9.140625" style="2"/>
    <col min="7681" max="7681" width="5.7109375" style="2" customWidth="1"/>
    <col min="7682" max="7683" width="19.7109375" style="2" customWidth="1"/>
    <col min="7684" max="7684" width="12.7109375" style="2" customWidth="1"/>
    <col min="7685" max="7685" width="13.28515625" style="2" customWidth="1"/>
    <col min="7686" max="7686" width="9.28515625" style="2" customWidth="1"/>
    <col min="7687" max="7687" width="9.7109375" style="2" customWidth="1"/>
    <col min="7688" max="7689" width="8.7109375" style="2" customWidth="1"/>
    <col min="7690" max="7690" width="9.28515625" style="2" customWidth="1"/>
    <col min="7691" max="7699" width="8.7109375" style="2" customWidth="1"/>
    <col min="7700" max="7936" width="9.140625" style="2"/>
    <col min="7937" max="7937" width="5.7109375" style="2" customWidth="1"/>
    <col min="7938" max="7939" width="19.7109375" style="2" customWidth="1"/>
    <col min="7940" max="7940" width="12.7109375" style="2" customWidth="1"/>
    <col min="7941" max="7941" width="13.28515625" style="2" customWidth="1"/>
    <col min="7942" max="7942" width="9.28515625" style="2" customWidth="1"/>
    <col min="7943" max="7943" width="9.7109375" style="2" customWidth="1"/>
    <col min="7944" max="7945" width="8.7109375" style="2" customWidth="1"/>
    <col min="7946" max="7946" width="9.28515625" style="2" customWidth="1"/>
    <col min="7947" max="7955" width="8.7109375" style="2" customWidth="1"/>
    <col min="7956" max="8192" width="9.140625" style="2"/>
    <col min="8193" max="8193" width="5.7109375" style="2" customWidth="1"/>
    <col min="8194" max="8195" width="19.7109375" style="2" customWidth="1"/>
    <col min="8196" max="8196" width="12.7109375" style="2" customWidth="1"/>
    <col min="8197" max="8197" width="13.28515625" style="2" customWidth="1"/>
    <col min="8198" max="8198" width="9.28515625" style="2" customWidth="1"/>
    <col min="8199" max="8199" width="9.7109375" style="2" customWidth="1"/>
    <col min="8200" max="8201" width="8.7109375" style="2" customWidth="1"/>
    <col min="8202" max="8202" width="9.28515625" style="2" customWidth="1"/>
    <col min="8203" max="8211" width="8.7109375" style="2" customWidth="1"/>
    <col min="8212" max="8448" width="9.140625" style="2"/>
    <col min="8449" max="8449" width="5.7109375" style="2" customWidth="1"/>
    <col min="8450" max="8451" width="19.7109375" style="2" customWidth="1"/>
    <col min="8452" max="8452" width="12.7109375" style="2" customWidth="1"/>
    <col min="8453" max="8453" width="13.28515625" style="2" customWidth="1"/>
    <col min="8454" max="8454" width="9.28515625" style="2" customWidth="1"/>
    <col min="8455" max="8455" width="9.7109375" style="2" customWidth="1"/>
    <col min="8456" max="8457" width="8.7109375" style="2" customWidth="1"/>
    <col min="8458" max="8458" width="9.28515625" style="2" customWidth="1"/>
    <col min="8459" max="8467" width="8.7109375" style="2" customWidth="1"/>
    <col min="8468" max="8704" width="9.140625" style="2"/>
    <col min="8705" max="8705" width="5.7109375" style="2" customWidth="1"/>
    <col min="8706" max="8707" width="19.7109375" style="2" customWidth="1"/>
    <col min="8708" max="8708" width="12.7109375" style="2" customWidth="1"/>
    <col min="8709" max="8709" width="13.28515625" style="2" customWidth="1"/>
    <col min="8710" max="8710" width="9.28515625" style="2" customWidth="1"/>
    <col min="8711" max="8711" width="9.7109375" style="2" customWidth="1"/>
    <col min="8712" max="8713" width="8.7109375" style="2" customWidth="1"/>
    <col min="8714" max="8714" width="9.28515625" style="2" customWidth="1"/>
    <col min="8715" max="8723" width="8.7109375" style="2" customWidth="1"/>
    <col min="8724" max="8960" width="9.140625" style="2"/>
    <col min="8961" max="8961" width="5.7109375" style="2" customWidth="1"/>
    <col min="8962" max="8963" width="19.7109375" style="2" customWidth="1"/>
    <col min="8964" max="8964" width="12.7109375" style="2" customWidth="1"/>
    <col min="8965" max="8965" width="13.28515625" style="2" customWidth="1"/>
    <col min="8966" max="8966" width="9.28515625" style="2" customWidth="1"/>
    <col min="8967" max="8967" width="9.7109375" style="2" customWidth="1"/>
    <col min="8968" max="8969" width="8.7109375" style="2" customWidth="1"/>
    <col min="8970" max="8970" width="9.28515625" style="2" customWidth="1"/>
    <col min="8971" max="8979" width="8.7109375" style="2" customWidth="1"/>
    <col min="8980" max="9216" width="9.140625" style="2"/>
    <col min="9217" max="9217" width="5.7109375" style="2" customWidth="1"/>
    <col min="9218" max="9219" width="19.7109375" style="2" customWidth="1"/>
    <col min="9220" max="9220" width="12.7109375" style="2" customWidth="1"/>
    <col min="9221" max="9221" width="13.28515625" style="2" customWidth="1"/>
    <col min="9222" max="9222" width="9.28515625" style="2" customWidth="1"/>
    <col min="9223" max="9223" width="9.7109375" style="2" customWidth="1"/>
    <col min="9224" max="9225" width="8.7109375" style="2" customWidth="1"/>
    <col min="9226" max="9226" width="9.28515625" style="2" customWidth="1"/>
    <col min="9227" max="9235" width="8.7109375" style="2" customWidth="1"/>
    <col min="9236" max="9472" width="9.140625" style="2"/>
    <col min="9473" max="9473" width="5.7109375" style="2" customWidth="1"/>
    <col min="9474" max="9475" width="19.7109375" style="2" customWidth="1"/>
    <col min="9476" max="9476" width="12.7109375" style="2" customWidth="1"/>
    <col min="9477" max="9477" width="13.28515625" style="2" customWidth="1"/>
    <col min="9478" max="9478" width="9.28515625" style="2" customWidth="1"/>
    <col min="9479" max="9479" width="9.7109375" style="2" customWidth="1"/>
    <col min="9480" max="9481" width="8.7109375" style="2" customWidth="1"/>
    <col min="9482" max="9482" width="9.28515625" style="2" customWidth="1"/>
    <col min="9483" max="9491" width="8.7109375" style="2" customWidth="1"/>
    <col min="9492" max="9728" width="9.140625" style="2"/>
    <col min="9729" max="9729" width="5.7109375" style="2" customWidth="1"/>
    <col min="9730" max="9731" width="19.7109375" style="2" customWidth="1"/>
    <col min="9732" max="9732" width="12.7109375" style="2" customWidth="1"/>
    <col min="9733" max="9733" width="13.28515625" style="2" customWidth="1"/>
    <col min="9734" max="9734" width="9.28515625" style="2" customWidth="1"/>
    <col min="9735" max="9735" width="9.7109375" style="2" customWidth="1"/>
    <col min="9736" max="9737" width="8.7109375" style="2" customWidth="1"/>
    <col min="9738" max="9738" width="9.28515625" style="2" customWidth="1"/>
    <col min="9739" max="9747" width="8.7109375" style="2" customWidth="1"/>
    <col min="9748" max="9984" width="9.140625" style="2"/>
    <col min="9985" max="9985" width="5.7109375" style="2" customWidth="1"/>
    <col min="9986" max="9987" width="19.7109375" style="2" customWidth="1"/>
    <col min="9988" max="9988" width="12.7109375" style="2" customWidth="1"/>
    <col min="9989" max="9989" width="13.28515625" style="2" customWidth="1"/>
    <col min="9990" max="9990" width="9.28515625" style="2" customWidth="1"/>
    <col min="9991" max="9991" width="9.7109375" style="2" customWidth="1"/>
    <col min="9992" max="9993" width="8.7109375" style="2" customWidth="1"/>
    <col min="9994" max="9994" width="9.28515625" style="2" customWidth="1"/>
    <col min="9995" max="10003" width="8.7109375" style="2" customWidth="1"/>
    <col min="10004" max="10240" width="9.140625" style="2"/>
    <col min="10241" max="10241" width="5.7109375" style="2" customWidth="1"/>
    <col min="10242" max="10243" width="19.7109375" style="2" customWidth="1"/>
    <col min="10244" max="10244" width="12.7109375" style="2" customWidth="1"/>
    <col min="10245" max="10245" width="13.28515625" style="2" customWidth="1"/>
    <col min="10246" max="10246" width="9.28515625" style="2" customWidth="1"/>
    <col min="10247" max="10247" width="9.7109375" style="2" customWidth="1"/>
    <col min="10248" max="10249" width="8.7109375" style="2" customWidth="1"/>
    <col min="10250" max="10250" width="9.28515625" style="2" customWidth="1"/>
    <col min="10251" max="10259" width="8.7109375" style="2" customWidth="1"/>
    <col min="10260" max="10496" width="9.140625" style="2"/>
    <col min="10497" max="10497" width="5.7109375" style="2" customWidth="1"/>
    <col min="10498" max="10499" width="19.7109375" style="2" customWidth="1"/>
    <col min="10500" max="10500" width="12.7109375" style="2" customWidth="1"/>
    <col min="10501" max="10501" width="13.28515625" style="2" customWidth="1"/>
    <col min="10502" max="10502" width="9.28515625" style="2" customWidth="1"/>
    <col min="10503" max="10503" width="9.7109375" style="2" customWidth="1"/>
    <col min="10504" max="10505" width="8.7109375" style="2" customWidth="1"/>
    <col min="10506" max="10506" width="9.28515625" style="2" customWidth="1"/>
    <col min="10507" max="10515" width="8.7109375" style="2" customWidth="1"/>
    <col min="10516" max="10752" width="9.140625" style="2"/>
    <col min="10753" max="10753" width="5.7109375" style="2" customWidth="1"/>
    <col min="10754" max="10755" width="19.7109375" style="2" customWidth="1"/>
    <col min="10756" max="10756" width="12.7109375" style="2" customWidth="1"/>
    <col min="10757" max="10757" width="13.28515625" style="2" customWidth="1"/>
    <col min="10758" max="10758" width="9.28515625" style="2" customWidth="1"/>
    <col min="10759" max="10759" width="9.7109375" style="2" customWidth="1"/>
    <col min="10760" max="10761" width="8.7109375" style="2" customWidth="1"/>
    <col min="10762" max="10762" width="9.28515625" style="2" customWidth="1"/>
    <col min="10763" max="10771" width="8.7109375" style="2" customWidth="1"/>
    <col min="10772" max="11008" width="9.140625" style="2"/>
    <col min="11009" max="11009" width="5.7109375" style="2" customWidth="1"/>
    <col min="11010" max="11011" width="19.7109375" style="2" customWidth="1"/>
    <col min="11012" max="11012" width="12.7109375" style="2" customWidth="1"/>
    <col min="11013" max="11013" width="13.28515625" style="2" customWidth="1"/>
    <col min="11014" max="11014" width="9.28515625" style="2" customWidth="1"/>
    <col min="11015" max="11015" width="9.7109375" style="2" customWidth="1"/>
    <col min="11016" max="11017" width="8.7109375" style="2" customWidth="1"/>
    <col min="11018" max="11018" width="9.28515625" style="2" customWidth="1"/>
    <col min="11019" max="11027" width="8.7109375" style="2" customWidth="1"/>
    <col min="11028" max="11264" width="9.140625" style="2"/>
    <col min="11265" max="11265" width="5.7109375" style="2" customWidth="1"/>
    <col min="11266" max="11267" width="19.7109375" style="2" customWidth="1"/>
    <col min="11268" max="11268" width="12.7109375" style="2" customWidth="1"/>
    <col min="11269" max="11269" width="13.28515625" style="2" customWidth="1"/>
    <col min="11270" max="11270" width="9.28515625" style="2" customWidth="1"/>
    <col min="11271" max="11271" width="9.7109375" style="2" customWidth="1"/>
    <col min="11272" max="11273" width="8.7109375" style="2" customWidth="1"/>
    <col min="11274" max="11274" width="9.28515625" style="2" customWidth="1"/>
    <col min="11275" max="11283" width="8.7109375" style="2" customWidth="1"/>
    <col min="11284" max="11520" width="9.140625" style="2"/>
    <col min="11521" max="11521" width="5.7109375" style="2" customWidth="1"/>
    <col min="11522" max="11523" width="19.7109375" style="2" customWidth="1"/>
    <col min="11524" max="11524" width="12.7109375" style="2" customWidth="1"/>
    <col min="11525" max="11525" width="13.28515625" style="2" customWidth="1"/>
    <col min="11526" max="11526" width="9.28515625" style="2" customWidth="1"/>
    <col min="11527" max="11527" width="9.7109375" style="2" customWidth="1"/>
    <col min="11528" max="11529" width="8.7109375" style="2" customWidth="1"/>
    <col min="11530" max="11530" width="9.28515625" style="2" customWidth="1"/>
    <col min="11531" max="11539" width="8.7109375" style="2" customWidth="1"/>
    <col min="11540" max="11776" width="9.140625" style="2"/>
    <col min="11777" max="11777" width="5.7109375" style="2" customWidth="1"/>
    <col min="11778" max="11779" width="19.7109375" style="2" customWidth="1"/>
    <col min="11780" max="11780" width="12.7109375" style="2" customWidth="1"/>
    <col min="11781" max="11781" width="13.28515625" style="2" customWidth="1"/>
    <col min="11782" max="11782" width="9.28515625" style="2" customWidth="1"/>
    <col min="11783" max="11783" width="9.7109375" style="2" customWidth="1"/>
    <col min="11784" max="11785" width="8.7109375" style="2" customWidth="1"/>
    <col min="11786" max="11786" width="9.28515625" style="2" customWidth="1"/>
    <col min="11787" max="11795" width="8.7109375" style="2" customWidth="1"/>
    <col min="11796" max="12032" width="9.140625" style="2"/>
    <col min="12033" max="12033" width="5.7109375" style="2" customWidth="1"/>
    <col min="12034" max="12035" width="19.7109375" style="2" customWidth="1"/>
    <col min="12036" max="12036" width="12.7109375" style="2" customWidth="1"/>
    <col min="12037" max="12037" width="13.28515625" style="2" customWidth="1"/>
    <col min="12038" max="12038" width="9.28515625" style="2" customWidth="1"/>
    <col min="12039" max="12039" width="9.7109375" style="2" customWidth="1"/>
    <col min="12040" max="12041" width="8.7109375" style="2" customWidth="1"/>
    <col min="12042" max="12042" width="9.28515625" style="2" customWidth="1"/>
    <col min="12043" max="12051" width="8.7109375" style="2" customWidth="1"/>
    <col min="12052" max="12288" width="9.140625" style="2"/>
    <col min="12289" max="12289" width="5.7109375" style="2" customWidth="1"/>
    <col min="12290" max="12291" width="19.7109375" style="2" customWidth="1"/>
    <col min="12292" max="12292" width="12.7109375" style="2" customWidth="1"/>
    <col min="12293" max="12293" width="13.28515625" style="2" customWidth="1"/>
    <col min="12294" max="12294" width="9.28515625" style="2" customWidth="1"/>
    <col min="12295" max="12295" width="9.7109375" style="2" customWidth="1"/>
    <col min="12296" max="12297" width="8.7109375" style="2" customWidth="1"/>
    <col min="12298" max="12298" width="9.28515625" style="2" customWidth="1"/>
    <col min="12299" max="12307" width="8.7109375" style="2" customWidth="1"/>
    <col min="12308" max="12544" width="9.140625" style="2"/>
    <col min="12545" max="12545" width="5.7109375" style="2" customWidth="1"/>
    <col min="12546" max="12547" width="19.7109375" style="2" customWidth="1"/>
    <col min="12548" max="12548" width="12.7109375" style="2" customWidth="1"/>
    <col min="12549" max="12549" width="13.28515625" style="2" customWidth="1"/>
    <col min="12550" max="12550" width="9.28515625" style="2" customWidth="1"/>
    <col min="12551" max="12551" width="9.7109375" style="2" customWidth="1"/>
    <col min="12552" max="12553" width="8.7109375" style="2" customWidth="1"/>
    <col min="12554" max="12554" width="9.28515625" style="2" customWidth="1"/>
    <col min="12555" max="12563" width="8.7109375" style="2" customWidth="1"/>
    <col min="12564" max="12800" width="9.140625" style="2"/>
    <col min="12801" max="12801" width="5.7109375" style="2" customWidth="1"/>
    <col min="12802" max="12803" width="19.7109375" style="2" customWidth="1"/>
    <col min="12804" max="12804" width="12.7109375" style="2" customWidth="1"/>
    <col min="12805" max="12805" width="13.28515625" style="2" customWidth="1"/>
    <col min="12806" max="12806" width="9.28515625" style="2" customWidth="1"/>
    <col min="12807" max="12807" width="9.7109375" style="2" customWidth="1"/>
    <col min="12808" max="12809" width="8.7109375" style="2" customWidth="1"/>
    <col min="12810" max="12810" width="9.28515625" style="2" customWidth="1"/>
    <col min="12811" max="12819" width="8.7109375" style="2" customWidth="1"/>
    <col min="12820" max="13056" width="9.140625" style="2"/>
    <col min="13057" max="13057" width="5.7109375" style="2" customWidth="1"/>
    <col min="13058" max="13059" width="19.7109375" style="2" customWidth="1"/>
    <col min="13060" max="13060" width="12.7109375" style="2" customWidth="1"/>
    <col min="13061" max="13061" width="13.28515625" style="2" customWidth="1"/>
    <col min="13062" max="13062" width="9.28515625" style="2" customWidth="1"/>
    <col min="13063" max="13063" width="9.7109375" style="2" customWidth="1"/>
    <col min="13064" max="13065" width="8.7109375" style="2" customWidth="1"/>
    <col min="13066" max="13066" width="9.28515625" style="2" customWidth="1"/>
    <col min="13067" max="13075" width="8.7109375" style="2" customWidth="1"/>
    <col min="13076" max="13312" width="9.140625" style="2"/>
    <col min="13313" max="13313" width="5.7109375" style="2" customWidth="1"/>
    <col min="13314" max="13315" width="19.7109375" style="2" customWidth="1"/>
    <col min="13316" max="13316" width="12.7109375" style="2" customWidth="1"/>
    <col min="13317" max="13317" width="13.28515625" style="2" customWidth="1"/>
    <col min="13318" max="13318" width="9.28515625" style="2" customWidth="1"/>
    <col min="13319" max="13319" width="9.7109375" style="2" customWidth="1"/>
    <col min="13320" max="13321" width="8.7109375" style="2" customWidth="1"/>
    <col min="13322" max="13322" width="9.28515625" style="2" customWidth="1"/>
    <col min="13323" max="13331" width="8.7109375" style="2" customWidth="1"/>
    <col min="13332" max="13568" width="9.140625" style="2"/>
    <col min="13569" max="13569" width="5.7109375" style="2" customWidth="1"/>
    <col min="13570" max="13571" width="19.7109375" style="2" customWidth="1"/>
    <col min="13572" max="13572" width="12.7109375" style="2" customWidth="1"/>
    <col min="13573" max="13573" width="13.28515625" style="2" customWidth="1"/>
    <col min="13574" max="13574" width="9.28515625" style="2" customWidth="1"/>
    <col min="13575" max="13575" width="9.7109375" style="2" customWidth="1"/>
    <col min="13576" max="13577" width="8.7109375" style="2" customWidth="1"/>
    <col min="13578" max="13578" width="9.28515625" style="2" customWidth="1"/>
    <col min="13579" max="13587" width="8.7109375" style="2" customWidth="1"/>
    <col min="13588" max="13824" width="9.140625" style="2"/>
    <col min="13825" max="13825" width="5.7109375" style="2" customWidth="1"/>
    <col min="13826" max="13827" width="19.7109375" style="2" customWidth="1"/>
    <col min="13828" max="13828" width="12.7109375" style="2" customWidth="1"/>
    <col min="13829" max="13829" width="13.28515625" style="2" customWidth="1"/>
    <col min="13830" max="13830" width="9.28515625" style="2" customWidth="1"/>
    <col min="13831" max="13831" width="9.7109375" style="2" customWidth="1"/>
    <col min="13832" max="13833" width="8.7109375" style="2" customWidth="1"/>
    <col min="13834" max="13834" width="9.28515625" style="2" customWidth="1"/>
    <col min="13835" max="13843" width="8.7109375" style="2" customWidth="1"/>
    <col min="13844" max="14080" width="9.140625" style="2"/>
    <col min="14081" max="14081" width="5.7109375" style="2" customWidth="1"/>
    <col min="14082" max="14083" width="19.7109375" style="2" customWidth="1"/>
    <col min="14084" max="14084" width="12.7109375" style="2" customWidth="1"/>
    <col min="14085" max="14085" width="13.28515625" style="2" customWidth="1"/>
    <col min="14086" max="14086" width="9.28515625" style="2" customWidth="1"/>
    <col min="14087" max="14087" width="9.7109375" style="2" customWidth="1"/>
    <col min="14088" max="14089" width="8.7109375" style="2" customWidth="1"/>
    <col min="14090" max="14090" width="9.28515625" style="2" customWidth="1"/>
    <col min="14091" max="14099" width="8.7109375" style="2" customWidth="1"/>
    <col min="14100" max="14336" width="9.140625" style="2"/>
    <col min="14337" max="14337" width="5.7109375" style="2" customWidth="1"/>
    <col min="14338" max="14339" width="19.7109375" style="2" customWidth="1"/>
    <col min="14340" max="14340" width="12.7109375" style="2" customWidth="1"/>
    <col min="14341" max="14341" width="13.28515625" style="2" customWidth="1"/>
    <col min="14342" max="14342" width="9.28515625" style="2" customWidth="1"/>
    <col min="14343" max="14343" width="9.7109375" style="2" customWidth="1"/>
    <col min="14344" max="14345" width="8.7109375" style="2" customWidth="1"/>
    <col min="14346" max="14346" width="9.28515625" style="2" customWidth="1"/>
    <col min="14347" max="14355" width="8.7109375" style="2" customWidth="1"/>
    <col min="14356" max="14592" width="9.140625" style="2"/>
    <col min="14593" max="14593" width="5.7109375" style="2" customWidth="1"/>
    <col min="14594" max="14595" width="19.7109375" style="2" customWidth="1"/>
    <col min="14596" max="14596" width="12.7109375" style="2" customWidth="1"/>
    <col min="14597" max="14597" width="13.28515625" style="2" customWidth="1"/>
    <col min="14598" max="14598" width="9.28515625" style="2" customWidth="1"/>
    <col min="14599" max="14599" width="9.7109375" style="2" customWidth="1"/>
    <col min="14600" max="14601" width="8.7109375" style="2" customWidth="1"/>
    <col min="14602" max="14602" width="9.28515625" style="2" customWidth="1"/>
    <col min="14603" max="14611" width="8.7109375" style="2" customWidth="1"/>
    <col min="14612" max="14848" width="9.140625" style="2"/>
    <col min="14849" max="14849" width="5.7109375" style="2" customWidth="1"/>
    <col min="14850" max="14851" width="19.7109375" style="2" customWidth="1"/>
    <col min="14852" max="14852" width="12.7109375" style="2" customWidth="1"/>
    <col min="14853" max="14853" width="13.28515625" style="2" customWidth="1"/>
    <col min="14854" max="14854" width="9.28515625" style="2" customWidth="1"/>
    <col min="14855" max="14855" width="9.7109375" style="2" customWidth="1"/>
    <col min="14856" max="14857" width="8.7109375" style="2" customWidth="1"/>
    <col min="14858" max="14858" width="9.28515625" style="2" customWidth="1"/>
    <col min="14859" max="14867" width="8.7109375" style="2" customWidth="1"/>
    <col min="14868" max="15104" width="9.140625" style="2"/>
    <col min="15105" max="15105" width="5.7109375" style="2" customWidth="1"/>
    <col min="15106" max="15107" width="19.7109375" style="2" customWidth="1"/>
    <col min="15108" max="15108" width="12.7109375" style="2" customWidth="1"/>
    <col min="15109" max="15109" width="13.28515625" style="2" customWidth="1"/>
    <col min="15110" max="15110" width="9.28515625" style="2" customWidth="1"/>
    <col min="15111" max="15111" width="9.7109375" style="2" customWidth="1"/>
    <col min="15112" max="15113" width="8.7109375" style="2" customWidth="1"/>
    <col min="15114" max="15114" width="9.28515625" style="2" customWidth="1"/>
    <col min="15115" max="15123" width="8.7109375" style="2" customWidth="1"/>
    <col min="15124" max="15360" width="9.140625" style="2"/>
    <col min="15361" max="15361" width="5.7109375" style="2" customWidth="1"/>
    <col min="15362" max="15363" width="19.7109375" style="2" customWidth="1"/>
    <col min="15364" max="15364" width="12.7109375" style="2" customWidth="1"/>
    <col min="15365" max="15365" width="13.28515625" style="2" customWidth="1"/>
    <col min="15366" max="15366" width="9.28515625" style="2" customWidth="1"/>
    <col min="15367" max="15367" width="9.7109375" style="2" customWidth="1"/>
    <col min="15368" max="15369" width="8.7109375" style="2" customWidth="1"/>
    <col min="15370" max="15370" width="9.28515625" style="2" customWidth="1"/>
    <col min="15371" max="15379" width="8.7109375" style="2" customWidth="1"/>
    <col min="15380" max="15616" width="9.140625" style="2"/>
    <col min="15617" max="15617" width="5.7109375" style="2" customWidth="1"/>
    <col min="15618" max="15619" width="19.7109375" style="2" customWidth="1"/>
    <col min="15620" max="15620" width="12.7109375" style="2" customWidth="1"/>
    <col min="15621" max="15621" width="13.28515625" style="2" customWidth="1"/>
    <col min="15622" max="15622" width="9.28515625" style="2" customWidth="1"/>
    <col min="15623" max="15623" width="9.7109375" style="2" customWidth="1"/>
    <col min="15624" max="15625" width="8.7109375" style="2" customWidth="1"/>
    <col min="15626" max="15626" width="9.28515625" style="2" customWidth="1"/>
    <col min="15627" max="15635" width="8.7109375" style="2" customWidth="1"/>
    <col min="15636" max="15872" width="9.140625" style="2"/>
    <col min="15873" max="15873" width="5.7109375" style="2" customWidth="1"/>
    <col min="15874" max="15875" width="19.7109375" style="2" customWidth="1"/>
    <col min="15876" max="15876" width="12.7109375" style="2" customWidth="1"/>
    <col min="15877" max="15877" width="13.28515625" style="2" customWidth="1"/>
    <col min="15878" max="15878" width="9.28515625" style="2" customWidth="1"/>
    <col min="15879" max="15879" width="9.7109375" style="2" customWidth="1"/>
    <col min="15880" max="15881" width="8.7109375" style="2" customWidth="1"/>
    <col min="15882" max="15882" width="9.28515625" style="2" customWidth="1"/>
    <col min="15883" max="15891" width="8.7109375" style="2" customWidth="1"/>
    <col min="15892" max="16128" width="9.140625" style="2"/>
    <col min="16129" max="16129" width="5.7109375" style="2" customWidth="1"/>
    <col min="16130" max="16131" width="19.7109375" style="2" customWidth="1"/>
    <col min="16132" max="16132" width="12.7109375" style="2" customWidth="1"/>
    <col min="16133" max="16133" width="13.28515625" style="2" customWidth="1"/>
    <col min="16134" max="16134" width="9.28515625" style="2" customWidth="1"/>
    <col min="16135" max="16135" width="9.7109375" style="2" customWidth="1"/>
    <col min="16136" max="16137" width="8.7109375" style="2" customWidth="1"/>
    <col min="16138" max="16138" width="9.28515625" style="2" customWidth="1"/>
    <col min="16139" max="16147" width="8.7109375" style="2" customWidth="1"/>
    <col min="16148" max="16384" width="9.140625" style="2"/>
  </cols>
  <sheetData>
    <row r="1" spans="1:19" x14ac:dyDescent="0.25">
      <c r="A1" s="1" t="s">
        <v>0</v>
      </c>
    </row>
    <row r="3" spans="1:19" s="5" customFormat="1" ht="16.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16.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5" customFormat="1" ht="16.5" x14ac:dyDescent="0.25">
      <c r="H5" s="6" t="str">
        <f>'[1]1_BPS'!E5</f>
        <v>PROVINSI</v>
      </c>
      <c r="I5" s="7" t="str">
        <f>'[1]1_BPS'!F5</f>
        <v>NUSA TENGGARA BARAT</v>
      </c>
    </row>
    <row r="6" spans="1:19" s="5" customFormat="1" ht="16.5" x14ac:dyDescent="0.25">
      <c r="A6" s="8"/>
      <c r="B6" s="8"/>
      <c r="C6" s="8"/>
      <c r="D6" s="8"/>
      <c r="E6" s="8"/>
      <c r="F6" s="8"/>
      <c r="G6" s="8"/>
      <c r="H6" s="9" t="str">
        <f>'[1]1_BPS'!E6</f>
        <v xml:space="preserve">TAHUN </v>
      </c>
      <c r="I6" s="10">
        <f>'[1]1_BPS'!F6</f>
        <v>2019</v>
      </c>
      <c r="J6" s="8"/>
      <c r="K6" s="8"/>
      <c r="L6" s="8"/>
      <c r="M6" s="8"/>
      <c r="N6" s="8"/>
      <c r="O6" s="8"/>
    </row>
    <row r="7" spans="1:19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20.25" customHeight="1" x14ac:dyDescent="0.25">
      <c r="A8" s="12" t="s">
        <v>3</v>
      </c>
      <c r="B8" s="13" t="s">
        <v>4</v>
      </c>
      <c r="C8" s="13" t="s">
        <v>5</v>
      </c>
      <c r="D8" s="14" t="s">
        <v>6</v>
      </c>
      <c r="E8" s="15" t="s">
        <v>7</v>
      </c>
      <c r="F8" s="16" t="s">
        <v>8</v>
      </c>
      <c r="G8" s="17"/>
      <c r="H8" s="16" t="s">
        <v>9</v>
      </c>
      <c r="I8" s="18"/>
      <c r="J8" s="17"/>
      <c r="K8" s="19" t="s">
        <v>10</v>
      </c>
      <c r="L8" s="20"/>
      <c r="M8" s="21"/>
      <c r="N8" s="22" t="s">
        <v>11</v>
      </c>
      <c r="O8" s="23"/>
      <c r="P8" s="24"/>
      <c r="Q8" s="24"/>
      <c r="R8" s="24"/>
      <c r="S8" s="23"/>
    </row>
    <row r="9" spans="1:19" ht="20.25" customHeight="1" x14ac:dyDescent="0.25">
      <c r="A9" s="25"/>
      <c r="B9" s="26"/>
      <c r="C9" s="26"/>
      <c r="D9" s="27"/>
      <c r="E9" s="28"/>
      <c r="F9" s="29"/>
      <c r="G9" s="30"/>
      <c r="H9" s="29"/>
      <c r="I9" s="31"/>
      <c r="J9" s="30"/>
      <c r="K9" s="32"/>
      <c r="L9" s="33"/>
      <c r="M9" s="34"/>
      <c r="N9" s="35" t="s">
        <v>12</v>
      </c>
      <c r="O9" s="36"/>
      <c r="P9" s="37" t="s">
        <v>13</v>
      </c>
      <c r="Q9" s="36"/>
      <c r="R9" s="35" t="s">
        <v>14</v>
      </c>
      <c r="S9" s="36"/>
    </row>
    <row r="10" spans="1:19" ht="20.25" customHeight="1" x14ac:dyDescent="0.25">
      <c r="A10" s="26"/>
      <c r="B10" s="38"/>
      <c r="C10" s="38"/>
      <c r="D10" s="39"/>
      <c r="E10" s="40"/>
      <c r="F10" s="41" t="s">
        <v>15</v>
      </c>
      <c r="G10" s="42" t="s">
        <v>16</v>
      </c>
      <c r="H10" s="43" t="s">
        <v>12</v>
      </c>
      <c r="I10" s="43" t="s">
        <v>13</v>
      </c>
      <c r="J10" s="43" t="s">
        <v>14</v>
      </c>
      <c r="K10" s="43" t="s">
        <v>12</v>
      </c>
      <c r="L10" s="43" t="s">
        <v>13</v>
      </c>
      <c r="M10" s="43" t="s">
        <v>14</v>
      </c>
      <c r="N10" s="41" t="s">
        <v>15</v>
      </c>
      <c r="O10" s="44" t="s">
        <v>16</v>
      </c>
      <c r="P10" s="45" t="s">
        <v>15</v>
      </c>
      <c r="Q10" s="44" t="s">
        <v>16</v>
      </c>
      <c r="R10" s="41" t="s">
        <v>15</v>
      </c>
      <c r="S10" s="44" t="s">
        <v>16</v>
      </c>
    </row>
    <row r="11" spans="1:19" x14ac:dyDescent="0.25">
      <c r="A11" s="46">
        <v>1</v>
      </c>
      <c r="B11" s="47">
        <v>2</v>
      </c>
      <c r="C11" s="46">
        <v>3</v>
      </c>
      <c r="D11" s="47">
        <v>4</v>
      </c>
      <c r="E11" s="46">
        <v>5</v>
      </c>
      <c r="F11" s="47">
        <v>6</v>
      </c>
      <c r="G11" s="46">
        <v>7</v>
      </c>
      <c r="H11" s="47">
        <v>8</v>
      </c>
      <c r="I11" s="46">
        <v>9</v>
      </c>
      <c r="J11" s="47">
        <v>10</v>
      </c>
      <c r="K11" s="46">
        <v>11</v>
      </c>
      <c r="L11" s="47">
        <v>12</v>
      </c>
      <c r="M11" s="46">
        <v>13</v>
      </c>
      <c r="N11" s="47">
        <v>14</v>
      </c>
      <c r="O11" s="46">
        <v>15</v>
      </c>
      <c r="P11" s="48">
        <v>16</v>
      </c>
      <c r="Q11" s="46">
        <v>17</v>
      </c>
      <c r="R11" s="47">
        <v>18</v>
      </c>
      <c r="S11" s="46">
        <v>19</v>
      </c>
    </row>
    <row r="12" spans="1:19" x14ac:dyDescent="0.25">
      <c r="A12" s="49">
        <f>'[1]9_IFK'!A9</f>
        <v>1</v>
      </c>
      <c r="B12" s="49" t="str">
        <f>'[1]9_IFK'!B9</f>
        <v xml:space="preserve"> Lombok Barat</v>
      </c>
      <c r="C12" s="49">
        <f>'[1]9_IFK'!C9</f>
        <v>19</v>
      </c>
      <c r="D12" s="50">
        <f>'[1]23_KESGA'!D11</f>
        <v>15103</v>
      </c>
      <c r="E12" s="50">
        <f>20%*D12</f>
        <v>3020.6000000000004</v>
      </c>
      <c r="F12" s="50">
        <v>2805</v>
      </c>
      <c r="G12" s="51">
        <f>F12/E12*100</f>
        <v>92.862345229424605</v>
      </c>
      <c r="H12" s="50">
        <v>6717</v>
      </c>
      <c r="I12" s="50">
        <v>7013</v>
      </c>
      <c r="J12" s="50">
        <f t="shared" ref="J12:J20" si="0">SUM(H12:I12)</f>
        <v>13730</v>
      </c>
      <c r="K12" s="50">
        <f t="shared" ref="K12:L20" si="1">15%*H12</f>
        <v>1007.55</v>
      </c>
      <c r="L12" s="50">
        <f t="shared" si="1"/>
        <v>1051.95</v>
      </c>
      <c r="M12" s="50">
        <f t="shared" ref="M12:M20" si="2">SUM(K12:L12)</f>
        <v>2059.5</v>
      </c>
      <c r="N12" s="50">
        <v>760</v>
      </c>
      <c r="O12" s="51">
        <f>N12/K12*100</f>
        <v>75.430499727060692</v>
      </c>
      <c r="P12" s="52">
        <v>644</v>
      </c>
      <c r="Q12" s="51">
        <f>P12/L12*100</f>
        <v>61.219639716716564</v>
      </c>
      <c r="R12" s="50">
        <f t="shared" ref="R12:R20" si="3">N12+P12</f>
        <v>1404</v>
      </c>
      <c r="S12" s="51">
        <f t="shared" ref="S12:S20" si="4">R12/M12*100</f>
        <v>68.171886380189363</v>
      </c>
    </row>
    <row r="13" spans="1:19" x14ac:dyDescent="0.25">
      <c r="A13" s="49">
        <f>'[1]9_IFK'!A10</f>
        <v>2</v>
      </c>
      <c r="B13" s="49" t="str">
        <f>'[1]9_IFK'!B10</f>
        <v xml:space="preserve"> Lombok Tengah</v>
      </c>
      <c r="C13" s="49">
        <f>'[1]9_IFK'!C10</f>
        <v>28</v>
      </c>
      <c r="D13" s="50">
        <f>'[1]23_KESGA'!D12</f>
        <v>21294</v>
      </c>
      <c r="E13" s="50">
        <f t="shared" ref="E13:E21" si="5">20%*D13</f>
        <v>4258.8</v>
      </c>
      <c r="F13" s="50">
        <v>5306</v>
      </c>
      <c r="G13" s="51">
        <f t="shared" ref="G13:G18" si="6">F13/E13*100</f>
        <v>124.58908612754766</v>
      </c>
      <c r="H13" s="50">
        <v>9159</v>
      </c>
      <c r="I13" s="50">
        <v>10199</v>
      </c>
      <c r="J13" s="50">
        <f>SUM(H13:I13)</f>
        <v>19358</v>
      </c>
      <c r="K13" s="50">
        <f t="shared" si="1"/>
        <v>1373.85</v>
      </c>
      <c r="L13" s="50">
        <f t="shared" si="1"/>
        <v>1529.85</v>
      </c>
      <c r="M13" s="50">
        <f t="shared" si="2"/>
        <v>2903.7</v>
      </c>
      <c r="N13" s="50">
        <v>987</v>
      </c>
      <c r="O13" s="51">
        <f>N13/K13*100</f>
        <v>71.841904138006342</v>
      </c>
      <c r="P13" s="52">
        <v>911</v>
      </c>
      <c r="Q13" s="51">
        <f>P13/L13*100</f>
        <v>59.548321730888652</v>
      </c>
      <c r="R13" s="50">
        <f t="shared" si="3"/>
        <v>1898</v>
      </c>
      <c r="S13" s="51">
        <f t="shared" si="4"/>
        <v>65.364879291937868</v>
      </c>
    </row>
    <row r="14" spans="1:19" x14ac:dyDescent="0.25">
      <c r="A14" s="49">
        <f>'[1]9_IFK'!A11</f>
        <v>3</v>
      </c>
      <c r="B14" s="49" t="str">
        <f>'[1]9_IFK'!B11</f>
        <v xml:space="preserve"> Lombok Timur</v>
      </c>
      <c r="C14" s="49">
        <f>'[1]9_IFK'!C11</f>
        <v>32</v>
      </c>
      <c r="D14" s="50">
        <f>'[1]23_KESGA'!D13</f>
        <v>27456</v>
      </c>
      <c r="E14" s="50">
        <f>20%*D14</f>
        <v>5491.2000000000007</v>
      </c>
      <c r="F14" s="50">
        <v>7318</v>
      </c>
      <c r="G14" s="51">
        <f t="shared" si="6"/>
        <v>133.26777389277387</v>
      </c>
      <c r="H14" s="50">
        <v>11628</v>
      </c>
      <c r="I14" s="50">
        <v>13332</v>
      </c>
      <c r="J14" s="50">
        <f t="shared" si="0"/>
        <v>24960</v>
      </c>
      <c r="K14" s="50">
        <f>15%*H14</f>
        <v>1744.2</v>
      </c>
      <c r="L14" s="50">
        <f t="shared" si="1"/>
        <v>1999.8</v>
      </c>
      <c r="M14" s="50">
        <f t="shared" si="2"/>
        <v>3744</v>
      </c>
      <c r="N14" s="50">
        <v>2059</v>
      </c>
      <c r="O14" s="51">
        <f t="shared" ref="O14:O20" si="7">N14/K14*100</f>
        <v>118.04838894622176</v>
      </c>
      <c r="P14" s="52">
        <v>1743</v>
      </c>
      <c r="Q14" s="51">
        <f t="shared" ref="Q14:Q19" si="8">P14/L14*100</f>
        <v>87.158715871587162</v>
      </c>
      <c r="R14" s="50">
        <f t="shared" si="3"/>
        <v>3802</v>
      </c>
      <c r="S14" s="51">
        <f t="shared" si="4"/>
        <v>101.54914529914529</v>
      </c>
    </row>
    <row r="15" spans="1:19" x14ac:dyDescent="0.25">
      <c r="A15" s="49">
        <f>'[1]9_IFK'!A12</f>
        <v>4</v>
      </c>
      <c r="B15" s="49" t="str">
        <f>'[1]9_IFK'!B12</f>
        <v xml:space="preserve"> Sumbawa</v>
      </c>
      <c r="C15" s="49">
        <f>'[1]9_IFK'!C12</f>
        <v>25</v>
      </c>
      <c r="D15" s="50">
        <f>'[1]23_KESGA'!D14</f>
        <v>10068</v>
      </c>
      <c r="E15" s="50">
        <f t="shared" si="5"/>
        <v>2013.6000000000001</v>
      </c>
      <c r="F15" s="50">
        <v>2408</v>
      </c>
      <c r="G15" s="51">
        <f>F15/E15*100</f>
        <v>119.58680969408024</v>
      </c>
      <c r="H15" s="50">
        <v>4670</v>
      </c>
      <c r="I15" s="50">
        <v>4483</v>
      </c>
      <c r="J15" s="50">
        <f t="shared" si="0"/>
        <v>9153</v>
      </c>
      <c r="K15" s="50">
        <f>15%*H15</f>
        <v>700.5</v>
      </c>
      <c r="L15" s="50">
        <f t="shared" si="1"/>
        <v>672.44999999999993</v>
      </c>
      <c r="M15" s="50">
        <f t="shared" si="2"/>
        <v>1372.9499999999998</v>
      </c>
      <c r="N15" s="50">
        <v>666</v>
      </c>
      <c r="O15" s="51">
        <f t="shared" si="7"/>
        <v>95.074946466809422</v>
      </c>
      <c r="P15" s="52">
        <v>589</v>
      </c>
      <c r="Q15" s="51">
        <f t="shared" si="8"/>
        <v>87.590155401888623</v>
      </c>
      <c r="R15" s="50">
        <f t="shared" si="3"/>
        <v>1255</v>
      </c>
      <c r="S15" s="51">
        <f>R15/M15*100</f>
        <v>91.409009796423774</v>
      </c>
    </row>
    <row r="16" spans="1:19" x14ac:dyDescent="0.25">
      <c r="A16" s="49">
        <f>'[1]9_IFK'!A13</f>
        <v>5</v>
      </c>
      <c r="B16" s="49" t="str">
        <f>'[1]9_IFK'!B13</f>
        <v xml:space="preserve"> Dompu</v>
      </c>
      <c r="C16" s="49">
        <f>'[1]9_IFK'!C13</f>
        <v>9</v>
      </c>
      <c r="D16" s="50">
        <f>'[1]23_KESGA'!D15</f>
        <v>6371</v>
      </c>
      <c r="E16" s="50">
        <f t="shared" si="5"/>
        <v>1274.2</v>
      </c>
      <c r="F16" s="50">
        <v>1906</v>
      </c>
      <c r="G16" s="51">
        <f t="shared" si="6"/>
        <v>149.58405273897347</v>
      </c>
      <c r="H16" s="50">
        <v>2928</v>
      </c>
      <c r="I16" s="50">
        <v>2864</v>
      </c>
      <c r="J16" s="50">
        <f>SUM(H16:I16)</f>
        <v>5792</v>
      </c>
      <c r="K16" s="50">
        <f t="shared" si="1"/>
        <v>439.2</v>
      </c>
      <c r="L16" s="50">
        <f>15%*I16</f>
        <v>429.59999999999997</v>
      </c>
      <c r="M16" s="50">
        <f t="shared" si="2"/>
        <v>868.8</v>
      </c>
      <c r="N16" s="50">
        <v>179</v>
      </c>
      <c r="O16" s="51">
        <f t="shared" si="7"/>
        <v>40.755919854280506</v>
      </c>
      <c r="P16" s="52">
        <v>139</v>
      </c>
      <c r="Q16" s="51">
        <f t="shared" si="8"/>
        <v>32.35567970204842</v>
      </c>
      <c r="R16" s="50">
        <f t="shared" si="3"/>
        <v>318</v>
      </c>
      <c r="S16" s="51">
        <f t="shared" si="4"/>
        <v>36.602209944751387</v>
      </c>
    </row>
    <row r="17" spans="1:19" x14ac:dyDescent="0.25">
      <c r="A17" s="49">
        <f>'[1]9_IFK'!A14</f>
        <v>6</v>
      </c>
      <c r="B17" s="49" t="str">
        <f>'[1]9_IFK'!B14</f>
        <v xml:space="preserve"> Bima</v>
      </c>
      <c r="C17" s="49">
        <f>'[1]9_IFK'!C14</f>
        <v>21</v>
      </c>
      <c r="D17" s="50">
        <f>'[1]23_KESGA'!D16</f>
        <v>11201</v>
      </c>
      <c r="E17" s="50">
        <f t="shared" si="5"/>
        <v>2240.2000000000003</v>
      </c>
      <c r="F17" s="50">
        <v>3676</v>
      </c>
      <c r="G17" s="51">
        <f t="shared" si="6"/>
        <v>164.09249174180874</v>
      </c>
      <c r="H17" s="50">
        <v>5070</v>
      </c>
      <c r="I17" s="50">
        <v>5113</v>
      </c>
      <c r="J17" s="50">
        <f t="shared" si="0"/>
        <v>10183</v>
      </c>
      <c r="K17" s="50">
        <f t="shared" si="1"/>
        <v>760.5</v>
      </c>
      <c r="L17" s="50">
        <f t="shared" si="1"/>
        <v>766.94999999999993</v>
      </c>
      <c r="M17" s="50">
        <f t="shared" si="2"/>
        <v>1527.4499999999998</v>
      </c>
      <c r="N17" s="50">
        <v>380</v>
      </c>
      <c r="O17" s="51">
        <f t="shared" si="7"/>
        <v>49.967126890203808</v>
      </c>
      <c r="P17" s="52">
        <v>305</v>
      </c>
      <c r="Q17" s="51">
        <f t="shared" si="8"/>
        <v>39.767911858660931</v>
      </c>
      <c r="R17" s="50">
        <f t="shared" si="3"/>
        <v>685</v>
      </c>
      <c r="S17" s="51">
        <f t="shared" si="4"/>
        <v>44.845985138629743</v>
      </c>
    </row>
    <row r="18" spans="1:19" x14ac:dyDescent="0.25">
      <c r="A18" s="49">
        <f>'[1]9_IFK'!A15</f>
        <v>7</v>
      </c>
      <c r="B18" s="49" t="str">
        <f>'[1]9_IFK'!B15</f>
        <v xml:space="preserve"> Sumbawa Barat</v>
      </c>
      <c r="C18" s="49">
        <f>'[1]9_IFK'!C15</f>
        <v>9</v>
      </c>
      <c r="D18" s="50">
        <f>'[1]23_KESGA'!D17</f>
        <v>3817</v>
      </c>
      <c r="E18" s="50">
        <f t="shared" si="5"/>
        <v>763.40000000000009</v>
      </c>
      <c r="F18" s="50">
        <v>825</v>
      </c>
      <c r="G18" s="51">
        <f t="shared" si="6"/>
        <v>108.06916426512967</v>
      </c>
      <c r="H18" s="50">
        <v>1760</v>
      </c>
      <c r="I18" s="50">
        <v>1710</v>
      </c>
      <c r="J18" s="50">
        <f t="shared" si="0"/>
        <v>3470</v>
      </c>
      <c r="K18" s="50">
        <f t="shared" si="1"/>
        <v>264</v>
      </c>
      <c r="L18" s="50">
        <f t="shared" si="1"/>
        <v>256.5</v>
      </c>
      <c r="M18" s="50">
        <f t="shared" si="2"/>
        <v>520.5</v>
      </c>
      <c r="N18" s="50">
        <v>180</v>
      </c>
      <c r="O18" s="51">
        <f t="shared" si="7"/>
        <v>68.181818181818173</v>
      </c>
      <c r="P18" s="52">
        <v>164</v>
      </c>
      <c r="Q18" s="51">
        <f t="shared" si="8"/>
        <v>63.937621832358673</v>
      </c>
      <c r="R18" s="50">
        <f t="shared" si="3"/>
        <v>344</v>
      </c>
      <c r="S18" s="51">
        <f t="shared" si="4"/>
        <v>66.090297790585979</v>
      </c>
    </row>
    <row r="19" spans="1:19" x14ac:dyDescent="0.25">
      <c r="A19" s="49">
        <f>'[1]9_IFK'!A16</f>
        <v>8</v>
      </c>
      <c r="B19" s="49" t="str">
        <f>'[1]9_IFK'!B16</f>
        <v xml:space="preserve"> Lombok Utara</v>
      </c>
      <c r="C19" s="49">
        <f>'[1]9_IFK'!C16</f>
        <v>8</v>
      </c>
      <c r="D19" s="50">
        <f>'[1]23_KESGA'!D18</f>
        <v>4939</v>
      </c>
      <c r="E19" s="50">
        <f t="shared" si="5"/>
        <v>987.80000000000007</v>
      </c>
      <c r="F19" s="50">
        <v>1546</v>
      </c>
      <c r="G19" s="51">
        <f>F19/E19*100</f>
        <v>156.50941486130793</v>
      </c>
      <c r="H19" s="50">
        <v>2214</v>
      </c>
      <c r="I19" s="50">
        <v>2276</v>
      </c>
      <c r="J19" s="50">
        <f t="shared" si="0"/>
        <v>4490</v>
      </c>
      <c r="K19" s="50">
        <f t="shared" si="1"/>
        <v>332.09999999999997</v>
      </c>
      <c r="L19" s="50">
        <f t="shared" si="1"/>
        <v>341.4</v>
      </c>
      <c r="M19" s="50">
        <f>SUM(K19:L19)</f>
        <v>673.5</v>
      </c>
      <c r="N19" s="50">
        <v>289</v>
      </c>
      <c r="O19" s="51">
        <f t="shared" si="7"/>
        <v>87.021981330924419</v>
      </c>
      <c r="P19" s="52">
        <v>268</v>
      </c>
      <c r="Q19" s="51">
        <f t="shared" si="8"/>
        <v>78.500292911540711</v>
      </c>
      <c r="R19" s="50">
        <f t="shared" si="3"/>
        <v>557</v>
      </c>
      <c r="S19" s="51">
        <f t="shared" si="4"/>
        <v>82.702301410541949</v>
      </c>
    </row>
    <row r="20" spans="1:19" x14ac:dyDescent="0.25">
      <c r="A20" s="49">
        <f>'[1]9_IFK'!A17</f>
        <v>9</v>
      </c>
      <c r="B20" s="49" t="str">
        <f>'[1]9_IFK'!B17</f>
        <v xml:space="preserve"> Kota Mataram</v>
      </c>
      <c r="C20" s="49">
        <f>'[1]9_IFK'!C17</f>
        <v>11</v>
      </c>
      <c r="D20" s="50">
        <f>'[1]23_KESGA'!D19</f>
        <v>9727</v>
      </c>
      <c r="E20" s="50">
        <f t="shared" si="5"/>
        <v>1945.4</v>
      </c>
      <c r="F20" s="50">
        <v>1625</v>
      </c>
      <c r="G20" s="51">
        <f>F20/E20*100</f>
        <v>83.530379356430558</v>
      </c>
      <c r="H20" s="50">
        <v>4375</v>
      </c>
      <c r="I20" s="50">
        <v>4468</v>
      </c>
      <c r="J20" s="50">
        <f t="shared" si="0"/>
        <v>8843</v>
      </c>
      <c r="K20" s="50">
        <f t="shared" si="1"/>
        <v>656.25</v>
      </c>
      <c r="L20" s="50">
        <f t="shared" si="1"/>
        <v>670.19999999999993</v>
      </c>
      <c r="M20" s="50">
        <f t="shared" si="2"/>
        <v>1326.4499999999998</v>
      </c>
      <c r="N20" s="50">
        <v>345</v>
      </c>
      <c r="O20" s="51">
        <f t="shared" si="7"/>
        <v>52.571428571428569</v>
      </c>
      <c r="P20" s="52">
        <v>334</v>
      </c>
      <c r="Q20" s="51">
        <f>P20/L20*100</f>
        <v>49.835869889585204</v>
      </c>
      <c r="R20" s="50">
        <f t="shared" si="3"/>
        <v>679</v>
      </c>
      <c r="S20" s="51">
        <f t="shared" si="4"/>
        <v>51.189264578385931</v>
      </c>
    </row>
    <row r="21" spans="1:19" x14ac:dyDescent="0.25">
      <c r="A21" s="49">
        <f>'[1]9_IFK'!A18</f>
        <v>10</v>
      </c>
      <c r="B21" s="49" t="str">
        <f>'[1]9_IFK'!B18</f>
        <v xml:space="preserve"> Kota Bima</v>
      </c>
      <c r="C21" s="49">
        <f>'[1]9_IFK'!C18</f>
        <v>7</v>
      </c>
      <c r="D21" s="50">
        <f>'[1]23_KESGA'!D20</f>
        <v>3670</v>
      </c>
      <c r="E21" s="50">
        <f t="shared" si="5"/>
        <v>734</v>
      </c>
      <c r="F21" s="50">
        <v>1169</v>
      </c>
      <c r="G21" s="51">
        <f>F21/E21*100</f>
        <v>159.26430517711171</v>
      </c>
      <c r="H21" s="50">
        <v>1637</v>
      </c>
      <c r="I21" s="50">
        <v>1699</v>
      </c>
      <c r="J21" s="50">
        <f>SUM(H21:I21)</f>
        <v>3336</v>
      </c>
      <c r="K21" s="50">
        <f>15%*H21</f>
        <v>245.54999999999998</v>
      </c>
      <c r="L21" s="50">
        <f>15%*I21</f>
        <v>254.85</v>
      </c>
      <c r="M21" s="50">
        <f>SUM(K21:L21)</f>
        <v>500.4</v>
      </c>
      <c r="N21" s="50">
        <v>210</v>
      </c>
      <c r="O21" s="51">
        <f>N21/K21*100</f>
        <v>85.5222968845449</v>
      </c>
      <c r="P21" s="52">
        <v>125</v>
      </c>
      <c r="Q21" s="51">
        <f>P21/L21*100</f>
        <v>49.048459878359822</v>
      </c>
      <c r="R21" s="50">
        <f>N21+P21</f>
        <v>335</v>
      </c>
      <c r="S21" s="51">
        <f>R21/M21*100</f>
        <v>66.946442845723425</v>
      </c>
    </row>
    <row r="22" spans="1:19" x14ac:dyDescent="0.25">
      <c r="A22" s="53"/>
      <c r="B22" s="49"/>
      <c r="C22" s="49"/>
      <c r="D22" s="50"/>
      <c r="E22" s="50"/>
      <c r="F22" s="50"/>
      <c r="G22" s="51"/>
      <c r="H22" s="50"/>
      <c r="I22" s="50"/>
      <c r="J22" s="50"/>
      <c r="K22" s="50"/>
      <c r="L22" s="50"/>
      <c r="M22" s="50"/>
      <c r="N22" s="50"/>
      <c r="O22" s="51"/>
      <c r="P22" s="52"/>
      <c r="Q22" s="51"/>
      <c r="R22" s="50"/>
      <c r="S22" s="51"/>
    </row>
    <row r="23" spans="1:19" ht="16.5" thickBot="1" x14ac:dyDescent="0.3">
      <c r="A23" s="54" t="s">
        <v>17</v>
      </c>
      <c r="B23" s="55"/>
      <c r="C23" s="56"/>
      <c r="D23" s="57">
        <f>SUM(D12:D22)</f>
        <v>113646</v>
      </c>
      <c r="E23" s="57">
        <f>20%*D23</f>
        <v>22729.200000000001</v>
      </c>
      <c r="F23" s="57">
        <f>SUM(F12:F22)</f>
        <v>28584</v>
      </c>
      <c r="G23" s="58">
        <f>F23/E23*100</f>
        <v>125.75893564225753</v>
      </c>
      <c r="H23" s="57">
        <f t="shared" ref="H23:N23" si="9">SUM(H12:H22)</f>
        <v>50158</v>
      </c>
      <c r="I23" s="57">
        <f t="shared" si="9"/>
        <v>53157</v>
      </c>
      <c r="J23" s="57">
        <f t="shared" si="9"/>
        <v>103315</v>
      </c>
      <c r="K23" s="57">
        <f t="shared" si="9"/>
        <v>7523.7</v>
      </c>
      <c r="L23" s="57">
        <f t="shared" si="9"/>
        <v>7973.55</v>
      </c>
      <c r="M23" s="57">
        <f t="shared" si="9"/>
        <v>15497.250000000002</v>
      </c>
      <c r="N23" s="57">
        <f t="shared" si="9"/>
        <v>6055</v>
      </c>
      <c r="O23" s="58">
        <f>N23/K23*100</f>
        <v>80.479019631298428</v>
      </c>
      <c r="P23" s="59">
        <f>SUM(P12:P22)</f>
        <v>5222</v>
      </c>
      <c r="Q23" s="58">
        <f>P23/L23*100</f>
        <v>65.491531375610606</v>
      </c>
      <c r="R23" s="57">
        <f>SUM(R12:R22)</f>
        <v>11277</v>
      </c>
      <c r="S23" s="58">
        <f>R23/M23*100</f>
        <v>72.767749116778774</v>
      </c>
    </row>
    <row r="24" spans="1:19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x14ac:dyDescent="0.25">
      <c r="A25" s="61" t="s">
        <v>18</v>
      </c>
    </row>
  </sheetData>
  <mergeCells count="14">
    <mergeCell ref="N8:S8"/>
    <mergeCell ref="N9:O9"/>
    <mergeCell ref="P9:Q9"/>
    <mergeCell ref="R9:S9"/>
    <mergeCell ref="A3:S3"/>
    <mergeCell ref="A4:S4"/>
    <mergeCell ref="A8:A10"/>
    <mergeCell ref="B8:B10"/>
    <mergeCell ref="C8:C10"/>
    <mergeCell ref="D8:D10"/>
    <mergeCell ref="E8:E10"/>
    <mergeCell ref="F8:G9"/>
    <mergeCell ref="H8:J9"/>
    <mergeCell ref="K8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2020-09-08T01:43:14Z</dcterms:created>
  <dcterms:modified xsi:type="dcterms:W3CDTF">2020-09-08T01:44:07Z</dcterms:modified>
</cp:coreProperties>
</file>