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IDANG STATISTIK TAHUN 2020\DATA SEKTORAL BIDANG SOSIAL\OPD yg Sudah Mengumpulkan Data Sektoral\TAHUN 2020\Dikes\51\"/>
    </mc:Choice>
  </mc:AlternateContent>
  <bookViews>
    <workbookView xWindow="0" yWindow="0" windowWidth="24000" windowHeight="93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9" i="1" s="1"/>
  <c r="G23" i="1"/>
  <c r="E23" i="1"/>
  <c r="D23" i="1"/>
  <c r="G25" i="1" s="1"/>
  <c r="I21" i="1"/>
  <c r="F21" i="1" s="1"/>
  <c r="H21" i="1"/>
  <c r="C21" i="1"/>
  <c r="B21" i="1"/>
  <c r="A21" i="1"/>
  <c r="I20" i="1"/>
  <c r="H20" i="1"/>
  <c r="F20" i="1"/>
  <c r="C20" i="1"/>
  <c r="B20" i="1"/>
  <c r="A20" i="1"/>
  <c r="I19" i="1"/>
  <c r="F19" i="1" s="1"/>
  <c r="H19" i="1"/>
  <c r="C19" i="1"/>
  <c r="B19" i="1"/>
  <c r="A19" i="1"/>
  <c r="I18" i="1"/>
  <c r="H18" i="1" s="1"/>
  <c r="F18" i="1"/>
  <c r="C18" i="1"/>
  <c r="B18" i="1"/>
  <c r="A18" i="1"/>
  <c r="I17" i="1"/>
  <c r="F17" i="1" s="1"/>
  <c r="H17" i="1"/>
  <c r="C17" i="1"/>
  <c r="B17" i="1"/>
  <c r="A17" i="1"/>
  <c r="I16" i="1"/>
  <c r="H16" i="1" s="1"/>
  <c r="F16" i="1"/>
  <c r="C16" i="1"/>
  <c r="B16" i="1"/>
  <c r="A16" i="1"/>
  <c r="I15" i="1"/>
  <c r="F15" i="1" s="1"/>
  <c r="H15" i="1"/>
  <c r="C15" i="1"/>
  <c r="B15" i="1"/>
  <c r="A15" i="1"/>
  <c r="I14" i="1"/>
  <c r="H14" i="1" s="1"/>
  <c r="F14" i="1"/>
  <c r="C14" i="1"/>
  <c r="B14" i="1"/>
  <c r="A14" i="1"/>
  <c r="I13" i="1"/>
  <c r="F13" i="1" s="1"/>
  <c r="H13" i="1"/>
  <c r="C13" i="1"/>
  <c r="B13" i="1"/>
  <c r="A13" i="1"/>
  <c r="I12" i="1"/>
  <c r="I23" i="1" s="1"/>
  <c r="F12" i="1"/>
  <c r="C12" i="1"/>
  <c r="B12" i="1"/>
  <c r="A12" i="1"/>
  <c r="F6" i="1"/>
  <c r="E6" i="1"/>
  <c r="F5" i="1"/>
  <c r="E5" i="1"/>
  <c r="I28" i="1" l="1"/>
  <c r="I26" i="1"/>
  <c r="F23" i="1"/>
  <c r="H23" i="1"/>
  <c r="H12" i="1"/>
</calcChain>
</file>

<file path=xl/comments1.xml><?xml version="1.0" encoding="utf-8"?>
<comments xmlns="http://schemas.openxmlformats.org/spreadsheetml/2006/main">
  <authors>
    <author>user</author>
  </authors>
  <commentList>
    <comment ref="D2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Diisi jumlah terduga tuberkulosis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isi perkiraan jumlah insiden tuberkulosis</t>
        </r>
      </text>
    </comment>
  </commentList>
</comments>
</file>

<file path=xl/sharedStrings.xml><?xml version="1.0" encoding="utf-8"?>
<sst xmlns="http://schemas.openxmlformats.org/spreadsheetml/2006/main" count="27" uniqueCount="25">
  <si>
    <t>TABEL 51</t>
  </si>
  <si>
    <t>JUMLAH TERDUGA TUBERKULOSIS, KASUS TUBERKULOSIS, KASUS TUBERKULOSIS ANAK, CASE NOTIFICATION RATE (CNR) PER 100.000 PENDUDUK</t>
  </si>
  <si>
    <t>DAN CASE DETECTION RATE (CDR) MENURUT JENIS KELAMIN, KECAMATAN, DAN PUSKESMAS</t>
  </si>
  <si>
    <t>NO</t>
  </si>
  <si>
    <t>KABUPATEN</t>
  </si>
  <si>
    <t>PUSKESMAS</t>
  </si>
  <si>
    <t>JUMLAH TERDUGA TUBERKULOSIS YANG MENDAPATKAN PELAYANAN SESUAI STANDAR</t>
  </si>
  <si>
    <t>JUMLAH SEMUA KASUS TUBERKULOSIS</t>
  </si>
  <si>
    <t>KASUS TUBERKULOSIS ANAK 0-14 TAHUN</t>
  </si>
  <si>
    <t>LAKI-LAKI</t>
  </si>
  <si>
    <t>PEREMPUAN</t>
  </si>
  <si>
    <t>LAKI-LAKI + PEREMPUAN</t>
  </si>
  <si>
    <t>JUMLAH</t>
  </si>
  <si>
    <t>%</t>
  </si>
  <si>
    <t>JUMLAH (KAB/KOTA)</t>
  </si>
  <si>
    <t xml:space="preserve">JUMLAH TERDUGA TUBERKULOSIS </t>
  </si>
  <si>
    <t>% ORANG TERDUGA TUBERKULOSIS (TBC) MENDAPATKAN PELAYANAN TUBERKULOSIS SESUAI STANDAR</t>
  </si>
  <si>
    <r>
      <rPr>
        <b/>
        <i/>
        <sz val="12"/>
        <rFont val="Arial"/>
        <family val="2"/>
      </rPr>
      <t xml:space="preserve">CNR SEMUA </t>
    </r>
    <r>
      <rPr>
        <b/>
        <sz val="12"/>
        <rFont val="Arial"/>
        <family val="2"/>
      </rPr>
      <t>KASUS TUBERKULOSIS PER 100.000 PENDUDUK</t>
    </r>
  </si>
  <si>
    <t>PERKIRAAN INSIDEN TUBERKULOSIS (DALAM ABSOLUT) BERDASARKAN MODELING (SUBSET) TAHUN 2019</t>
  </si>
  <si>
    <t>CASE DETECTION RATE (%)</t>
  </si>
  <si>
    <t>CAKUPAN PENEMUAN KASUS TUBERKULOSIS ANAK (%)</t>
  </si>
  <si>
    <t>Sumber : Seksi Penanggulangan Penyakit, Dinas Kesehatan Provinsi NTB</t>
  </si>
  <si>
    <r>
      <t xml:space="preserve">Keterangan: </t>
    </r>
    <r>
      <rPr>
        <vertAlign val="superscript"/>
        <sz val="12"/>
        <rFont val="Arial"/>
        <family val="2"/>
      </rPr>
      <t/>
    </r>
  </si>
  <si>
    <t xml:space="preserve">Jumlah pasien adalah seluruh pasien Tuberkulosis yang ada di wilayah kerja puskesmas tersebut termasuk pasien yang ditemukan di RS, BBKPM/BPKPM/BP4, Lembaga Pemasyarakatan, </t>
  </si>
  <si>
    <t>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</si>
</sst>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0.0"/>
    <numFmt numFmtId="166" formatCode="_(* #,##0.0_);_(* \(#,##0.0\);_(* &quot;-&quot;_);_(@_)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vertAlign val="superscript"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quotePrefix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3" fontId="1" fillId="0" borderId="7" xfId="1" applyNumberFormat="1" applyFont="1" applyFill="1" applyBorder="1" applyAlignment="1">
      <alignment vertical="center"/>
    </xf>
    <xf numFmtId="3" fontId="1" fillId="0" borderId="7" xfId="1" applyNumberFormat="1" applyFont="1" applyFill="1" applyBorder="1" applyAlignment="1">
      <alignment horizontal="right" vertical="center"/>
    </xf>
    <xf numFmtId="2" fontId="1" fillId="0" borderId="7" xfId="1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3" fontId="6" fillId="0" borderId="12" xfId="1" applyNumberFormat="1" applyFont="1" applyFill="1" applyBorder="1" applyAlignment="1">
      <alignment horizontal="right" vertical="center"/>
    </xf>
    <xf numFmtId="2" fontId="6" fillId="0" borderId="12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165" fontId="6" fillId="2" borderId="14" xfId="1" applyNumberFormat="1" applyFont="1" applyFill="1" applyBorder="1" applyAlignment="1">
      <alignment horizontal="right" vertical="center"/>
    </xf>
    <xf numFmtId="3" fontId="6" fillId="2" borderId="9" xfId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4" xfId="1" applyNumberFormat="1" applyFont="1" applyFill="1" applyBorder="1" applyAlignment="1">
      <alignment horizontal="right" vertical="center"/>
    </xf>
    <xf numFmtId="165" fontId="6" fillId="0" borderId="9" xfId="1" applyNumberFormat="1" applyFont="1" applyFill="1" applyBorder="1" applyAlignment="1">
      <alignment horizontal="right" vertical="center"/>
    </xf>
    <xf numFmtId="37" fontId="6" fillId="2" borderId="14" xfId="1" applyNumberFormat="1" applyFont="1" applyFill="1" applyBorder="1" applyAlignment="1">
      <alignment horizontal="right" vertical="center"/>
    </xf>
    <xf numFmtId="0" fontId="6" fillId="2" borderId="14" xfId="1" applyNumberFormat="1" applyFont="1" applyFill="1" applyBorder="1" applyAlignment="1">
      <alignment horizontal="right" vertical="center"/>
    </xf>
    <xf numFmtId="0" fontId="6" fillId="2" borderId="9" xfId="1" applyNumberFormat="1" applyFont="1" applyFill="1" applyBorder="1" applyAlignment="1">
      <alignment horizontal="right" vertical="center"/>
    </xf>
    <xf numFmtId="39" fontId="6" fillId="0" borderId="14" xfId="1" applyNumberFormat="1" applyFont="1" applyFill="1" applyBorder="1" applyAlignment="1">
      <alignment vertical="center"/>
    </xf>
    <xf numFmtId="39" fontId="6" fillId="0" borderId="14" xfId="1" applyNumberFormat="1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3" fontId="6" fillId="0" borderId="9" xfId="1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2" fontId="6" fillId="0" borderId="9" xfId="1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vertical="center"/>
    </xf>
    <xf numFmtId="0" fontId="1" fillId="0" borderId="0" xfId="0" quotePrefix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6" fontId="1" fillId="0" borderId="0" xfId="1" applyNumberFormat="1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 [0] 2 2" xfId="1"/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DANG%20STATISTIK%20TAHUN%202020/DATA%20SEKTORAL%20BIDANG%20SOSIAL/OPD%20yg%20Sudah%20Mengumpulkan%20Data%20Sektoral/TAHUN%202020/Dikes/New%20Data%202019/TABEL%20PROFIL%20KESEHATAN%202019_PROV%20N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_BPS"/>
      <sheetName val="2_BPS"/>
      <sheetName val="3_BPS_SUSENAS"/>
      <sheetName val="4_YANKES"/>
      <sheetName val="5_YANKES"/>
      <sheetName val="6_YANKES"/>
      <sheetName val="7_YANKES_RSU"/>
      <sheetName val="8_YANKES_RSU"/>
      <sheetName val="9_IFK"/>
      <sheetName val="10_PROMKES"/>
      <sheetName val="11_SDMK"/>
      <sheetName val="12_SDMK"/>
      <sheetName val="13_SDMK"/>
      <sheetName val="14_SDMK"/>
      <sheetName val="15_SDMK"/>
      <sheetName val="16_SDMK"/>
      <sheetName val="17_JKN"/>
      <sheetName val="18_PROMKES"/>
      <sheetName val="19_SUBAGPROGRAM"/>
      <sheetName val="20_KESGA"/>
      <sheetName val="21_KESGA"/>
      <sheetName val="22_KESGA"/>
      <sheetName val="23_KESGA"/>
      <sheetName val="24_IMUN"/>
      <sheetName val="25_IMUN"/>
      <sheetName val="26_IMUN"/>
      <sheetName val="27_GIZI"/>
      <sheetName val="28_KESGA"/>
      <sheetName val="29_KESGA"/>
      <sheetName val="30_KESGA"/>
      <sheetName val="31_KESGA"/>
      <sheetName val="32_KESGA"/>
      <sheetName val="33_KESGA"/>
      <sheetName val="34_KESGA"/>
      <sheetName val="35_GIZI"/>
      <sheetName val="36_KESGA"/>
      <sheetName val="37_IMUN"/>
      <sheetName val="38_IMUN"/>
      <sheetName val="39_IMUN"/>
      <sheetName val="40_IMUN"/>
      <sheetName val="41_GIZI"/>
      <sheetName val="42_KESGA"/>
      <sheetName val="43_GIZI"/>
      <sheetName val="44_GIZI"/>
      <sheetName val="45_KESGA_UKS"/>
      <sheetName val="46_YANKES"/>
      <sheetName val="47_YANKES_UKS"/>
      <sheetName val="48_PTM"/>
      <sheetName val="49_KESGA"/>
      <sheetName val="50_KESGA"/>
      <sheetName val="51_TB"/>
      <sheetName val="52_TB"/>
      <sheetName val="53_PNEUMONIA"/>
      <sheetName val="54_HIV"/>
      <sheetName val="55_AIDS"/>
      <sheetName val="56_DIARE"/>
      <sheetName val="57_KUSTA"/>
      <sheetName val="58_KUSTA"/>
      <sheetName val="59_KUSTA"/>
      <sheetName val="60_KUSTA"/>
      <sheetName val="61_AFP"/>
      <sheetName val="62_P2"/>
      <sheetName val="63_SURVEILANS"/>
      <sheetName val="64_SURVEILANS"/>
      <sheetName val="65_DBD"/>
      <sheetName val="66_MALARIA"/>
      <sheetName val="67_FILARIA"/>
      <sheetName val="68_PTM"/>
      <sheetName val="69_PTM"/>
      <sheetName val="70_PTM"/>
      <sheetName val="71_ODGJ"/>
      <sheetName val="72_KESLING"/>
      <sheetName val="73_KESLING"/>
      <sheetName val="74_KESLING"/>
      <sheetName val="75_KESLING"/>
      <sheetName val="76_KESLING"/>
    </sheetNames>
    <sheetDataSet>
      <sheetData sheetId="0"/>
      <sheetData sheetId="1">
        <row r="5">
          <cell r="E5" t="str">
            <v>PROVINSI</v>
          </cell>
          <cell r="F5" t="str">
            <v>NUSA TENGGARA BARAT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>
        <row r="28">
          <cell r="E28">
            <v>5070385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 xml:space="preserve"> Lombok Barat</v>
          </cell>
          <cell r="C9">
            <v>19</v>
          </cell>
        </row>
        <row r="10">
          <cell r="A10">
            <v>2</v>
          </cell>
          <cell r="B10" t="str">
            <v xml:space="preserve"> Lombok Tengah</v>
          </cell>
          <cell r="C10">
            <v>28</v>
          </cell>
        </row>
        <row r="11">
          <cell r="A11">
            <v>3</v>
          </cell>
          <cell r="B11" t="str">
            <v xml:space="preserve"> Lombok Timur</v>
          </cell>
          <cell r="C11">
            <v>32</v>
          </cell>
        </row>
        <row r="12">
          <cell r="A12">
            <v>4</v>
          </cell>
          <cell r="B12" t="str">
            <v xml:space="preserve"> Sumbawa</v>
          </cell>
          <cell r="C12">
            <v>25</v>
          </cell>
        </row>
        <row r="13">
          <cell r="A13">
            <v>5</v>
          </cell>
          <cell r="B13" t="str">
            <v xml:space="preserve"> Dompu</v>
          </cell>
          <cell r="C13">
            <v>9</v>
          </cell>
        </row>
        <row r="14">
          <cell r="A14">
            <v>6</v>
          </cell>
          <cell r="B14" t="str">
            <v xml:space="preserve"> Bima</v>
          </cell>
          <cell r="C14">
            <v>21</v>
          </cell>
        </row>
        <row r="15">
          <cell r="A15">
            <v>7</v>
          </cell>
          <cell r="B15" t="str">
            <v xml:space="preserve"> Sumbawa Barat</v>
          </cell>
          <cell r="C15">
            <v>9</v>
          </cell>
        </row>
        <row r="16">
          <cell r="A16">
            <v>8</v>
          </cell>
          <cell r="B16" t="str">
            <v xml:space="preserve"> Lombok Utara</v>
          </cell>
          <cell r="C16">
            <v>8</v>
          </cell>
        </row>
        <row r="17">
          <cell r="A17">
            <v>9</v>
          </cell>
          <cell r="B17" t="str">
            <v xml:space="preserve"> Kota Mataram</v>
          </cell>
          <cell r="C17">
            <v>11</v>
          </cell>
        </row>
        <row r="18">
          <cell r="A18">
            <v>10</v>
          </cell>
          <cell r="B18" t="str">
            <v xml:space="preserve"> Kota Bima</v>
          </cell>
          <cell r="C18">
            <v>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E10" sqref="E10"/>
    </sheetView>
  </sheetViews>
  <sheetFormatPr defaultColWidth="10.5703125" defaultRowHeight="15" x14ac:dyDescent="0.25"/>
  <cols>
    <col min="1" max="1" width="5.7109375" style="3" customWidth="1"/>
    <col min="2" max="3" width="22.7109375" style="3" customWidth="1"/>
    <col min="4" max="4" width="26" style="3" customWidth="1"/>
    <col min="5" max="9" width="16.85546875" style="3" customWidth="1"/>
    <col min="10" max="10" width="22" style="3" customWidth="1"/>
    <col min="11" max="11" width="16.85546875" bestFit="1" customWidth="1"/>
    <col min="12" max="246" width="9.140625" style="3" customWidth="1"/>
    <col min="247" max="247" width="5.7109375" style="3" customWidth="1"/>
    <col min="248" max="248" width="21.7109375" style="3" customWidth="1"/>
    <col min="249" max="249" width="19.7109375" style="3" customWidth="1"/>
    <col min="250" max="250" width="10.42578125" style="3" customWidth="1"/>
    <col min="251" max="251" width="10.28515625" style="3" customWidth="1"/>
    <col min="252" max="256" width="10.5703125" style="3"/>
    <col min="257" max="257" width="5.7109375" style="3" customWidth="1"/>
    <col min="258" max="259" width="22.7109375" style="3" customWidth="1"/>
    <col min="260" max="260" width="23.140625" style="3" customWidth="1"/>
    <col min="261" max="265" width="16.85546875" style="3" customWidth="1"/>
    <col min="266" max="266" width="22" style="3" customWidth="1"/>
    <col min="267" max="267" width="16.85546875" style="3" bestFit="1" customWidth="1"/>
    <col min="268" max="502" width="9.140625" style="3" customWidth="1"/>
    <col min="503" max="503" width="5.7109375" style="3" customWidth="1"/>
    <col min="504" max="504" width="21.7109375" style="3" customWidth="1"/>
    <col min="505" max="505" width="19.7109375" style="3" customWidth="1"/>
    <col min="506" max="506" width="10.42578125" style="3" customWidth="1"/>
    <col min="507" max="507" width="10.28515625" style="3" customWidth="1"/>
    <col min="508" max="512" width="10.5703125" style="3"/>
    <col min="513" max="513" width="5.7109375" style="3" customWidth="1"/>
    <col min="514" max="515" width="22.7109375" style="3" customWidth="1"/>
    <col min="516" max="516" width="23.140625" style="3" customWidth="1"/>
    <col min="517" max="521" width="16.85546875" style="3" customWidth="1"/>
    <col min="522" max="522" width="22" style="3" customWidth="1"/>
    <col min="523" max="523" width="16.85546875" style="3" bestFit="1" customWidth="1"/>
    <col min="524" max="758" width="9.140625" style="3" customWidth="1"/>
    <col min="759" max="759" width="5.7109375" style="3" customWidth="1"/>
    <col min="760" max="760" width="21.7109375" style="3" customWidth="1"/>
    <col min="761" max="761" width="19.7109375" style="3" customWidth="1"/>
    <col min="762" max="762" width="10.42578125" style="3" customWidth="1"/>
    <col min="763" max="763" width="10.28515625" style="3" customWidth="1"/>
    <col min="764" max="768" width="10.5703125" style="3"/>
    <col min="769" max="769" width="5.7109375" style="3" customWidth="1"/>
    <col min="770" max="771" width="22.7109375" style="3" customWidth="1"/>
    <col min="772" max="772" width="23.140625" style="3" customWidth="1"/>
    <col min="773" max="777" width="16.85546875" style="3" customWidth="1"/>
    <col min="778" max="778" width="22" style="3" customWidth="1"/>
    <col min="779" max="779" width="16.85546875" style="3" bestFit="1" customWidth="1"/>
    <col min="780" max="1014" width="9.140625" style="3" customWidth="1"/>
    <col min="1015" max="1015" width="5.7109375" style="3" customWidth="1"/>
    <col min="1016" max="1016" width="21.7109375" style="3" customWidth="1"/>
    <col min="1017" max="1017" width="19.7109375" style="3" customWidth="1"/>
    <col min="1018" max="1018" width="10.42578125" style="3" customWidth="1"/>
    <col min="1019" max="1019" width="10.28515625" style="3" customWidth="1"/>
    <col min="1020" max="1024" width="10.5703125" style="3"/>
    <col min="1025" max="1025" width="5.7109375" style="3" customWidth="1"/>
    <col min="1026" max="1027" width="22.7109375" style="3" customWidth="1"/>
    <col min="1028" max="1028" width="23.140625" style="3" customWidth="1"/>
    <col min="1029" max="1033" width="16.85546875" style="3" customWidth="1"/>
    <col min="1034" max="1034" width="22" style="3" customWidth="1"/>
    <col min="1035" max="1035" width="16.85546875" style="3" bestFit="1" customWidth="1"/>
    <col min="1036" max="1270" width="9.140625" style="3" customWidth="1"/>
    <col min="1271" max="1271" width="5.7109375" style="3" customWidth="1"/>
    <col min="1272" max="1272" width="21.7109375" style="3" customWidth="1"/>
    <col min="1273" max="1273" width="19.7109375" style="3" customWidth="1"/>
    <col min="1274" max="1274" width="10.42578125" style="3" customWidth="1"/>
    <col min="1275" max="1275" width="10.28515625" style="3" customWidth="1"/>
    <col min="1276" max="1280" width="10.5703125" style="3"/>
    <col min="1281" max="1281" width="5.7109375" style="3" customWidth="1"/>
    <col min="1282" max="1283" width="22.7109375" style="3" customWidth="1"/>
    <col min="1284" max="1284" width="23.140625" style="3" customWidth="1"/>
    <col min="1285" max="1289" width="16.85546875" style="3" customWidth="1"/>
    <col min="1290" max="1290" width="22" style="3" customWidth="1"/>
    <col min="1291" max="1291" width="16.85546875" style="3" bestFit="1" customWidth="1"/>
    <col min="1292" max="1526" width="9.140625" style="3" customWidth="1"/>
    <col min="1527" max="1527" width="5.7109375" style="3" customWidth="1"/>
    <col min="1528" max="1528" width="21.7109375" style="3" customWidth="1"/>
    <col min="1529" max="1529" width="19.7109375" style="3" customWidth="1"/>
    <col min="1530" max="1530" width="10.42578125" style="3" customWidth="1"/>
    <col min="1531" max="1531" width="10.28515625" style="3" customWidth="1"/>
    <col min="1532" max="1536" width="10.5703125" style="3"/>
    <col min="1537" max="1537" width="5.7109375" style="3" customWidth="1"/>
    <col min="1538" max="1539" width="22.7109375" style="3" customWidth="1"/>
    <col min="1540" max="1540" width="23.140625" style="3" customWidth="1"/>
    <col min="1541" max="1545" width="16.85546875" style="3" customWidth="1"/>
    <col min="1546" max="1546" width="22" style="3" customWidth="1"/>
    <col min="1547" max="1547" width="16.85546875" style="3" bestFit="1" customWidth="1"/>
    <col min="1548" max="1782" width="9.140625" style="3" customWidth="1"/>
    <col min="1783" max="1783" width="5.7109375" style="3" customWidth="1"/>
    <col min="1784" max="1784" width="21.7109375" style="3" customWidth="1"/>
    <col min="1785" max="1785" width="19.7109375" style="3" customWidth="1"/>
    <col min="1786" max="1786" width="10.42578125" style="3" customWidth="1"/>
    <col min="1787" max="1787" width="10.28515625" style="3" customWidth="1"/>
    <col min="1788" max="1792" width="10.5703125" style="3"/>
    <col min="1793" max="1793" width="5.7109375" style="3" customWidth="1"/>
    <col min="1794" max="1795" width="22.7109375" style="3" customWidth="1"/>
    <col min="1796" max="1796" width="23.140625" style="3" customWidth="1"/>
    <col min="1797" max="1801" width="16.85546875" style="3" customWidth="1"/>
    <col min="1802" max="1802" width="22" style="3" customWidth="1"/>
    <col min="1803" max="1803" width="16.85546875" style="3" bestFit="1" customWidth="1"/>
    <col min="1804" max="2038" width="9.140625" style="3" customWidth="1"/>
    <col min="2039" max="2039" width="5.7109375" style="3" customWidth="1"/>
    <col min="2040" max="2040" width="21.7109375" style="3" customWidth="1"/>
    <col min="2041" max="2041" width="19.7109375" style="3" customWidth="1"/>
    <col min="2042" max="2042" width="10.42578125" style="3" customWidth="1"/>
    <col min="2043" max="2043" width="10.28515625" style="3" customWidth="1"/>
    <col min="2044" max="2048" width="10.5703125" style="3"/>
    <col min="2049" max="2049" width="5.7109375" style="3" customWidth="1"/>
    <col min="2050" max="2051" width="22.7109375" style="3" customWidth="1"/>
    <col min="2052" max="2052" width="23.140625" style="3" customWidth="1"/>
    <col min="2053" max="2057" width="16.85546875" style="3" customWidth="1"/>
    <col min="2058" max="2058" width="22" style="3" customWidth="1"/>
    <col min="2059" max="2059" width="16.85546875" style="3" bestFit="1" customWidth="1"/>
    <col min="2060" max="2294" width="9.140625" style="3" customWidth="1"/>
    <col min="2295" max="2295" width="5.7109375" style="3" customWidth="1"/>
    <col min="2296" max="2296" width="21.7109375" style="3" customWidth="1"/>
    <col min="2297" max="2297" width="19.7109375" style="3" customWidth="1"/>
    <col min="2298" max="2298" width="10.42578125" style="3" customWidth="1"/>
    <col min="2299" max="2299" width="10.28515625" style="3" customWidth="1"/>
    <col min="2300" max="2304" width="10.5703125" style="3"/>
    <col min="2305" max="2305" width="5.7109375" style="3" customWidth="1"/>
    <col min="2306" max="2307" width="22.7109375" style="3" customWidth="1"/>
    <col min="2308" max="2308" width="23.140625" style="3" customWidth="1"/>
    <col min="2309" max="2313" width="16.85546875" style="3" customWidth="1"/>
    <col min="2314" max="2314" width="22" style="3" customWidth="1"/>
    <col min="2315" max="2315" width="16.85546875" style="3" bestFit="1" customWidth="1"/>
    <col min="2316" max="2550" width="9.140625" style="3" customWidth="1"/>
    <col min="2551" max="2551" width="5.7109375" style="3" customWidth="1"/>
    <col min="2552" max="2552" width="21.7109375" style="3" customWidth="1"/>
    <col min="2553" max="2553" width="19.7109375" style="3" customWidth="1"/>
    <col min="2554" max="2554" width="10.42578125" style="3" customWidth="1"/>
    <col min="2555" max="2555" width="10.28515625" style="3" customWidth="1"/>
    <col min="2556" max="2560" width="10.5703125" style="3"/>
    <col min="2561" max="2561" width="5.7109375" style="3" customWidth="1"/>
    <col min="2562" max="2563" width="22.7109375" style="3" customWidth="1"/>
    <col min="2564" max="2564" width="23.140625" style="3" customWidth="1"/>
    <col min="2565" max="2569" width="16.85546875" style="3" customWidth="1"/>
    <col min="2570" max="2570" width="22" style="3" customWidth="1"/>
    <col min="2571" max="2571" width="16.85546875" style="3" bestFit="1" customWidth="1"/>
    <col min="2572" max="2806" width="9.140625" style="3" customWidth="1"/>
    <col min="2807" max="2807" width="5.7109375" style="3" customWidth="1"/>
    <col min="2808" max="2808" width="21.7109375" style="3" customWidth="1"/>
    <col min="2809" max="2809" width="19.7109375" style="3" customWidth="1"/>
    <col min="2810" max="2810" width="10.42578125" style="3" customWidth="1"/>
    <col min="2811" max="2811" width="10.28515625" style="3" customWidth="1"/>
    <col min="2812" max="2816" width="10.5703125" style="3"/>
    <col min="2817" max="2817" width="5.7109375" style="3" customWidth="1"/>
    <col min="2818" max="2819" width="22.7109375" style="3" customWidth="1"/>
    <col min="2820" max="2820" width="23.140625" style="3" customWidth="1"/>
    <col min="2821" max="2825" width="16.85546875" style="3" customWidth="1"/>
    <col min="2826" max="2826" width="22" style="3" customWidth="1"/>
    <col min="2827" max="2827" width="16.85546875" style="3" bestFit="1" customWidth="1"/>
    <col min="2828" max="3062" width="9.140625" style="3" customWidth="1"/>
    <col min="3063" max="3063" width="5.7109375" style="3" customWidth="1"/>
    <col min="3064" max="3064" width="21.7109375" style="3" customWidth="1"/>
    <col min="3065" max="3065" width="19.7109375" style="3" customWidth="1"/>
    <col min="3066" max="3066" width="10.42578125" style="3" customWidth="1"/>
    <col min="3067" max="3067" width="10.28515625" style="3" customWidth="1"/>
    <col min="3068" max="3072" width="10.5703125" style="3"/>
    <col min="3073" max="3073" width="5.7109375" style="3" customWidth="1"/>
    <col min="3074" max="3075" width="22.7109375" style="3" customWidth="1"/>
    <col min="3076" max="3076" width="23.140625" style="3" customWidth="1"/>
    <col min="3077" max="3081" width="16.85546875" style="3" customWidth="1"/>
    <col min="3082" max="3082" width="22" style="3" customWidth="1"/>
    <col min="3083" max="3083" width="16.85546875" style="3" bestFit="1" customWidth="1"/>
    <col min="3084" max="3318" width="9.140625" style="3" customWidth="1"/>
    <col min="3319" max="3319" width="5.7109375" style="3" customWidth="1"/>
    <col min="3320" max="3320" width="21.7109375" style="3" customWidth="1"/>
    <col min="3321" max="3321" width="19.7109375" style="3" customWidth="1"/>
    <col min="3322" max="3322" width="10.42578125" style="3" customWidth="1"/>
    <col min="3323" max="3323" width="10.28515625" style="3" customWidth="1"/>
    <col min="3324" max="3328" width="10.5703125" style="3"/>
    <col min="3329" max="3329" width="5.7109375" style="3" customWidth="1"/>
    <col min="3330" max="3331" width="22.7109375" style="3" customWidth="1"/>
    <col min="3332" max="3332" width="23.140625" style="3" customWidth="1"/>
    <col min="3333" max="3337" width="16.85546875" style="3" customWidth="1"/>
    <col min="3338" max="3338" width="22" style="3" customWidth="1"/>
    <col min="3339" max="3339" width="16.85546875" style="3" bestFit="1" customWidth="1"/>
    <col min="3340" max="3574" width="9.140625" style="3" customWidth="1"/>
    <col min="3575" max="3575" width="5.7109375" style="3" customWidth="1"/>
    <col min="3576" max="3576" width="21.7109375" style="3" customWidth="1"/>
    <col min="3577" max="3577" width="19.7109375" style="3" customWidth="1"/>
    <col min="3578" max="3578" width="10.42578125" style="3" customWidth="1"/>
    <col min="3579" max="3579" width="10.28515625" style="3" customWidth="1"/>
    <col min="3580" max="3584" width="10.5703125" style="3"/>
    <col min="3585" max="3585" width="5.7109375" style="3" customWidth="1"/>
    <col min="3586" max="3587" width="22.7109375" style="3" customWidth="1"/>
    <col min="3588" max="3588" width="23.140625" style="3" customWidth="1"/>
    <col min="3589" max="3593" width="16.85546875" style="3" customWidth="1"/>
    <col min="3594" max="3594" width="22" style="3" customWidth="1"/>
    <col min="3595" max="3595" width="16.85546875" style="3" bestFit="1" customWidth="1"/>
    <col min="3596" max="3830" width="9.140625" style="3" customWidth="1"/>
    <col min="3831" max="3831" width="5.7109375" style="3" customWidth="1"/>
    <col min="3832" max="3832" width="21.7109375" style="3" customWidth="1"/>
    <col min="3833" max="3833" width="19.7109375" style="3" customWidth="1"/>
    <col min="3834" max="3834" width="10.42578125" style="3" customWidth="1"/>
    <col min="3835" max="3835" width="10.28515625" style="3" customWidth="1"/>
    <col min="3836" max="3840" width="10.5703125" style="3"/>
    <col min="3841" max="3841" width="5.7109375" style="3" customWidth="1"/>
    <col min="3842" max="3843" width="22.7109375" style="3" customWidth="1"/>
    <col min="3844" max="3844" width="23.140625" style="3" customWidth="1"/>
    <col min="3845" max="3849" width="16.85546875" style="3" customWidth="1"/>
    <col min="3850" max="3850" width="22" style="3" customWidth="1"/>
    <col min="3851" max="3851" width="16.85546875" style="3" bestFit="1" customWidth="1"/>
    <col min="3852" max="4086" width="9.140625" style="3" customWidth="1"/>
    <col min="4087" max="4087" width="5.7109375" style="3" customWidth="1"/>
    <col min="4088" max="4088" width="21.7109375" style="3" customWidth="1"/>
    <col min="4089" max="4089" width="19.7109375" style="3" customWidth="1"/>
    <col min="4090" max="4090" width="10.42578125" style="3" customWidth="1"/>
    <col min="4091" max="4091" width="10.28515625" style="3" customWidth="1"/>
    <col min="4092" max="4096" width="10.5703125" style="3"/>
    <col min="4097" max="4097" width="5.7109375" style="3" customWidth="1"/>
    <col min="4098" max="4099" width="22.7109375" style="3" customWidth="1"/>
    <col min="4100" max="4100" width="23.140625" style="3" customWidth="1"/>
    <col min="4101" max="4105" width="16.85546875" style="3" customWidth="1"/>
    <col min="4106" max="4106" width="22" style="3" customWidth="1"/>
    <col min="4107" max="4107" width="16.85546875" style="3" bestFit="1" customWidth="1"/>
    <col min="4108" max="4342" width="9.140625" style="3" customWidth="1"/>
    <col min="4343" max="4343" width="5.7109375" style="3" customWidth="1"/>
    <col min="4344" max="4344" width="21.7109375" style="3" customWidth="1"/>
    <col min="4345" max="4345" width="19.7109375" style="3" customWidth="1"/>
    <col min="4346" max="4346" width="10.42578125" style="3" customWidth="1"/>
    <col min="4347" max="4347" width="10.28515625" style="3" customWidth="1"/>
    <col min="4348" max="4352" width="10.5703125" style="3"/>
    <col min="4353" max="4353" width="5.7109375" style="3" customWidth="1"/>
    <col min="4354" max="4355" width="22.7109375" style="3" customWidth="1"/>
    <col min="4356" max="4356" width="23.140625" style="3" customWidth="1"/>
    <col min="4357" max="4361" width="16.85546875" style="3" customWidth="1"/>
    <col min="4362" max="4362" width="22" style="3" customWidth="1"/>
    <col min="4363" max="4363" width="16.85546875" style="3" bestFit="1" customWidth="1"/>
    <col min="4364" max="4598" width="9.140625" style="3" customWidth="1"/>
    <col min="4599" max="4599" width="5.7109375" style="3" customWidth="1"/>
    <col min="4600" max="4600" width="21.7109375" style="3" customWidth="1"/>
    <col min="4601" max="4601" width="19.7109375" style="3" customWidth="1"/>
    <col min="4602" max="4602" width="10.42578125" style="3" customWidth="1"/>
    <col min="4603" max="4603" width="10.28515625" style="3" customWidth="1"/>
    <col min="4604" max="4608" width="10.5703125" style="3"/>
    <col min="4609" max="4609" width="5.7109375" style="3" customWidth="1"/>
    <col min="4610" max="4611" width="22.7109375" style="3" customWidth="1"/>
    <col min="4612" max="4612" width="23.140625" style="3" customWidth="1"/>
    <col min="4613" max="4617" width="16.85546875" style="3" customWidth="1"/>
    <col min="4618" max="4618" width="22" style="3" customWidth="1"/>
    <col min="4619" max="4619" width="16.85546875" style="3" bestFit="1" customWidth="1"/>
    <col min="4620" max="4854" width="9.140625" style="3" customWidth="1"/>
    <col min="4855" max="4855" width="5.7109375" style="3" customWidth="1"/>
    <col min="4856" max="4856" width="21.7109375" style="3" customWidth="1"/>
    <col min="4857" max="4857" width="19.7109375" style="3" customWidth="1"/>
    <col min="4858" max="4858" width="10.42578125" style="3" customWidth="1"/>
    <col min="4859" max="4859" width="10.28515625" style="3" customWidth="1"/>
    <col min="4860" max="4864" width="10.5703125" style="3"/>
    <col min="4865" max="4865" width="5.7109375" style="3" customWidth="1"/>
    <col min="4866" max="4867" width="22.7109375" style="3" customWidth="1"/>
    <col min="4868" max="4868" width="23.140625" style="3" customWidth="1"/>
    <col min="4869" max="4873" width="16.85546875" style="3" customWidth="1"/>
    <col min="4874" max="4874" width="22" style="3" customWidth="1"/>
    <col min="4875" max="4875" width="16.85546875" style="3" bestFit="1" customWidth="1"/>
    <col min="4876" max="5110" width="9.140625" style="3" customWidth="1"/>
    <col min="5111" max="5111" width="5.7109375" style="3" customWidth="1"/>
    <col min="5112" max="5112" width="21.7109375" style="3" customWidth="1"/>
    <col min="5113" max="5113" width="19.7109375" style="3" customWidth="1"/>
    <col min="5114" max="5114" width="10.42578125" style="3" customWidth="1"/>
    <col min="5115" max="5115" width="10.28515625" style="3" customWidth="1"/>
    <col min="5116" max="5120" width="10.5703125" style="3"/>
    <col min="5121" max="5121" width="5.7109375" style="3" customWidth="1"/>
    <col min="5122" max="5123" width="22.7109375" style="3" customWidth="1"/>
    <col min="5124" max="5124" width="23.140625" style="3" customWidth="1"/>
    <col min="5125" max="5129" width="16.85546875" style="3" customWidth="1"/>
    <col min="5130" max="5130" width="22" style="3" customWidth="1"/>
    <col min="5131" max="5131" width="16.85546875" style="3" bestFit="1" customWidth="1"/>
    <col min="5132" max="5366" width="9.140625" style="3" customWidth="1"/>
    <col min="5367" max="5367" width="5.7109375" style="3" customWidth="1"/>
    <col min="5368" max="5368" width="21.7109375" style="3" customWidth="1"/>
    <col min="5369" max="5369" width="19.7109375" style="3" customWidth="1"/>
    <col min="5370" max="5370" width="10.42578125" style="3" customWidth="1"/>
    <col min="5371" max="5371" width="10.28515625" style="3" customWidth="1"/>
    <col min="5372" max="5376" width="10.5703125" style="3"/>
    <col min="5377" max="5377" width="5.7109375" style="3" customWidth="1"/>
    <col min="5378" max="5379" width="22.7109375" style="3" customWidth="1"/>
    <col min="5380" max="5380" width="23.140625" style="3" customWidth="1"/>
    <col min="5381" max="5385" width="16.85546875" style="3" customWidth="1"/>
    <col min="5386" max="5386" width="22" style="3" customWidth="1"/>
    <col min="5387" max="5387" width="16.85546875" style="3" bestFit="1" customWidth="1"/>
    <col min="5388" max="5622" width="9.140625" style="3" customWidth="1"/>
    <col min="5623" max="5623" width="5.7109375" style="3" customWidth="1"/>
    <col min="5624" max="5624" width="21.7109375" style="3" customWidth="1"/>
    <col min="5625" max="5625" width="19.7109375" style="3" customWidth="1"/>
    <col min="5626" max="5626" width="10.42578125" style="3" customWidth="1"/>
    <col min="5627" max="5627" width="10.28515625" style="3" customWidth="1"/>
    <col min="5628" max="5632" width="10.5703125" style="3"/>
    <col min="5633" max="5633" width="5.7109375" style="3" customWidth="1"/>
    <col min="5634" max="5635" width="22.7109375" style="3" customWidth="1"/>
    <col min="5636" max="5636" width="23.140625" style="3" customWidth="1"/>
    <col min="5637" max="5641" width="16.85546875" style="3" customWidth="1"/>
    <col min="5642" max="5642" width="22" style="3" customWidth="1"/>
    <col min="5643" max="5643" width="16.85546875" style="3" bestFit="1" customWidth="1"/>
    <col min="5644" max="5878" width="9.140625" style="3" customWidth="1"/>
    <col min="5879" max="5879" width="5.7109375" style="3" customWidth="1"/>
    <col min="5880" max="5880" width="21.7109375" style="3" customWidth="1"/>
    <col min="5881" max="5881" width="19.7109375" style="3" customWidth="1"/>
    <col min="5882" max="5882" width="10.42578125" style="3" customWidth="1"/>
    <col min="5883" max="5883" width="10.28515625" style="3" customWidth="1"/>
    <col min="5884" max="5888" width="10.5703125" style="3"/>
    <col min="5889" max="5889" width="5.7109375" style="3" customWidth="1"/>
    <col min="5890" max="5891" width="22.7109375" style="3" customWidth="1"/>
    <col min="5892" max="5892" width="23.140625" style="3" customWidth="1"/>
    <col min="5893" max="5897" width="16.85546875" style="3" customWidth="1"/>
    <col min="5898" max="5898" width="22" style="3" customWidth="1"/>
    <col min="5899" max="5899" width="16.85546875" style="3" bestFit="1" customWidth="1"/>
    <col min="5900" max="6134" width="9.140625" style="3" customWidth="1"/>
    <col min="6135" max="6135" width="5.7109375" style="3" customWidth="1"/>
    <col min="6136" max="6136" width="21.7109375" style="3" customWidth="1"/>
    <col min="6137" max="6137" width="19.7109375" style="3" customWidth="1"/>
    <col min="6138" max="6138" width="10.42578125" style="3" customWidth="1"/>
    <col min="6139" max="6139" width="10.28515625" style="3" customWidth="1"/>
    <col min="6140" max="6144" width="10.5703125" style="3"/>
    <col min="6145" max="6145" width="5.7109375" style="3" customWidth="1"/>
    <col min="6146" max="6147" width="22.7109375" style="3" customWidth="1"/>
    <col min="6148" max="6148" width="23.140625" style="3" customWidth="1"/>
    <col min="6149" max="6153" width="16.85546875" style="3" customWidth="1"/>
    <col min="6154" max="6154" width="22" style="3" customWidth="1"/>
    <col min="6155" max="6155" width="16.85546875" style="3" bestFit="1" customWidth="1"/>
    <col min="6156" max="6390" width="9.140625" style="3" customWidth="1"/>
    <col min="6391" max="6391" width="5.7109375" style="3" customWidth="1"/>
    <col min="6392" max="6392" width="21.7109375" style="3" customWidth="1"/>
    <col min="6393" max="6393" width="19.7109375" style="3" customWidth="1"/>
    <col min="6394" max="6394" width="10.42578125" style="3" customWidth="1"/>
    <col min="6395" max="6395" width="10.28515625" style="3" customWidth="1"/>
    <col min="6396" max="6400" width="10.5703125" style="3"/>
    <col min="6401" max="6401" width="5.7109375" style="3" customWidth="1"/>
    <col min="6402" max="6403" width="22.7109375" style="3" customWidth="1"/>
    <col min="6404" max="6404" width="23.140625" style="3" customWidth="1"/>
    <col min="6405" max="6409" width="16.85546875" style="3" customWidth="1"/>
    <col min="6410" max="6410" width="22" style="3" customWidth="1"/>
    <col min="6411" max="6411" width="16.85546875" style="3" bestFit="1" customWidth="1"/>
    <col min="6412" max="6646" width="9.140625" style="3" customWidth="1"/>
    <col min="6647" max="6647" width="5.7109375" style="3" customWidth="1"/>
    <col min="6648" max="6648" width="21.7109375" style="3" customWidth="1"/>
    <col min="6649" max="6649" width="19.7109375" style="3" customWidth="1"/>
    <col min="6650" max="6650" width="10.42578125" style="3" customWidth="1"/>
    <col min="6651" max="6651" width="10.28515625" style="3" customWidth="1"/>
    <col min="6652" max="6656" width="10.5703125" style="3"/>
    <col min="6657" max="6657" width="5.7109375" style="3" customWidth="1"/>
    <col min="6658" max="6659" width="22.7109375" style="3" customWidth="1"/>
    <col min="6660" max="6660" width="23.140625" style="3" customWidth="1"/>
    <col min="6661" max="6665" width="16.85546875" style="3" customWidth="1"/>
    <col min="6666" max="6666" width="22" style="3" customWidth="1"/>
    <col min="6667" max="6667" width="16.85546875" style="3" bestFit="1" customWidth="1"/>
    <col min="6668" max="6902" width="9.140625" style="3" customWidth="1"/>
    <col min="6903" max="6903" width="5.7109375" style="3" customWidth="1"/>
    <col min="6904" max="6904" width="21.7109375" style="3" customWidth="1"/>
    <col min="6905" max="6905" width="19.7109375" style="3" customWidth="1"/>
    <col min="6906" max="6906" width="10.42578125" style="3" customWidth="1"/>
    <col min="6907" max="6907" width="10.28515625" style="3" customWidth="1"/>
    <col min="6908" max="6912" width="10.5703125" style="3"/>
    <col min="6913" max="6913" width="5.7109375" style="3" customWidth="1"/>
    <col min="6914" max="6915" width="22.7109375" style="3" customWidth="1"/>
    <col min="6916" max="6916" width="23.140625" style="3" customWidth="1"/>
    <col min="6917" max="6921" width="16.85546875" style="3" customWidth="1"/>
    <col min="6922" max="6922" width="22" style="3" customWidth="1"/>
    <col min="6923" max="6923" width="16.85546875" style="3" bestFit="1" customWidth="1"/>
    <col min="6924" max="7158" width="9.140625" style="3" customWidth="1"/>
    <col min="7159" max="7159" width="5.7109375" style="3" customWidth="1"/>
    <col min="7160" max="7160" width="21.7109375" style="3" customWidth="1"/>
    <col min="7161" max="7161" width="19.7109375" style="3" customWidth="1"/>
    <col min="7162" max="7162" width="10.42578125" style="3" customWidth="1"/>
    <col min="7163" max="7163" width="10.28515625" style="3" customWidth="1"/>
    <col min="7164" max="7168" width="10.5703125" style="3"/>
    <col min="7169" max="7169" width="5.7109375" style="3" customWidth="1"/>
    <col min="7170" max="7171" width="22.7109375" style="3" customWidth="1"/>
    <col min="7172" max="7172" width="23.140625" style="3" customWidth="1"/>
    <col min="7173" max="7177" width="16.85546875" style="3" customWidth="1"/>
    <col min="7178" max="7178" width="22" style="3" customWidth="1"/>
    <col min="7179" max="7179" width="16.85546875" style="3" bestFit="1" customWidth="1"/>
    <col min="7180" max="7414" width="9.140625" style="3" customWidth="1"/>
    <col min="7415" max="7415" width="5.7109375" style="3" customWidth="1"/>
    <col min="7416" max="7416" width="21.7109375" style="3" customWidth="1"/>
    <col min="7417" max="7417" width="19.7109375" style="3" customWidth="1"/>
    <col min="7418" max="7418" width="10.42578125" style="3" customWidth="1"/>
    <col min="7419" max="7419" width="10.28515625" style="3" customWidth="1"/>
    <col min="7420" max="7424" width="10.5703125" style="3"/>
    <col min="7425" max="7425" width="5.7109375" style="3" customWidth="1"/>
    <col min="7426" max="7427" width="22.7109375" style="3" customWidth="1"/>
    <col min="7428" max="7428" width="23.140625" style="3" customWidth="1"/>
    <col min="7429" max="7433" width="16.85546875" style="3" customWidth="1"/>
    <col min="7434" max="7434" width="22" style="3" customWidth="1"/>
    <col min="7435" max="7435" width="16.85546875" style="3" bestFit="1" customWidth="1"/>
    <col min="7436" max="7670" width="9.140625" style="3" customWidth="1"/>
    <col min="7671" max="7671" width="5.7109375" style="3" customWidth="1"/>
    <col min="7672" max="7672" width="21.7109375" style="3" customWidth="1"/>
    <col min="7673" max="7673" width="19.7109375" style="3" customWidth="1"/>
    <col min="7674" max="7674" width="10.42578125" style="3" customWidth="1"/>
    <col min="7675" max="7675" width="10.28515625" style="3" customWidth="1"/>
    <col min="7676" max="7680" width="10.5703125" style="3"/>
    <col min="7681" max="7681" width="5.7109375" style="3" customWidth="1"/>
    <col min="7682" max="7683" width="22.7109375" style="3" customWidth="1"/>
    <col min="7684" max="7684" width="23.140625" style="3" customWidth="1"/>
    <col min="7685" max="7689" width="16.85546875" style="3" customWidth="1"/>
    <col min="7690" max="7690" width="22" style="3" customWidth="1"/>
    <col min="7691" max="7691" width="16.85546875" style="3" bestFit="1" customWidth="1"/>
    <col min="7692" max="7926" width="9.140625" style="3" customWidth="1"/>
    <col min="7927" max="7927" width="5.7109375" style="3" customWidth="1"/>
    <col min="7928" max="7928" width="21.7109375" style="3" customWidth="1"/>
    <col min="7929" max="7929" width="19.7109375" style="3" customWidth="1"/>
    <col min="7930" max="7930" width="10.42578125" style="3" customWidth="1"/>
    <col min="7931" max="7931" width="10.28515625" style="3" customWidth="1"/>
    <col min="7932" max="7936" width="10.5703125" style="3"/>
    <col min="7937" max="7937" width="5.7109375" style="3" customWidth="1"/>
    <col min="7938" max="7939" width="22.7109375" style="3" customWidth="1"/>
    <col min="7940" max="7940" width="23.140625" style="3" customWidth="1"/>
    <col min="7941" max="7945" width="16.85546875" style="3" customWidth="1"/>
    <col min="7946" max="7946" width="22" style="3" customWidth="1"/>
    <col min="7947" max="7947" width="16.85546875" style="3" bestFit="1" customWidth="1"/>
    <col min="7948" max="8182" width="9.140625" style="3" customWidth="1"/>
    <col min="8183" max="8183" width="5.7109375" style="3" customWidth="1"/>
    <col min="8184" max="8184" width="21.7109375" style="3" customWidth="1"/>
    <col min="8185" max="8185" width="19.7109375" style="3" customWidth="1"/>
    <col min="8186" max="8186" width="10.42578125" style="3" customWidth="1"/>
    <col min="8187" max="8187" width="10.28515625" style="3" customWidth="1"/>
    <col min="8188" max="8192" width="10.5703125" style="3"/>
    <col min="8193" max="8193" width="5.7109375" style="3" customWidth="1"/>
    <col min="8194" max="8195" width="22.7109375" style="3" customWidth="1"/>
    <col min="8196" max="8196" width="23.140625" style="3" customWidth="1"/>
    <col min="8197" max="8201" width="16.85546875" style="3" customWidth="1"/>
    <col min="8202" max="8202" width="22" style="3" customWidth="1"/>
    <col min="8203" max="8203" width="16.85546875" style="3" bestFit="1" customWidth="1"/>
    <col min="8204" max="8438" width="9.140625" style="3" customWidth="1"/>
    <col min="8439" max="8439" width="5.7109375" style="3" customWidth="1"/>
    <col min="8440" max="8440" width="21.7109375" style="3" customWidth="1"/>
    <col min="8441" max="8441" width="19.7109375" style="3" customWidth="1"/>
    <col min="8442" max="8442" width="10.42578125" style="3" customWidth="1"/>
    <col min="8443" max="8443" width="10.28515625" style="3" customWidth="1"/>
    <col min="8444" max="8448" width="10.5703125" style="3"/>
    <col min="8449" max="8449" width="5.7109375" style="3" customWidth="1"/>
    <col min="8450" max="8451" width="22.7109375" style="3" customWidth="1"/>
    <col min="8452" max="8452" width="23.140625" style="3" customWidth="1"/>
    <col min="8453" max="8457" width="16.85546875" style="3" customWidth="1"/>
    <col min="8458" max="8458" width="22" style="3" customWidth="1"/>
    <col min="8459" max="8459" width="16.85546875" style="3" bestFit="1" customWidth="1"/>
    <col min="8460" max="8694" width="9.140625" style="3" customWidth="1"/>
    <col min="8695" max="8695" width="5.7109375" style="3" customWidth="1"/>
    <col min="8696" max="8696" width="21.7109375" style="3" customWidth="1"/>
    <col min="8697" max="8697" width="19.7109375" style="3" customWidth="1"/>
    <col min="8698" max="8698" width="10.42578125" style="3" customWidth="1"/>
    <col min="8699" max="8699" width="10.28515625" style="3" customWidth="1"/>
    <col min="8700" max="8704" width="10.5703125" style="3"/>
    <col min="8705" max="8705" width="5.7109375" style="3" customWidth="1"/>
    <col min="8706" max="8707" width="22.7109375" style="3" customWidth="1"/>
    <col min="8708" max="8708" width="23.140625" style="3" customWidth="1"/>
    <col min="8709" max="8713" width="16.85546875" style="3" customWidth="1"/>
    <col min="8714" max="8714" width="22" style="3" customWidth="1"/>
    <col min="8715" max="8715" width="16.85546875" style="3" bestFit="1" customWidth="1"/>
    <col min="8716" max="8950" width="9.140625" style="3" customWidth="1"/>
    <col min="8951" max="8951" width="5.7109375" style="3" customWidth="1"/>
    <col min="8952" max="8952" width="21.7109375" style="3" customWidth="1"/>
    <col min="8953" max="8953" width="19.7109375" style="3" customWidth="1"/>
    <col min="8954" max="8954" width="10.42578125" style="3" customWidth="1"/>
    <col min="8955" max="8955" width="10.28515625" style="3" customWidth="1"/>
    <col min="8956" max="8960" width="10.5703125" style="3"/>
    <col min="8961" max="8961" width="5.7109375" style="3" customWidth="1"/>
    <col min="8962" max="8963" width="22.7109375" style="3" customWidth="1"/>
    <col min="8964" max="8964" width="23.140625" style="3" customWidth="1"/>
    <col min="8965" max="8969" width="16.85546875" style="3" customWidth="1"/>
    <col min="8970" max="8970" width="22" style="3" customWidth="1"/>
    <col min="8971" max="8971" width="16.85546875" style="3" bestFit="1" customWidth="1"/>
    <col min="8972" max="9206" width="9.140625" style="3" customWidth="1"/>
    <col min="9207" max="9207" width="5.7109375" style="3" customWidth="1"/>
    <col min="9208" max="9208" width="21.7109375" style="3" customWidth="1"/>
    <col min="9209" max="9209" width="19.7109375" style="3" customWidth="1"/>
    <col min="9210" max="9210" width="10.42578125" style="3" customWidth="1"/>
    <col min="9211" max="9211" width="10.28515625" style="3" customWidth="1"/>
    <col min="9212" max="9216" width="10.5703125" style="3"/>
    <col min="9217" max="9217" width="5.7109375" style="3" customWidth="1"/>
    <col min="9218" max="9219" width="22.7109375" style="3" customWidth="1"/>
    <col min="9220" max="9220" width="23.140625" style="3" customWidth="1"/>
    <col min="9221" max="9225" width="16.85546875" style="3" customWidth="1"/>
    <col min="9226" max="9226" width="22" style="3" customWidth="1"/>
    <col min="9227" max="9227" width="16.85546875" style="3" bestFit="1" customWidth="1"/>
    <col min="9228" max="9462" width="9.140625" style="3" customWidth="1"/>
    <col min="9463" max="9463" width="5.7109375" style="3" customWidth="1"/>
    <col min="9464" max="9464" width="21.7109375" style="3" customWidth="1"/>
    <col min="9465" max="9465" width="19.7109375" style="3" customWidth="1"/>
    <col min="9466" max="9466" width="10.42578125" style="3" customWidth="1"/>
    <col min="9467" max="9467" width="10.28515625" style="3" customWidth="1"/>
    <col min="9468" max="9472" width="10.5703125" style="3"/>
    <col min="9473" max="9473" width="5.7109375" style="3" customWidth="1"/>
    <col min="9474" max="9475" width="22.7109375" style="3" customWidth="1"/>
    <col min="9476" max="9476" width="23.140625" style="3" customWidth="1"/>
    <col min="9477" max="9481" width="16.85546875" style="3" customWidth="1"/>
    <col min="9482" max="9482" width="22" style="3" customWidth="1"/>
    <col min="9483" max="9483" width="16.85546875" style="3" bestFit="1" customWidth="1"/>
    <col min="9484" max="9718" width="9.140625" style="3" customWidth="1"/>
    <col min="9719" max="9719" width="5.7109375" style="3" customWidth="1"/>
    <col min="9720" max="9720" width="21.7109375" style="3" customWidth="1"/>
    <col min="9721" max="9721" width="19.7109375" style="3" customWidth="1"/>
    <col min="9722" max="9722" width="10.42578125" style="3" customWidth="1"/>
    <col min="9723" max="9723" width="10.28515625" style="3" customWidth="1"/>
    <col min="9724" max="9728" width="10.5703125" style="3"/>
    <col min="9729" max="9729" width="5.7109375" style="3" customWidth="1"/>
    <col min="9730" max="9731" width="22.7109375" style="3" customWidth="1"/>
    <col min="9732" max="9732" width="23.140625" style="3" customWidth="1"/>
    <col min="9733" max="9737" width="16.85546875" style="3" customWidth="1"/>
    <col min="9738" max="9738" width="22" style="3" customWidth="1"/>
    <col min="9739" max="9739" width="16.85546875" style="3" bestFit="1" customWidth="1"/>
    <col min="9740" max="9974" width="9.140625" style="3" customWidth="1"/>
    <col min="9975" max="9975" width="5.7109375" style="3" customWidth="1"/>
    <col min="9976" max="9976" width="21.7109375" style="3" customWidth="1"/>
    <col min="9977" max="9977" width="19.7109375" style="3" customWidth="1"/>
    <col min="9978" max="9978" width="10.42578125" style="3" customWidth="1"/>
    <col min="9979" max="9979" width="10.28515625" style="3" customWidth="1"/>
    <col min="9980" max="9984" width="10.5703125" style="3"/>
    <col min="9985" max="9985" width="5.7109375" style="3" customWidth="1"/>
    <col min="9986" max="9987" width="22.7109375" style="3" customWidth="1"/>
    <col min="9988" max="9988" width="23.140625" style="3" customWidth="1"/>
    <col min="9989" max="9993" width="16.85546875" style="3" customWidth="1"/>
    <col min="9994" max="9994" width="22" style="3" customWidth="1"/>
    <col min="9995" max="9995" width="16.85546875" style="3" bestFit="1" customWidth="1"/>
    <col min="9996" max="10230" width="9.140625" style="3" customWidth="1"/>
    <col min="10231" max="10231" width="5.7109375" style="3" customWidth="1"/>
    <col min="10232" max="10232" width="21.7109375" style="3" customWidth="1"/>
    <col min="10233" max="10233" width="19.7109375" style="3" customWidth="1"/>
    <col min="10234" max="10234" width="10.42578125" style="3" customWidth="1"/>
    <col min="10235" max="10235" width="10.28515625" style="3" customWidth="1"/>
    <col min="10236" max="10240" width="10.5703125" style="3"/>
    <col min="10241" max="10241" width="5.7109375" style="3" customWidth="1"/>
    <col min="10242" max="10243" width="22.7109375" style="3" customWidth="1"/>
    <col min="10244" max="10244" width="23.140625" style="3" customWidth="1"/>
    <col min="10245" max="10249" width="16.85546875" style="3" customWidth="1"/>
    <col min="10250" max="10250" width="22" style="3" customWidth="1"/>
    <col min="10251" max="10251" width="16.85546875" style="3" bestFit="1" customWidth="1"/>
    <col min="10252" max="10486" width="9.140625" style="3" customWidth="1"/>
    <col min="10487" max="10487" width="5.7109375" style="3" customWidth="1"/>
    <col min="10488" max="10488" width="21.7109375" style="3" customWidth="1"/>
    <col min="10489" max="10489" width="19.7109375" style="3" customWidth="1"/>
    <col min="10490" max="10490" width="10.42578125" style="3" customWidth="1"/>
    <col min="10491" max="10491" width="10.28515625" style="3" customWidth="1"/>
    <col min="10492" max="10496" width="10.5703125" style="3"/>
    <col min="10497" max="10497" width="5.7109375" style="3" customWidth="1"/>
    <col min="10498" max="10499" width="22.7109375" style="3" customWidth="1"/>
    <col min="10500" max="10500" width="23.140625" style="3" customWidth="1"/>
    <col min="10501" max="10505" width="16.85546875" style="3" customWidth="1"/>
    <col min="10506" max="10506" width="22" style="3" customWidth="1"/>
    <col min="10507" max="10507" width="16.85546875" style="3" bestFit="1" customWidth="1"/>
    <col min="10508" max="10742" width="9.140625" style="3" customWidth="1"/>
    <col min="10743" max="10743" width="5.7109375" style="3" customWidth="1"/>
    <col min="10744" max="10744" width="21.7109375" style="3" customWidth="1"/>
    <col min="10745" max="10745" width="19.7109375" style="3" customWidth="1"/>
    <col min="10746" max="10746" width="10.42578125" style="3" customWidth="1"/>
    <col min="10747" max="10747" width="10.28515625" style="3" customWidth="1"/>
    <col min="10748" max="10752" width="10.5703125" style="3"/>
    <col min="10753" max="10753" width="5.7109375" style="3" customWidth="1"/>
    <col min="10754" max="10755" width="22.7109375" style="3" customWidth="1"/>
    <col min="10756" max="10756" width="23.140625" style="3" customWidth="1"/>
    <col min="10757" max="10761" width="16.85546875" style="3" customWidth="1"/>
    <col min="10762" max="10762" width="22" style="3" customWidth="1"/>
    <col min="10763" max="10763" width="16.85546875" style="3" bestFit="1" customWidth="1"/>
    <col min="10764" max="10998" width="9.140625" style="3" customWidth="1"/>
    <col min="10999" max="10999" width="5.7109375" style="3" customWidth="1"/>
    <col min="11000" max="11000" width="21.7109375" style="3" customWidth="1"/>
    <col min="11001" max="11001" width="19.7109375" style="3" customWidth="1"/>
    <col min="11002" max="11002" width="10.42578125" style="3" customWidth="1"/>
    <col min="11003" max="11003" width="10.28515625" style="3" customWidth="1"/>
    <col min="11004" max="11008" width="10.5703125" style="3"/>
    <col min="11009" max="11009" width="5.7109375" style="3" customWidth="1"/>
    <col min="11010" max="11011" width="22.7109375" style="3" customWidth="1"/>
    <col min="11012" max="11012" width="23.140625" style="3" customWidth="1"/>
    <col min="11013" max="11017" width="16.85546875" style="3" customWidth="1"/>
    <col min="11018" max="11018" width="22" style="3" customWidth="1"/>
    <col min="11019" max="11019" width="16.85546875" style="3" bestFit="1" customWidth="1"/>
    <col min="11020" max="11254" width="9.140625" style="3" customWidth="1"/>
    <col min="11255" max="11255" width="5.7109375" style="3" customWidth="1"/>
    <col min="11256" max="11256" width="21.7109375" style="3" customWidth="1"/>
    <col min="11257" max="11257" width="19.7109375" style="3" customWidth="1"/>
    <col min="11258" max="11258" width="10.42578125" style="3" customWidth="1"/>
    <col min="11259" max="11259" width="10.28515625" style="3" customWidth="1"/>
    <col min="11260" max="11264" width="10.5703125" style="3"/>
    <col min="11265" max="11265" width="5.7109375" style="3" customWidth="1"/>
    <col min="11266" max="11267" width="22.7109375" style="3" customWidth="1"/>
    <col min="11268" max="11268" width="23.140625" style="3" customWidth="1"/>
    <col min="11269" max="11273" width="16.85546875" style="3" customWidth="1"/>
    <col min="11274" max="11274" width="22" style="3" customWidth="1"/>
    <col min="11275" max="11275" width="16.85546875" style="3" bestFit="1" customWidth="1"/>
    <col min="11276" max="11510" width="9.140625" style="3" customWidth="1"/>
    <col min="11511" max="11511" width="5.7109375" style="3" customWidth="1"/>
    <col min="11512" max="11512" width="21.7109375" style="3" customWidth="1"/>
    <col min="11513" max="11513" width="19.7109375" style="3" customWidth="1"/>
    <col min="11514" max="11514" width="10.42578125" style="3" customWidth="1"/>
    <col min="11515" max="11515" width="10.28515625" style="3" customWidth="1"/>
    <col min="11516" max="11520" width="10.5703125" style="3"/>
    <col min="11521" max="11521" width="5.7109375" style="3" customWidth="1"/>
    <col min="11522" max="11523" width="22.7109375" style="3" customWidth="1"/>
    <col min="11524" max="11524" width="23.140625" style="3" customWidth="1"/>
    <col min="11525" max="11529" width="16.85546875" style="3" customWidth="1"/>
    <col min="11530" max="11530" width="22" style="3" customWidth="1"/>
    <col min="11531" max="11531" width="16.85546875" style="3" bestFit="1" customWidth="1"/>
    <col min="11532" max="11766" width="9.140625" style="3" customWidth="1"/>
    <col min="11767" max="11767" width="5.7109375" style="3" customWidth="1"/>
    <col min="11768" max="11768" width="21.7109375" style="3" customWidth="1"/>
    <col min="11769" max="11769" width="19.7109375" style="3" customWidth="1"/>
    <col min="11770" max="11770" width="10.42578125" style="3" customWidth="1"/>
    <col min="11771" max="11771" width="10.28515625" style="3" customWidth="1"/>
    <col min="11772" max="11776" width="10.5703125" style="3"/>
    <col min="11777" max="11777" width="5.7109375" style="3" customWidth="1"/>
    <col min="11778" max="11779" width="22.7109375" style="3" customWidth="1"/>
    <col min="11780" max="11780" width="23.140625" style="3" customWidth="1"/>
    <col min="11781" max="11785" width="16.85546875" style="3" customWidth="1"/>
    <col min="11786" max="11786" width="22" style="3" customWidth="1"/>
    <col min="11787" max="11787" width="16.85546875" style="3" bestFit="1" customWidth="1"/>
    <col min="11788" max="12022" width="9.140625" style="3" customWidth="1"/>
    <col min="12023" max="12023" width="5.7109375" style="3" customWidth="1"/>
    <col min="12024" max="12024" width="21.7109375" style="3" customWidth="1"/>
    <col min="12025" max="12025" width="19.7109375" style="3" customWidth="1"/>
    <col min="12026" max="12026" width="10.42578125" style="3" customWidth="1"/>
    <col min="12027" max="12027" width="10.28515625" style="3" customWidth="1"/>
    <col min="12028" max="12032" width="10.5703125" style="3"/>
    <col min="12033" max="12033" width="5.7109375" style="3" customWidth="1"/>
    <col min="12034" max="12035" width="22.7109375" style="3" customWidth="1"/>
    <col min="12036" max="12036" width="23.140625" style="3" customWidth="1"/>
    <col min="12037" max="12041" width="16.85546875" style="3" customWidth="1"/>
    <col min="12042" max="12042" width="22" style="3" customWidth="1"/>
    <col min="12043" max="12043" width="16.85546875" style="3" bestFit="1" customWidth="1"/>
    <col min="12044" max="12278" width="9.140625" style="3" customWidth="1"/>
    <col min="12279" max="12279" width="5.7109375" style="3" customWidth="1"/>
    <col min="12280" max="12280" width="21.7109375" style="3" customWidth="1"/>
    <col min="12281" max="12281" width="19.7109375" style="3" customWidth="1"/>
    <col min="12282" max="12282" width="10.42578125" style="3" customWidth="1"/>
    <col min="12283" max="12283" width="10.28515625" style="3" customWidth="1"/>
    <col min="12284" max="12288" width="10.5703125" style="3"/>
    <col min="12289" max="12289" width="5.7109375" style="3" customWidth="1"/>
    <col min="12290" max="12291" width="22.7109375" style="3" customWidth="1"/>
    <col min="12292" max="12292" width="23.140625" style="3" customWidth="1"/>
    <col min="12293" max="12297" width="16.85546875" style="3" customWidth="1"/>
    <col min="12298" max="12298" width="22" style="3" customWidth="1"/>
    <col min="12299" max="12299" width="16.85546875" style="3" bestFit="1" customWidth="1"/>
    <col min="12300" max="12534" width="9.140625" style="3" customWidth="1"/>
    <col min="12535" max="12535" width="5.7109375" style="3" customWidth="1"/>
    <col min="12536" max="12536" width="21.7109375" style="3" customWidth="1"/>
    <col min="12537" max="12537" width="19.7109375" style="3" customWidth="1"/>
    <col min="12538" max="12538" width="10.42578125" style="3" customWidth="1"/>
    <col min="12539" max="12539" width="10.28515625" style="3" customWidth="1"/>
    <col min="12540" max="12544" width="10.5703125" style="3"/>
    <col min="12545" max="12545" width="5.7109375" style="3" customWidth="1"/>
    <col min="12546" max="12547" width="22.7109375" style="3" customWidth="1"/>
    <col min="12548" max="12548" width="23.140625" style="3" customWidth="1"/>
    <col min="12549" max="12553" width="16.85546875" style="3" customWidth="1"/>
    <col min="12554" max="12554" width="22" style="3" customWidth="1"/>
    <col min="12555" max="12555" width="16.85546875" style="3" bestFit="1" customWidth="1"/>
    <col min="12556" max="12790" width="9.140625" style="3" customWidth="1"/>
    <col min="12791" max="12791" width="5.7109375" style="3" customWidth="1"/>
    <col min="12792" max="12792" width="21.7109375" style="3" customWidth="1"/>
    <col min="12793" max="12793" width="19.7109375" style="3" customWidth="1"/>
    <col min="12794" max="12794" width="10.42578125" style="3" customWidth="1"/>
    <col min="12795" max="12795" width="10.28515625" style="3" customWidth="1"/>
    <col min="12796" max="12800" width="10.5703125" style="3"/>
    <col min="12801" max="12801" width="5.7109375" style="3" customWidth="1"/>
    <col min="12802" max="12803" width="22.7109375" style="3" customWidth="1"/>
    <col min="12804" max="12804" width="23.140625" style="3" customWidth="1"/>
    <col min="12805" max="12809" width="16.85546875" style="3" customWidth="1"/>
    <col min="12810" max="12810" width="22" style="3" customWidth="1"/>
    <col min="12811" max="12811" width="16.85546875" style="3" bestFit="1" customWidth="1"/>
    <col min="12812" max="13046" width="9.140625" style="3" customWidth="1"/>
    <col min="13047" max="13047" width="5.7109375" style="3" customWidth="1"/>
    <col min="13048" max="13048" width="21.7109375" style="3" customWidth="1"/>
    <col min="13049" max="13049" width="19.7109375" style="3" customWidth="1"/>
    <col min="13050" max="13050" width="10.42578125" style="3" customWidth="1"/>
    <col min="13051" max="13051" width="10.28515625" style="3" customWidth="1"/>
    <col min="13052" max="13056" width="10.5703125" style="3"/>
    <col min="13057" max="13057" width="5.7109375" style="3" customWidth="1"/>
    <col min="13058" max="13059" width="22.7109375" style="3" customWidth="1"/>
    <col min="13060" max="13060" width="23.140625" style="3" customWidth="1"/>
    <col min="13061" max="13065" width="16.85546875" style="3" customWidth="1"/>
    <col min="13066" max="13066" width="22" style="3" customWidth="1"/>
    <col min="13067" max="13067" width="16.85546875" style="3" bestFit="1" customWidth="1"/>
    <col min="13068" max="13302" width="9.140625" style="3" customWidth="1"/>
    <col min="13303" max="13303" width="5.7109375" style="3" customWidth="1"/>
    <col min="13304" max="13304" width="21.7109375" style="3" customWidth="1"/>
    <col min="13305" max="13305" width="19.7109375" style="3" customWidth="1"/>
    <col min="13306" max="13306" width="10.42578125" style="3" customWidth="1"/>
    <col min="13307" max="13307" width="10.28515625" style="3" customWidth="1"/>
    <col min="13308" max="13312" width="10.5703125" style="3"/>
    <col min="13313" max="13313" width="5.7109375" style="3" customWidth="1"/>
    <col min="13314" max="13315" width="22.7109375" style="3" customWidth="1"/>
    <col min="13316" max="13316" width="23.140625" style="3" customWidth="1"/>
    <col min="13317" max="13321" width="16.85546875" style="3" customWidth="1"/>
    <col min="13322" max="13322" width="22" style="3" customWidth="1"/>
    <col min="13323" max="13323" width="16.85546875" style="3" bestFit="1" customWidth="1"/>
    <col min="13324" max="13558" width="9.140625" style="3" customWidth="1"/>
    <col min="13559" max="13559" width="5.7109375" style="3" customWidth="1"/>
    <col min="13560" max="13560" width="21.7109375" style="3" customWidth="1"/>
    <col min="13561" max="13561" width="19.7109375" style="3" customWidth="1"/>
    <col min="13562" max="13562" width="10.42578125" style="3" customWidth="1"/>
    <col min="13563" max="13563" width="10.28515625" style="3" customWidth="1"/>
    <col min="13564" max="13568" width="10.5703125" style="3"/>
    <col min="13569" max="13569" width="5.7109375" style="3" customWidth="1"/>
    <col min="13570" max="13571" width="22.7109375" style="3" customWidth="1"/>
    <col min="13572" max="13572" width="23.140625" style="3" customWidth="1"/>
    <col min="13573" max="13577" width="16.85546875" style="3" customWidth="1"/>
    <col min="13578" max="13578" width="22" style="3" customWidth="1"/>
    <col min="13579" max="13579" width="16.85546875" style="3" bestFit="1" customWidth="1"/>
    <col min="13580" max="13814" width="9.140625" style="3" customWidth="1"/>
    <col min="13815" max="13815" width="5.7109375" style="3" customWidth="1"/>
    <col min="13816" max="13816" width="21.7109375" style="3" customWidth="1"/>
    <col min="13817" max="13817" width="19.7109375" style="3" customWidth="1"/>
    <col min="13818" max="13818" width="10.42578125" style="3" customWidth="1"/>
    <col min="13819" max="13819" width="10.28515625" style="3" customWidth="1"/>
    <col min="13820" max="13824" width="10.5703125" style="3"/>
    <col min="13825" max="13825" width="5.7109375" style="3" customWidth="1"/>
    <col min="13826" max="13827" width="22.7109375" style="3" customWidth="1"/>
    <col min="13828" max="13828" width="23.140625" style="3" customWidth="1"/>
    <col min="13829" max="13833" width="16.85546875" style="3" customWidth="1"/>
    <col min="13834" max="13834" width="22" style="3" customWidth="1"/>
    <col min="13835" max="13835" width="16.85546875" style="3" bestFit="1" customWidth="1"/>
    <col min="13836" max="14070" width="9.140625" style="3" customWidth="1"/>
    <col min="14071" max="14071" width="5.7109375" style="3" customWidth="1"/>
    <col min="14072" max="14072" width="21.7109375" style="3" customWidth="1"/>
    <col min="14073" max="14073" width="19.7109375" style="3" customWidth="1"/>
    <col min="14074" max="14074" width="10.42578125" style="3" customWidth="1"/>
    <col min="14075" max="14075" width="10.28515625" style="3" customWidth="1"/>
    <col min="14076" max="14080" width="10.5703125" style="3"/>
    <col min="14081" max="14081" width="5.7109375" style="3" customWidth="1"/>
    <col min="14082" max="14083" width="22.7109375" style="3" customWidth="1"/>
    <col min="14084" max="14084" width="23.140625" style="3" customWidth="1"/>
    <col min="14085" max="14089" width="16.85546875" style="3" customWidth="1"/>
    <col min="14090" max="14090" width="22" style="3" customWidth="1"/>
    <col min="14091" max="14091" width="16.85546875" style="3" bestFit="1" customWidth="1"/>
    <col min="14092" max="14326" width="9.140625" style="3" customWidth="1"/>
    <col min="14327" max="14327" width="5.7109375" style="3" customWidth="1"/>
    <col min="14328" max="14328" width="21.7109375" style="3" customWidth="1"/>
    <col min="14329" max="14329" width="19.7109375" style="3" customWidth="1"/>
    <col min="14330" max="14330" width="10.42578125" style="3" customWidth="1"/>
    <col min="14331" max="14331" width="10.28515625" style="3" customWidth="1"/>
    <col min="14332" max="14336" width="10.5703125" style="3"/>
    <col min="14337" max="14337" width="5.7109375" style="3" customWidth="1"/>
    <col min="14338" max="14339" width="22.7109375" style="3" customWidth="1"/>
    <col min="14340" max="14340" width="23.140625" style="3" customWidth="1"/>
    <col min="14341" max="14345" width="16.85546875" style="3" customWidth="1"/>
    <col min="14346" max="14346" width="22" style="3" customWidth="1"/>
    <col min="14347" max="14347" width="16.85546875" style="3" bestFit="1" customWidth="1"/>
    <col min="14348" max="14582" width="9.140625" style="3" customWidth="1"/>
    <col min="14583" max="14583" width="5.7109375" style="3" customWidth="1"/>
    <col min="14584" max="14584" width="21.7109375" style="3" customWidth="1"/>
    <col min="14585" max="14585" width="19.7109375" style="3" customWidth="1"/>
    <col min="14586" max="14586" width="10.42578125" style="3" customWidth="1"/>
    <col min="14587" max="14587" width="10.28515625" style="3" customWidth="1"/>
    <col min="14588" max="14592" width="10.5703125" style="3"/>
    <col min="14593" max="14593" width="5.7109375" style="3" customWidth="1"/>
    <col min="14594" max="14595" width="22.7109375" style="3" customWidth="1"/>
    <col min="14596" max="14596" width="23.140625" style="3" customWidth="1"/>
    <col min="14597" max="14601" width="16.85546875" style="3" customWidth="1"/>
    <col min="14602" max="14602" width="22" style="3" customWidth="1"/>
    <col min="14603" max="14603" width="16.85546875" style="3" bestFit="1" customWidth="1"/>
    <col min="14604" max="14838" width="9.140625" style="3" customWidth="1"/>
    <col min="14839" max="14839" width="5.7109375" style="3" customWidth="1"/>
    <col min="14840" max="14840" width="21.7109375" style="3" customWidth="1"/>
    <col min="14841" max="14841" width="19.7109375" style="3" customWidth="1"/>
    <col min="14842" max="14842" width="10.42578125" style="3" customWidth="1"/>
    <col min="14843" max="14843" width="10.28515625" style="3" customWidth="1"/>
    <col min="14844" max="14848" width="10.5703125" style="3"/>
    <col min="14849" max="14849" width="5.7109375" style="3" customWidth="1"/>
    <col min="14850" max="14851" width="22.7109375" style="3" customWidth="1"/>
    <col min="14852" max="14852" width="23.140625" style="3" customWidth="1"/>
    <col min="14853" max="14857" width="16.85546875" style="3" customWidth="1"/>
    <col min="14858" max="14858" width="22" style="3" customWidth="1"/>
    <col min="14859" max="14859" width="16.85546875" style="3" bestFit="1" customWidth="1"/>
    <col min="14860" max="15094" width="9.140625" style="3" customWidth="1"/>
    <col min="15095" max="15095" width="5.7109375" style="3" customWidth="1"/>
    <col min="15096" max="15096" width="21.7109375" style="3" customWidth="1"/>
    <col min="15097" max="15097" width="19.7109375" style="3" customWidth="1"/>
    <col min="15098" max="15098" width="10.42578125" style="3" customWidth="1"/>
    <col min="15099" max="15099" width="10.28515625" style="3" customWidth="1"/>
    <col min="15100" max="15104" width="10.5703125" style="3"/>
    <col min="15105" max="15105" width="5.7109375" style="3" customWidth="1"/>
    <col min="15106" max="15107" width="22.7109375" style="3" customWidth="1"/>
    <col min="15108" max="15108" width="23.140625" style="3" customWidth="1"/>
    <col min="15109" max="15113" width="16.85546875" style="3" customWidth="1"/>
    <col min="15114" max="15114" width="22" style="3" customWidth="1"/>
    <col min="15115" max="15115" width="16.85546875" style="3" bestFit="1" customWidth="1"/>
    <col min="15116" max="15350" width="9.140625" style="3" customWidth="1"/>
    <col min="15351" max="15351" width="5.7109375" style="3" customWidth="1"/>
    <col min="15352" max="15352" width="21.7109375" style="3" customWidth="1"/>
    <col min="15353" max="15353" width="19.7109375" style="3" customWidth="1"/>
    <col min="15354" max="15354" width="10.42578125" style="3" customWidth="1"/>
    <col min="15355" max="15355" width="10.28515625" style="3" customWidth="1"/>
    <col min="15356" max="15360" width="10.5703125" style="3"/>
    <col min="15361" max="15361" width="5.7109375" style="3" customWidth="1"/>
    <col min="15362" max="15363" width="22.7109375" style="3" customWidth="1"/>
    <col min="15364" max="15364" width="23.140625" style="3" customWidth="1"/>
    <col min="15365" max="15369" width="16.85546875" style="3" customWidth="1"/>
    <col min="15370" max="15370" width="22" style="3" customWidth="1"/>
    <col min="15371" max="15371" width="16.85546875" style="3" bestFit="1" customWidth="1"/>
    <col min="15372" max="15606" width="9.140625" style="3" customWidth="1"/>
    <col min="15607" max="15607" width="5.7109375" style="3" customWidth="1"/>
    <col min="15608" max="15608" width="21.7109375" style="3" customWidth="1"/>
    <col min="15609" max="15609" width="19.7109375" style="3" customWidth="1"/>
    <col min="15610" max="15610" width="10.42578125" style="3" customWidth="1"/>
    <col min="15611" max="15611" width="10.28515625" style="3" customWidth="1"/>
    <col min="15612" max="15616" width="10.5703125" style="3"/>
    <col min="15617" max="15617" width="5.7109375" style="3" customWidth="1"/>
    <col min="15618" max="15619" width="22.7109375" style="3" customWidth="1"/>
    <col min="15620" max="15620" width="23.140625" style="3" customWidth="1"/>
    <col min="15621" max="15625" width="16.85546875" style="3" customWidth="1"/>
    <col min="15626" max="15626" width="22" style="3" customWidth="1"/>
    <col min="15627" max="15627" width="16.85546875" style="3" bestFit="1" customWidth="1"/>
    <col min="15628" max="15862" width="9.140625" style="3" customWidth="1"/>
    <col min="15863" max="15863" width="5.7109375" style="3" customWidth="1"/>
    <col min="15864" max="15864" width="21.7109375" style="3" customWidth="1"/>
    <col min="15865" max="15865" width="19.7109375" style="3" customWidth="1"/>
    <col min="15866" max="15866" width="10.42578125" style="3" customWidth="1"/>
    <col min="15867" max="15867" width="10.28515625" style="3" customWidth="1"/>
    <col min="15868" max="15872" width="10.5703125" style="3"/>
    <col min="15873" max="15873" width="5.7109375" style="3" customWidth="1"/>
    <col min="15874" max="15875" width="22.7109375" style="3" customWidth="1"/>
    <col min="15876" max="15876" width="23.140625" style="3" customWidth="1"/>
    <col min="15877" max="15881" width="16.85546875" style="3" customWidth="1"/>
    <col min="15882" max="15882" width="22" style="3" customWidth="1"/>
    <col min="15883" max="15883" width="16.85546875" style="3" bestFit="1" customWidth="1"/>
    <col min="15884" max="16118" width="9.140625" style="3" customWidth="1"/>
    <col min="16119" max="16119" width="5.7109375" style="3" customWidth="1"/>
    <col min="16120" max="16120" width="21.7109375" style="3" customWidth="1"/>
    <col min="16121" max="16121" width="19.7109375" style="3" customWidth="1"/>
    <col min="16122" max="16122" width="10.42578125" style="3" customWidth="1"/>
    <col min="16123" max="16123" width="10.28515625" style="3" customWidth="1"/>
    <col min="16124" max="16128" width="10.5703125" style="3"/>
    <col min="16129" max="16129" width="5.7109375" style="3" customWidth="1"/>
    <col min="16130" max="16131" width="22.7109375" style="3" customWidth="1"/>
    <col min="16132" max="16132" width="23.140625" style="3" customWidth="1"/>
    <col min="16133" max="16137" width="16.85546875" style="3" customWidth="1"/>
    <col min="16138" max="16138" width="22" style="3" customWidth="1"/>
    <col min="16139" max="16139" width="16.85546875" style="3" bestFit="1" customWidth="1"/>
    <col min="16140" max="16374" width="9.140625" style="3" customWidth="1"/>
    <col min="16375" max="16375" width="5.7109375" style="3" customWidth="1"/>
    <col min="16376" max="16376" width="21.7109375" style="3" customWidth="1"/>
    <col min="16377" max="16377" width="19.7109375" style="3" customWidth="1"/>
    <col min="16378" max="16378" width="10.42578125" style="3" customWidth="1"/>
    <col min="16379" max="16379" width="10.28515625" style="3" customWidth="1"/>
    <col min="16380" max="16384" width="10.5703125" style="3"/>
  </cols>
  <sheetData>
    <row r="1" spans="1:12" x14ac:dyDescent="0.25">
      <c r="A1" s="1" t="s">
        <v>0</v>
      </c>
      <c r="B1" s="2"/>
    </row>
    <row r="3" spans="1:12" s="5" customFormat="1" ht="16.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2" s="5" customFormat="1" ht="16.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2" s="5" customFormat="1" ht="16.5" x14ac:dyDescent="0.25">
      <c r="B5" s="6"/>
      <c r="C5" s="6"/>
      <c r="D5" s="6"/>
      <c r="E5" s="7" t="str">
        <f>'[1]1_BPS'!E5</f>
        <v>PROVINSI</v>
      </c>
      <c r="F5" s="8" t="str">
        <f>'[1]1_BPS'!F5</f>
        <v>NUSA TENGGARA BARAT</v>
      </c>
      <c r="I5" s="7"/>
      <c r="J5" s="7"/>
    </row>
    <row r="6" spans="1:12" s="5" customFormat="1" ht="16.5" x14ac:dyDescent="0.25">
      <c r="C6" s="6"/>
      <c r="D6" s="6"/>
      <c r="E6" s="7" t="str">
        <f>'[1]1_BPS'!E6</f>
        <v xml:space="preserve">TAHUN </v>
      </c>
      <c r="F6" s="8">
        <f>'[1]1_BPS'!F6</f>
        <v>2019</v>
      </c>
      <c r="I6" s="7"/>
      <c r="J6" s="7"/>
    </row>
    <row r="7" spans="1:12" ht="15.75" thickBot="1" x14ac:dyDescent="0.3">
      <c r="A7" s="9"/>
      <c r="B7" s="9"/>
      <c r="C7" s="9"/>
      <c r="D7" s="9"/>
      <c r="E7" s="9"/>
      <c r="F7" s="9"/>
      <c r="G7" s="9"/>
      <c r="H7" s="9"/>
      <c r="I7" s="10"/>
      <c r="J7" s="10"/>
      <c r="K7" s="3"/>
      <c r="L7" s="2"/>
    </row>
    <row r="8" spans="1:12" s="2" customFormat="1" ht="18.75" customHeight="1" x14ac:dyDescent="0.25">
      <c r="A8" s="11" t="s">
        <v>3</v>
      </c>
      <c r="B8" s="11" t="s">
        <v>4</v>
      </c>
      <c r="C8" s="11" t="s">
        <v>5</v>
      </c>
      <c r="D8" s="12" t="s">
        <v>6</v>
      </c>
      <c r="E8" s="13" t="s">
        <v>7</v>
      </c>
      <c r="F8" s="14"/>
      <c r="G8" s="14"/>
      <c r="H8" s="14"/>
      <c r="I8" s="15"/>
      <c r="J8" s="16" t="s">
        <v>8</v>
      </c>
      <c r="K8" s="17"/>
    </row>
    <row r="9" spans="1:12" ht="18.75" customHeight="1" x14ac:dyDescent="0.25">
      <c r="A9" s="18"/>
      <c r="B9" s="18"/>
      <c r="C9" s="18"/>
      <c r="D9" s="19"/>
      <c r="E9" s="20" t="s">
        <v>9</v>
      </c>
      <c r="F9" s="21"/>
      <c r="G9" s="20" t="s">
        <v>10</v>
      </c>
      <c r="H9" s="21"/>
      <c r="I9" s="22" t="s">
        <v>11</v>
      </c>
      <c r="J9" s="23"/>
      <c r="K9" s="24"/>
    </row>
    <row r="10" spans="1:12" ht="18.75" customHeight="1" x14ac:dyDescent="0.25">
      <c r="A10" s="25"/>
      <c r="B10" s="25"/>
      <c r="C10" s="25"/>
      <c r="D10" s="26"/>
      <c r="E10" s="27" t="s">
        <v>12</v>
      </c>
      <c r="F10" s="28" t="s">
        <v>13</v>
      </c>
      <c r="G10" s="27" t="s">
        <v>12</v>
      </c>
      <c r="H10" s="28" t="s">
        <v>13</v>
      </c>
      <c r="I10" s="26"/>
      <c r="J10" s="29"/>
      <c r="K10" s="24"/>
    </row>
    <row r="11" spans="1:12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  <c r="K11" s="3"/>
    </row>
    <row r="12" spans="1:12" x14ac:dyDescent="0.25">
      <c r="A12" s="31">
        <f>'[1]9_IFK'!A9</f>
        <v>1</v>
      </c>
      <c r="B12" s="31" t="str">
        <f>'[1]9_IFK'!B9</f>
        <v xml:space="preserve"> Lombok Barat</v>
      </c>
      <c r="C12" s="31">
        <f>'[1]9_IFK'!C9</f>
        <v>19</v>
      </c>
      <c r="D12" s="32">
        <v>6935</v>
      </c>
      <c r="E12" s="33">
        <v>695</v>
      </c>
      <c r="F12" s="34">
        <f>E12/I12*100</f>
        <v>63.470319634703202</v>
      </c>
      <c r="G12" s="33">
        <v>400</v>
      </c>
      <c r="H12" s="34">
        <f>G12/I12*100</f>
        <v>36.529680365296798</v>
      </c>
      <c r="I12" s="33">
        <f>SUM(E12,G12)</f>
        <v>1095</v>
      </c>
      <c r="J12" s="32">
        <v>133</v>
      </c>
      <c r="K12" s="3"/>
    </row>
    <row r="13" spans="1:12" x14ac:dyDescent="0.25">
      <c r="A13" s="31">
        <f>'[1]9_IFK'!A10</f>
        <v>2</v>
      </c>
      <c r="B13" s="31" t="str">
        <f>'[1]9_IFK'!B10</f>
        <v xml:space="preserve"> Lombok Tengah</v>
      </c>
      <c r="C13" s="31">
        <f>'[1]9_IFK'!C10</f>
        <v>28</v>
      </c>
      <c r="D13" s="35">
        <v>6823</v>
      </c>
      <c r="E13" s="33">
        <v>681</v>
      </c>
      <c r="F13" s="34">
        <f>E13/I13*100</f>
        <v>62.19178082191781</v>
      </c>
      <c r="G13" s="33">
        <v>414</v>
      </c>
      <c r="H13" s="34">
        <f t="shared" ref="H13:H21" si="0">G13/I13*100</f>
        <v>37.80821917808219</v>
      </c>
      <c r="I13" s="33">
        <f>SUM(E13,G13)</f>
        <v>1095</v>
      </c>
      <c r="J13" s="32">
        <v>51</v>
      </c>
      <c r="K13" s="3"/>
    </row>
    <row r="14" spans="1:12" x14ac:dyDescent="0.25">
      <c r="A14" s="31">
        <f>'[1]9_IFK'!A11</f>
        <v>3</v>
      </c>
      <c r="B14" s="31" t="str">
        <f>'[1]9_IFK'!B11</f>
        <v xml:space="preserve"> Lombok Timur</v>
      </c>
      <c r="C14" s="31">
        <f>'[1]9_IFK'!C11</f>
        <v>32</v>
      </c>
      <c r="D14" s="35">
        <v>16604</v>
      </c>
      <c r="E14" s="33">
        <v>868</v>
      </c>
      <c r="F14" s="34">
        <f t="shared" ref="F14:F21" si="1">E14/I14*100</f>
        <v>57.067718606180136</v>
      </c>
      <c r="G14" s="33">
        <v>653</v>
      </c>
      <c r="H14" s="34">
        <f t="shared" si="0"/>
        <v>42.932281393819856</v>
      </c>
      <c r="I14" s="33">
        <f t="shared" ref="I14:I21" si="2">SUM(E14,G14)</f>
        <v>1521</v>
      </c>
      <c r="J14" s="32">
        <v>40</v>
      </c>
      <c r="K14" s="3"/>
    </row>
    <row r="15" spans="1:12" x14ac:dyDescent="0.25">
      <c r="A15" s="31">
        <f>'[1]9_IFK'!A12</f>
        <v>4</v>
      </c>
      <c r="B15" s="31" t="str">
        <f>'[1]9_IFK'!B12</f>
        <v xml:space="preserve"> Sumbawa</v>
      </c>
      <c r="C15" s="31">
        <f>'[1]9_IFK'!C12</f>
        <v>25</v>
      </c>
      <c r="D15" s="35">
        <v>7435</v>
      </c>
      <c r="E15" s="33">
        <v>442</v>
      </c>
      <c r="F15" s="34">
        <f t="shared" si="1"/>
        <v>62.517680339462522</v>
      </c>
      <c r="G15" s="33">
        <v>265</v>
      </c>
      <c r="H15" s="34">
        <f t="shared" si="0"/>
        <v>37.482319660537485</v>
      </c>
      <c r="I15" s="33">
        <f t="shared" si="2"/>
        <v>707</v>
      </c>
      <c r="J15" s="32">
        <v>11</v>
      </c>
      <c r="K15" s="3"/>
    </row>
    <row r="16" spans="1:12" x14ac:dyDescent="0.25">
      <c r="A16" s="31">
        <f>'[1]9_IFK'!A13</f>
        <v>5</v>
      </c>
      <c r="B16" s="31" t="str">
        <f>'[1]9_IFK'!B13</f>
        <v xml:space="preserve"> Dompu</v>
      </c>
      <c r="C16" s="31">
        <f>'[1]9_IFK'!C13</f>
        <v>9</v>
      </c>
      <c r="D16" s="35">
        <v>1842</v>
      </c>
      <c r="E16" s="33">
        <v>260</v>
      </c>
      <c r="F16" s="34">
        <f t="shared" si="1"/>
        <v>68.601583113456471</v>
      </c>
      <c r="G16" s="33">
        <v>119</v>
      </c>
      <c r="H16" s="34">
        <f t="shared" si="0"/>
        <v>31.398416886543533</v>
      </c>
      <c r="I16" s="33">
        <f t="shared" si="2"/>
        <v>379</v>
      </c>
      <c r="J16" s="32">
        <v>7</v>
      </c>
      <c r="K16" s="3"/>
    </row>
    <row r="17" spans="1:12" x14ac:dyDescent="0.25">
      <c r="A17" s="31">
        <f>'[1]9_IFK'!A14</f>
        <v>6</v>
      </c>
      <c r="B17" s="31" t="str">
        <f>'[1]9_IFK'!B14</f>
        <v xml:space="preserve"> Bima</v>
      </c>
      <c r="C17" s="31">
        <f>'[1]9_IFK'!C14</f>
        <v>21</v>
      </c>
      <c r="D17" s="35">
        <v>5101</v>
      </c>
      <c r="E17" s="33">
        <v>467</v>
      </c>
      <c r="F17" s="34">
        <f t="shared" si="1"/>
        <v>65.589887640449433</v>
      </c>
      <c r="G17" s="33">
        <v>245</v>
      </c>
      <c r="H17" s="34">
        <f t="shared" si="0"/>
        <v>34.41011235955056</v>
      </c>
      <c r="I17" s="33">
        <f t="shared" si="2"/>
        <v>712</v>
      </c>
      <c r="J17" s="32">
        <v>16</v>
      </c>
      <c r="K17" s="3"/>
    </row>
    <row r="18" spans="1:12" x14ac:dyDescent="0.25">
      <c r="A18" s="31">
        <f>'[1]9_IFK'!A15</f>
        <v>7</v>
      </c>
      <c r="B18" s="31" t="str">
        <f>'[1]9_IFK'!B15</f>
        <v xml:space="preserve"> Sumbawa Barat</v>
      </c>
      <c r="C18" s="31">
        <f>'[1]9_IFK'!C15</f>
        <v>9</v>
      </c>
      <c r="D18" s="35">
        <v>2474</v>
      </c>
      <c r="E18" s="33">
        <v>186</v>
      </c>
      <c r="F18" s="34">
        <f>E18/I18*100</f>
        <v>66.666666666666657</v>
      </c>
      <c r="G18" s="33">
        <v>93</v>
      </c>
      <c r="H18" s="34">
        <f t="shared" si="0"/>
        <v>33.333333333333329</v>
      </c>
      <c r="I18" s="33">
        <f t="shared" si="2"/>
        <v>279</v>
      </c>
      <c r="J18" s="32">
        <v>17</v>
      </c>
      <c r="K18" s="3"/>
    </row>
    <row r="19" spans="1:12" x14ac:dyDescent="0.25">
      <c r="A19" s="31">
        <f>'[1]9_IFK'!A16</f>
        <v>8</v>
      </c>
      <c r="B19" s="31" t="str">
        <f>'[1]9_IFK'!B16</f>
        <v xml:space="preserve"> Lombok Utara</v>
      </c>
      <c r="C19" s="31">
        <f>'[1]9_IFK'!C16</f>
        <v>8</v>
      </c>
      <c r="D19" s="35">
        <v>2865</v>
      </c>
      <c r="E19" s="33">
        <v>191</v>
      </c>
      <c r="F19" s="34">
        <f t="shared" si="1"/>
        <v>58.409785932721711</v>
      </c>
      <c r="G19" s="33">
        <v>136</v>
      </c>
      <c r="H19" s="34">
        <f t="shared" si="0"/>
        <v>41.590214067278289</v>
      </c>
      <c r="I19" s="33">
        <f t="shared" si="2"/>
        <v>327</v>
      </c>
      <c r="J19" s="32">
        <v>79</v>
      </c>
      <c r="K19" s="3"/>
    </row>
    <row r="20" spans="1:12" x14ac:dyDescent="0.25">
      <c r="A20" s="31">
        <f>'[1]9_IFK'!A17</f>
        <v>9</v>
      </c>
      <c r="B20" s="31" t="str">
        <f>'[1]9_IFK'!B17</f>
        <v xml:space="preserve"> Kota Mataram</v>
      </c>
      <c r="C20" s="31">
        <f>'[1]9_IFK'!C17</f>
        <v>11</v>
      </c>
      <c r="D20" s="35">
        <v>6500</v>
      </c>
      <c r="E20" s="33">
        <v>524</v>
      </c>
      <c r="F20" s="34">
        <f t="shared" si="1"/>
        <v>56.465517241379317</v>
      </c>
      <c r="G20" s="33">
        <v>404</v>
      </c>
      <c r="H20" s="34">
        <f t="shared" si="0"/>
        <v>43.53448275862069</v>
      </c>
      <c r="I20" s="33">
        <f t="shared" si="2"/>
        <v>928</v>
      </c>
      <c r="J20" s="32">
        <v>122</v>
      </c>
      <c r="K20" s="3"/>
    </row>
    <row r="21" spans="1:12" x14ac:dyDescent="0.25">
      <c r="A21" s="31">
        <f>'[1]9_IFK'!A18</f>
        <v>10</v>
      </c>
      <c r="B21" s="31" t="str">
        <f>'[1]9_IFK'!B18</f>
        <v xml:space="preserve"> Kota Bima</v>
      </c>
      <c r="C21" s="31">
        <f>'[1]9_IFK'!C18</f>
        <v>7</v>
      </c>
      <c r="D21" s="35">
        <v>2535</v>
      </c>
      <c r="E21" s="33">
        <v>156</v>
      </c>
      <c r="F21" s="34">
        <f t="shared" si="1"/>
        <v>59.541984732824424</v>
      </c>
      <c r="G21" s="33">
        <v>106</v>
      </c>
      <c r="H21" s="34">
        <f t="shared" si="0"/>
        <v>40.458015267175576</v>
      </c>
      <c r="I21" s="33">
        <f t="shared" si="2"/>
        <v>262</v>
      </c>
      <c r="J21" s="32">
        <v>17</v>
      </c>
      <c r="K21" s="3"/>
    </row>
    <row r="22" spans="1:12" x14ac:dyDescent="0.25">
      <c r="A22" s="36"/>
      <c r="B22" s="36"/>
      <c r="C22" s="36"/>
      <c r="D22" s="35"/>
      <c r="E22" s="33"/>
      <c r="F22" s="34"/>
      <c r="G22" s="33"/>
      <c r="H22" s="34"/>
      <c r="I22" s="33"/>
      <c r="J22" s="32"/>
      <c r="K22" s="3"/>
    </row>
    <row r="23" spans="1:12" ht="15.75" x14ac:dyDescent="0.25">
      <c r="A23" s="37" t="s">
        <v>14</v>
      </c>
      <c r="B23" s="38"/>
      <c r="C23" s="39"/>
      <c r="D23" s="40">
        <f>SUM(D12:D22)</f>
        <v>59114</v>
      </c>
      <c r="E23" s="40">
        <f>SUM(E12:E22)</f>
        <v>4470</v>
      </c>
      <c r="F23" s="41">
        <f>E23/I23*100</f>
        <v>61.190965092402458</v>
      </c>
      <c r="G23" s="40">
        <f>SUM(G12:G22)</f>
        <v>2835</v>
      </c>
      <c r="H23" s="41">
        <f>G23/I23*100</f>
        <v>38.809034907597535</v>
      </c>
      <c r="I23" s="40">
        <f>SUM(I12:I22)</f>
        <v>7305</v>
      </c>
      <c r="J23" s="40">
        <f>SUM(J12:J22)</f>
        <v>493</v>
      </c>
      <c r="K23" s="3"/>
      <c r="L23" s="2"/>
    </row>
    <row r="24" spans="1:12" ht="15.75" x14ac:dyDescent="0.25">
      <c r="A24" s="37" t="s">
        <v>15</v>
      </c>
      <c r="B24" s="38"/>
      <c r="C24" s="38"/>
      <c r="D24" s="40">
        <v>95774</v>
      </c>
      <c r="E24" s="42"/>
      <c r="F24" s="43"/>
      <c r="G24" s="42"/>
      <c r="H24" s="43"/>
      <c r="I24" s="42"/>
      <c r="J24" s="44"/>
      <c r="K24" s="3"/>
      <c r="L24" s="2"/>
    </row>
    <row r="25" spans="1:12" ht="15.75" x14ac:dyDescent="0.25">
      <c r="A25" s="45" t="s">
        <v>16</v>
      </c>
      <c r="B25" s="46"/>
      <c r="C25" s="46"/>
      <c r="D25" s="47"/>
      <c r="E25" s="47"/>
      <c r="G25" s="48">
        <f>D23/D24*100</f>
        <v>61.722388122037295</v>
      </c>
      <c r="H25" s="49"/>
      <c r="I25" s="50"/>
      <c r="J25" s="51"/>
      <c r="K25" s="3"/>
      <c r="L25" s="2"/>
    </row>
    <row r="26" spans="1:12" ht="15.75" x14ac:dyDescent="0.25">
      <c r="A26" s="37" t="s">
        <v>17</v>
      </c>
      <c r="B26" s="38"/>
      <c r="C26" s="38"/>
      <c r="D26" s="52"/>
      <c r="E26" s="53"/>
      <c r="F26" s="53"/>
      <c r="G26" s="53"/>
      <c r="H26" s="53"/>
      <c r="I26" s="54">
        <f>I23/'[1]2_BPS'!$E$28*100000</f>
        <v>144.07189986559206</v>
      </c>
      <c r="J26" s="55"/>
      <c r="K26" s="3"/>
      <c r="L26" s="2"/>
    </row>
    <row r="27" spans="1:12" ht="15.75" x14ac:dyDescent="0.25">
      <c r="A27" s="56" t="s">
        <v>18</v>
      </c>
      <c r="B27" s="56"/>
      <c r="C27" s="56"/>
      <c r="D27" s="38"/>
      <c r="E27" s="38"/>
      <c r="F27" s="38"/>
      <c r="G27" s="38"/>
      <c r="H27" s="38"/>
      <c r="I27" s="57">
        <v>17715</v>
      </c>
      <c r="J27" s="55"/>
      <c r="K27" s="3"/>
      <c r="L27" s="2"/>
    </row>
    <row r="28" spans="1:12" ht="15.75" x14ac:dyDescent="0.25">
      <c r="A28" s="58" t="s">
        <v>19</v>
      </c>
      <c r="B28" s="37"/>
      <c r="C28" s="38"/>
      <c r="D28" s="38"/>
      <c r="E28" s="38"/>
      <c r="F28" s="38"/>
      <c r="G28" s="38"/>
      <c r="H28" s="38"/>
      <c r="I28" s="59">
        <f>I23/I27*100</f>
        <v>41.23624047417443</v>
      </c>
      <c r="J28" s="55"/>
      <c r="K28" s="3"/>
      <c r="L28" s="2"/>
    </row>
    <row r="29" spans="1:12" ht="16.5" thickBot="1" x14ac:dyDescent="0.3">
      <c r="A29" s="60" t="s">
        <v>20</v>
      </c>
      <c r="B29" s="61"/>
      <c r="C29" s="61"/>
      <c r="D29" s="61"/>
      <c r="E29" s="61"/>
      <c r="F29" s="61"/>
      <c r="G29" s="61"/>
      <c r="H29" s="61"/>
      <c r="I29" s="61"/>
      <c r="J29" s="62">
        <f>J23/(12%*I27)*100</f>
        <v>23.191269169253932</v>
      </c>
      <c r="K29" s="3"/>
      <c r="L29" s="2"/>
    </row>
    <row r="30" spans="1:12" x14ac:dyDescent="0.25">
      <c r="A30" s="10"/>
      <c r="B30" s="63"/>
      <c r="C30" s="63"/>
      <c r="D30" s="63"/>
      <c r="E30" s="63"/>
      <c r="F30" s="63"/>
      <c r="G30" s="63"/>
      <c r="H30" s="63"/>
      <c r="I30" s="63"/>
      <c r="J30" s="63"/>
      <c r="K30" s="3"/>
    </row>
    <row r="31" spans="1:12" x14ac:dyDescent="0.25">
      <c r="A31" s="64" t="s">
        <v>21</v>
      </c>
      <c r="B31" s="65"/>
      <c r="C31" s="66"/>
      <c r="D31" s="66"/>
      <c r="E31" s="66"/>
      <c r="F31" s="66"/>
      <c r="G31" s="66"/>
      <c r="H31" s="66"/>
      <c r="I31" s="67"/>
      <c r="J31" s="68"/>
      <c r="K31" s="3"/>
    </row>
    <row r="32" spans="1:12" ht="18" x14ac:dyDescent="0.25">
      <c r="A32" s="69" t="s">
        <v>22</v>
      </c>
      <c r="B32" s="69"/>
      <c r="K32" s="3"/>
    </row>
    <row r="33" spans="1:11" x14ac:dyDescent="0.25">
      <c r="A33" s="69"/>
      <c r="B33" s="69" t="s">
        <v>23</v>
      </c>
      <c r="K33" s="3"/>
    </row>
    <row r="34" spans="1:11" x14ac:dyDescent="0.25">
      <c r="A34" s="69"/>
      <c r="B34" s="69" t="s">
        <v>24</v>
      </c>
      <c r="K34" s="3"/>
    </row>
    <row r="35" spans="1:11" x14ac:dyDescent="0.25">
      <c r="K35" s="3"/>
    </row>
  </sheetData>
  <mergeCells count="13">
    <mergeCell ref="I9:I10"/>
    <mergeCell ref="E26:H26"/>
    <mergeCell ref="A29:I29"/>
    <mergeCell ref="A3:J3"/>
    <mergeCell ref="A4:J4"/>
    <mergeCell ref="A8:A10"/>
    <mergeCell ref="B8:B10"/>
    <mergeCell ref="C8:C10"/>
    <mergeCell ref="D8:D10"/>
    <mergeCell ref="E8:I8"/>
    <mergeCell ref="J8:J10"/>
    <mergeCell ref="E9:F9"/>
    <mergeCell ref="G9:H9"/>
  </mergeCells>
  <conditionalFormatting sqref="E32">
    <cfRule type="cellIs" dxfId="0" priority="1" stopIfTrue="1" operator="notEqual">
      <formula>#REF!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 RC</dc:creator>
  <cp:lastModifiedBy>Administrator RC</cp:lastModifiedBy>
  <dcterms:created xsi:type="dcterms:W3CDTF">2020-09-08T07:26:08Z</dcterms:created>
  <dcterms:modified xsi:type="dcterms:W3CDTF">2020-09-08T07:29:48Z</dcterms:modified>
</cp:coreProperties>
</file>