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320"/>
  </bookViews>
  <sheets>
    <sheet name="KORBAN BENCANA " sheetId="6" r:id="rId1"/>
  </sheets>
  <definedNames>
    <definedName name="_xlnm.Print_Area" localSheetId="0">'KORBAN BENCANA '!$A$1:$N$126</definedName>
    <definedName name="_xlnm.Print_Titles" localSheetId="0">'KORBAN BENCANA '!$102:$103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6" l="1"/>
  <c r="D50" i="6"/>
  <c r="G50" i="6"/>
  <c r="G51" i="6"/>
  <c r="F51" i="6"/>
  <c r="E51" i="6"/>
  <c r="I25" i="6"/>
  <c r="I23" i="6"/>
  <c r="I20" i="6"/>
  <c r="C20" i="6"/>
  <c r="C14" i="6" l="1"/>
  <c r="C13" i="6"/>
  <c r="I13" i="6"/>
  <c r="C12" i="6"/>
  <c r="C11" i="6"/>
  <c r="C10" i="6"/>
  <c r="C8" i="6"/>
  <c r="C7" i="6"/>
  <c r="C6" i="6"/>
  <c r="C15" i="6" s="1"/>
  <c r="J77" i="6"/>
  <c r="H114" i="6" l="1"/>
  <c r="G114" i="6"/>
  <c r="F114" i="6"/>
  <c r="E114" i="6"/>
  <c r="D114" i="6"/>
  <c r="C114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N57" i="6"/>
  <c r="M57" i="6"/>
  <c r="L57" i="6"/>
  <c r="K57" i="6"/>
  <c r="J57" i="6"/>
  <c r="I57" i="6"/>
  <c r="H57" i="6"/>
  <c r="G57" i="6"/>
  <c r="F57" i="6"/>
  <c r="E57" i="6"/>
  <c r="D57" i="6"/>
  <c r="C57" i="6"/>
  <c r="N43" i="6"/>
  <c r="M43" i="6"/>
  <c r="L43" i="6"/>
  <c r="K43" i="6"/>
  <c r="J43" i="6"/>
  <c r="I43" i="6"/>
  <c r="H43" i="6"/>
  <c r="G43" i="6"/>
  <c r="F43" i="6"/>
  <c r="E43" i="6"/>
  <c r="D43" i="6"/>
  <c r="C43" i="6"/>
  <c r="N86" i="6" l="1"/>
  <c r="M86" i="6"/>
  <c r="L86" i="6"/>
  <c r="K86" i="6"/>
  <c r="J86" i="6"/>
  <c r="I86" i="6"/>
  <c r="H86" i="6"/>
  <c r="G86" i="6"/>
  <c r="F86" i="6"/>
  <c r="E86" i="6"/>
  <c r="D86" i="6"/>
  <c r="C86" i="6"/>
  <c r="N72" i="6"/>
  <c r="M72" i="6"/>
  <c r="L72" i="6"/>
  <c r="K72" i="6"/>
  <c r="J72" i="6"/>
  <c r="I72" i="6"/>
  <c r="H72" i="6"/>
  <c r="G72" i="6"/>
  <c r="F72" i="6"/>
  <c r="E72" i="6"/>
  <c r="D72" i="6"/>
  <c r="C72" i="6"/>
  <c r="N29" i="6"/>
  <c r="M29" i="6"/>
  <c r="L29" i="6"/>
  <c r="K29" i="6"/>
  <c r="J29" i="6"/>
  <c r="I29" i="6"/>
  <c r="H29" i="6"/>
  <c r="G29" i="6"/>
  <c r="F29" i="6"/>
  <c r="E29" i="6"/>
  <c r="D29" i="6"/>
  <c r="C29" i="6"/>
  <c r="N15" i="6"/>
  <c r="M15" i="6"/>
  <c r="L15" i="6"/>
  <c r="K15" i="6"/>
  <c r="J15" i="6"/>
  <c r="I15" i="6"/>
  <c r="H15" i="6"/>
  <c r="G15" i="6"/>
  <c r="F15" i="6"/>
  <c r="E15" i="6"/>
  <c r="D15" i="6"/>
</calcChain>
</file>

<file path=xl/sharedStrings.xml><?xml version="1.0" encoding="utf-8"?>
<sst xmlns="http://schemas.openxmlformats.org/spreadsheetml/2006/main" count="218" uniqueCount="40">
  <si>
    <t>Mataram,      Juni 2021</t>
  </si>
  <si>
    <t>Kepala BPBD</t>
  </si>
  <si>
    <t>Nama</t>
  </si>
  <si>
    <t xml:space="preserve">NIP. </t>
  </si>
  <si>
    <t>KABUPATEN/KOTA</t>
  </si>
  <si>
    <t xml:space="preserve">BANJIR </t>
  </si>
  <si>
    <t>BANJIR BANDANG</t>
  </si>
  <si>
    <t>TANAH LONGSOR</t>
  </si>
  <si>
    <t xml:space="preserve">KEKERINGAN </t>
  </si>
  <si>
    <t>KEBAKARAN HUTAN &amp; LAHAN</t>
  </si>
  <si>
    <t xml:space="preserve">TSUNAMI </t>
  </si>
  <si>
    <t>LETUSAN GUNUNG API</t>
  </si>
  <si>
    <t>KEBAKARAN PEMUKIMAN</t>
  </si>
  <si>
    <t>KECELAKAAN TRANSPORTASI</t>
  </si>
  <si>
    <t>GELOMBANG PASANG/ROB</t>
  </si>
  <si>
    <t>KONFLIK SOSIAL</t>
  </si>
  <si>
    <t>AKSI TEROR/SABOTASE</t>
  </si>
  <si>
    <t>WABAH PENYAKIT</t>
  </si>
  <si>
    <t>LOMBOK BARAT</t>
  </si>
  <si>
    <t>LOMBOK TENGAH</t>
  </si>
  <si>
    <t>LOMBOK TIMUR</t>
  </si>
  <si>
    <t>LOMBOK UTARA</t>
  </si>
  <si>
    <t>SUMBAWA BARAT</t>
  </si>
  <si>
    <t>SUMBAWA</t>
  </si>
  <si>
    <t>KOTA BIMA</t>
  </si>
  <si>
    <t>NO</t>
  </si>
  <si>
    <t>ANGIN PUTING BELIUNG</t>
  </si>
  <si>
    <t>GEMPA BUMI (&gt;5SR)</t>
  </si>
  <si>
    <t>TERDAMPAK</t>
  </si>
  <si>
    <t>MENINGGAL</t>
  </si>
  <si>
    <t>LUKA BERAT</t>
  </si>
  <si>
    <t>LUKA RINGAN</t>
  </si>
  <si>
    <t>MENGUNGSI</t>
  </si>
  <si>
    <t>HILANG</t>
  </si>
  <si>
    <t>MATARAM</t>
  </si>
  <si>
    <t xml:space="preserve">DOMPU </t>
  </si>
  <si>
    <t>BIMA</t>
  </si>
  <si>
    <t xml:space="preserve">NUSA TENGGARA BARAT </t>
  </si>
  <si>
    <t>....................................</t>
  </si>
  <si>
    <t>JUMLAH KORBAN JIWA MENURUT JENIS BENCANA, KABUPATEN/KOTA, DAN KONDISI KORBAN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</si>
</sst>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4" borderId="6" xfId="0" applyFill="1" applyBorder="1"/>
    <xf numFmtId="0" fontId="0" fillId="4" borderId="7" xfId="0" applyFill="1" applyBorder="1"/>
    <xf numFmtId="0" fontId="3" fillId="0" borderId="0" xfId="0" applyFont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4" xfId="0" applyBorder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7"/>
  <sheetViews>
    <sheetView tabSelected="1" zoomScale="70" zoomScaleNormal="70" workbookViewId="0">
      <selection activeCell="F57" sqref="F57:G57"/>
    </sheetView>
  </sheetViews>
  <sheetFormatPr defaultRowHeight="15" x14ac:dyDescent="0.25"/>
  <cols>
    <col min="1" max="1" width="5.7109375" customWidth="1"/>
    <col min="2" max="2" width="23.7109375" customWidth="1"/>
    <col min="3" max="3" width="16.42578125" bestFit="1" customWidth="1"/>
    <col min="4" max="4" width="15.28515625" customWidth="1"/>
    <col min="5" max="5" width="17.7109375" bestFit="1" customWidth="1"/>
    <col min="6" max="6" width="19.28515625" bestFit="1" customWidth="1"/>
    <col min="7" max="8" width="15.28515625" customWidth="1"/>
    <col min="9" max="9" width="17.28515625" customWidth="1"/>
    <col min="10" max="10" width="20.7109375" bestFit="1" customWidth="1"/>
    <col min="11" max="11" width="17.85546875" customWidth="1"/>
    <col min="12" max="12" width="16.7109375" customWidth="1"/>
    <col min="13" max="14" width="11.7109375" customWidth="1"/>
    <col min="15" max="15" width="15.28515625" customWidth="1"/>
    <col min="16" max="16" width="16.85546875" bestFit="1" customWidth="1"/>
    <col min="17" max="17" width="14.85546875" customWidth="1"/>
    <col min="18" max="18" width="16.85546875" customWidth="1"/>
    <col min="19" max="19" width="17.28515625" bestFit="1" customWidth="1"/>
    <col min="20" max="20" width="11.5703125" bestFit="1" customWidth="1"/>
    <col min="21" max="21" width="15.42578125" customWidth="1"/>
    <col min="22" max="22" width="14.28515625" customWidth="1"/>
    <col min="23" max="23" width="15.7109375" customWidth="1"/>
    <col min="24" max="24" width="17.28515625" customWidth="1"/>
    <col min="25" max="25" width="15.28515625" customWidth="1"/>
    <col min="26" max="26" width="11.7109375" customWidth="1"/>
  </cols>
  <sheetData>
    <row r="1" spans="1:92" ht="18" x14ac:dyDescent="0.3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</row>
    <row r="2" spans="1:92" thickBot="1" x14ac:dyDescent="0.35"/>
    <row r="3" spans="1:92" x14ac:dyDescent="0.25">
      <c r="A3" s="26" t="s">
        <v>25</v>
      </c>
      <c r="B3" s="28" t="s">
        <v>4</v>
      </c>
      <c r="C3" s="35" t="s">
        <v>5</v>
      </c>
      <c r="D3" s="35"/>
      <c r="E3" s="35"/>
      <c r="F3" s="35"/>
      <c r="G3" s="35"/>
      <c r="H3" s="35"/>
      <c r="I3" s="35" t="s">
        <v>6</v>
      </c>
      <c r="J3" s="35"/>
      <c r="K3" s="35"/>
      <c r="L3" s="35"/>
      <c r="M3" s="35"/>
      <c r="N3" s="35"/>
    </row>
    <row r="4" spans="1:92" s="5" customFormat="1" x14ac:dyDescent="0.25">
      <c r="A4" s="27"/>
      <c r="B4" s="29"/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</row>
    <row r="5" spans="1:92" ht="14.45" x14ac:dyDescent="0.3">
      <c r="A5" s="7">
        <v>1</v>
      </c>
      <c r="B5" s="8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92" ht="14.45" x14ac:dyDescent="0.3">
      <c r="A6" s="7">
        <v>2</v>
      </c>
      <c r="B6" s="9" t="s">
        <v>18</v>
      </c>
      <c r="C6" s="3">
        <f>215+175+227+340+850+125+185+120+57</f>
        <v>2294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2" ht="14.45" x14ac:dyDescent="0.3">
      <c r="A7" s="7">
        <v>3</v>
      </c>
      <c r="B7" s="9" t="s">
        <v>19</v>
      </c>
      <c r="C7" s="3">
        <f>112+128+170+266</f>
        <v>676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92" ht="14.45" x14ac:dyDescent="0.3">
      <c r="A8" s="7">
        <v>4</v>
      </c>
      <c r="B8" s="9" t="s">
        <v>20</v>
      </c>
      <c r="C8" s="3">
        <f>5+77+1+20</f>
        <v>103</v>
      </c>
      <c r="D8" s="3"/>
      <c r="E8" s="3"/>
      <c r="F8" s="3">
        <v>2</v>
      </c>
      <c r="G8" s="3"/>
      <c r="H8" s="3"/>
      <c r="I8" s="3"/>
      <c r="J8" s="3"/>
      <c r="K8" s="3"/>
      <c r="L8" s="3"/>
      <c r="M8" s="3"/>
      <c r="N8" s="3"/>
    </row>
    <row r="9" spans="1:92" ht="14.45" x14ac:dyDescent="0.3">
      <c r="A9" s="7">
        <v>5</v>
      </c>
      <c r="B9" s="9" t="s">
        <v>21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92" ht="14.45" x14ac:dyDescent="0.3">
      <c r="A10" s="7">
        <v>6</v>
      </c>
      <c r="B10" s="9" t="s">
        <v>22</v>
      </c>
      <c r="C10" s="3">
        <f>105+52+55+202+43+87</f>
        <v>544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92" ht="14.45" x14ac:dyDescent="0.3">
      <c r="A11" s="7">
        <v>7</v>
      </c>
      <c r="B11" s="9" t="s">
        <v>23</v>
      </c>
      <c r="C11" s="3">
        <f>20+27+21+100+50+80+20+199+303+862+479+233+131+66+20+26+1</f>
        <v>2638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92" ht="14.45" x14ac:dyDescent="0.3">
      <c r="A12" s="7">
        <v>8</v>
      </c>
      <c r="B12" s="9" t="s">
        <v>35</v>
      </c>
      <c r="C12" s="3">
        <f>125+75+50+126+283+687+30+77+322+46+18+84+65+50</f>
        <v>2038</v>
      </c>
      <c r="D12" s="3">
        <v>1</v>
      </c>
      <c r="E12" s="3"/>
      <c r="F12" s="3"/>
      <c r="G12" s="3"/>
      <c r="H12" s="3"/>
      <c r="I12" s="3">
        <v>120</v>
      </c>
      <c r="J12" s="3"/>
      <c r="K12" s="3"/>
      <c r="L12" s="3"/>
      <c r="M12" s="3"/>
      <c r="N12" s="3"/>
    </row>
    <row r="13" spans="1:92" ht="14.45" x14ac:dyDescent="0.3">
      <c r="A13" s="7">
        <v>9</v>
      </c>
      <c r="B13" s="9" t="s">
        <v>36</v>
      </c>
      <c r="C13" s="3">
        <f>600+625+400+25+121+31+160+60+15</f>
        <v>2037</v>
      </c>
      <c r="D13" s="3">
        <v>2</v>
      </c>
      <c r="E13" s="3"/>
      <c r="F13" s="3"/>
      <c r="G13" s="3"/>
      <c r="H13" s="3"/>
      <c r="I13" s="3">
        <f>30+50</f>
        <v>80</v>
      </c>
      <c r="J13" s="3"/>
      <c r="K13" s="3"/>
      <c r="L13" s="3"/>
      <c r="M13" s="3"/>
      <c r="N13" s="3"/>
    </row>
    <row r="14" spans="1:92" ht="14.45" x14ac:dyDescent="0.3">
      <c r="A14" s="7">
        <v>10</v>
      </c>
      <c r="B14" s="9" t="s">
        <v>24</v>
      </c>
      <c r="C14" s="3">
        <f>75+30+12+60+40</f>
        <v>217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92" thickBot="1" x14ac:dyDescent="0.35">
      <c r="A15" s="30" t="s">
        <v>37</v>
      </c>
      <c r="B15" s="31"/>
      <c r="C15" s="10">
        <f>SUM(C5:C14)</f>
        <v>10547</v>
      </c>
      <c r="D15" s="10">
        <f t="shared" ref="D15:N15" si="0">SUM(D5:D14)</f>
        <v>3</v>
      </c>
      <c r="E15" s="10">
        <f t="shared" si="0"/>
        <v>0</v>
      </c>
      <c r="F15" s="10">
        <f t="shared" si="0"/>
        <v>2</v>
      </c>
      <c r="G15" s="10">
        <f t="shared" si="0"/>
        <v>0</v>
      </c>
      <c r="H15" s="10">
        <f t="shared" si="0"/>
        <v>0</v>
      </c>
      <c r="I15" s="10">
        <f t="shared" si="0"/>
        <v>200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</row>
    <row r="16" spans="1:92" thickBot="1" x14ac:dyDescent="0.35"/>
    <row r="17" spans="1:15" x14ac:dyDescent="0.25">
      <c r="A17" s="26" t="s">
        <v>25</v>
      </c>
      <c r="B17" s="28" t="s">
        <v>4</v>
      </c>
      <c r="C17" s="35" t="s">
        <v>7</v>
      </c>
      <c r="D17" s="35"/>
      <c r="E17" s="35"/>
      <c r="F17" s="35"/>
      <c r="G17" s="35"/>
      <c r="H17" s="35"/>
      <c r="I17" s="35" t="s">
        <v>26</v>
      </c>
      <c r="J17" s="35"/>
      <c r="K17" s="35"/>
      <c r="L17" s="35"/>
      <c r="M17" s="35"/>
      <c r="N17" s="35"/>
    </row>
    <row r="18" spans="1:15" x14ac:dyDescent="0.25">
      <c r="A18" s="27"/>
      <c r="B18" s="29"/>
      <c r="C18" s="15" t="s">
        <v>28</v>
      </c>
      <c r="D18" s="15" t="s">
        <v>29</v>
      </c>
      <c r="E18" s="15" t="s">
        <v>30</v>
      </c>
      <c r="F18" s="15" t="s">
        <v>31</v>
      </c>
      <c r="G18" s="15" t="s">
        <v>32</v>
      </c>
      <c r="H18" s="15" t="s">
        <v>33</v>
      </c>
      <c r="I18" s="15" t="s">
        <v>28</v>
      </c>
      <c r="J18" s="15" t="s">
        <v>29</v>
      </c>
      <c r="K18" s="15" t="s">
        <v>30</v>
      </c>
      <c r="L18" s="15" t="s">
        <v>31</v>
      </c>
      <c r="M18" s="15" t="s">
        <v>32</v>
      </c>
      <c r="N18" s="15" t="s">
        <v>33</v>
      </c>
    </row>
    <row r="19" spans="1:15" ht="14.45" x14ac:dyDescent="0.3">
      <c r="A19" s="7">
        <v>1</v>
      </c>
      <c r="B19" s="8" t="s">
        <v>34</v>
      </c>
      <c r="C19" s="3"/>
      <c r="D19" s="3"/>
      <c r="E19" s="3"/>
      <c r="F19" s="3"/>
      <c r="G19" s="3"/>
      <c r="H19" s="3"/>
      <c r="I19" s="3"/>
      <c r="J19" s="3">
        <v>1</v>
      </c>
      <c r="K19" s="3">
        <v>2</v>
      </c>
      <c r="L19" s="3">
        <v>1</v>
      </c>
      <c r="M19" s="3"/>
      <c r="N19" s="3"/>
    </row>
    <row r="20" spans="1:15" ht="14.45" x14ac:dyDescent="0.3">
      <c r="A20" s="7">
        <v>2</v>
      </c>
      <c r="B20" s="9" t="s">
        <v>18</v>
      </c>
      <c r="C20" s="3">
        <f>1+1+3</f>
        <v>5</v>
      </c>
      <c r="D20" s="3"/>
      <c r="E20" s="3"/>
      <c r="F20" s="3"/>
      <c r="G20" s="3"/>
      <c r="H20" s="3"/>
      <c r="I20" s="3">
        <f>1+1</f>
        <v>2</v>
      </c>
      <c r="J20" s="3"/>
      <c r="K20" s="3"/>
      <c r="L20" s="3"/>
      <c r="M20" s="3"/>
      <c r="N20" s="3"/>
    </row>
    <row r="21" spans="1:15" ht="14.45" x14ac:dyDescent="0.3">
      <c r="A21" s="7">
        <v>3</v>
      </c>
      <c r="B21" s="9" t="s">
        <v>19</v>
      </c>
      <c r="C21" s="3"/>
      <c r="D21" s="3"/>
      <c r="E21" s="3"/>
      <c r="F21" s="3"/>
      <c r="G21" s="3"/>
      <c r="H21" s="3"/>
      <c r="I21" s="3">
        <v>5</v>
      </c>
      <c r="J21" s="3"/>
      <c r="K21" s="3"/>
      <c r="L21" s="3"/>
      <c r="M21" s="3"/>
      <c r="N21" s="3"/>
    </row>
    <row r="22" spans="1:15" ht="14.45" x14ac:dyDescent="0.3">
      <c r="A22" s="7">
        <v>4</v>
      </c>
      <c r="B22" s="9" t="s">
        <v>20</v>
      </c>
      <c r="C22" s="3">
        <v>2</v>
      </c>
      <c r="D22" s="3">
        <v>1</v>
      </c>
      <c r="E22" s="3"/>
      <c r="F22" s="3">
        <v>1</v>
      </c>
      <c r="G22" s="3"/>
      <c r="H22" s="3"/>
      <c r="I22" s="3"/>
      <c r="J22" s="3"/>
      <c r="K22" s="3"/>
      <c r="L22" s="3"/>
      <c r="M22" s="3"/>
      <c r="N22" s="3"/>
    </row>
    <row r="23" spans="1:15" ht="14.45" x14ac:dyDescent="0.3">
      <c r="A23" s="7">
        <v>5</v>
      </c>
      <c r="B23" s="9" t="s">
        <v>21</v>
      </c>
      <c r="C23" s="3"/>
      <c r="D23" s="3"/>
      <c r="E23" s="3"/>
      <c r="F23" s="3"/>
      <c r="G23" s="3"/>
      <c r="H23" s="3"/>
      <c r="I23" s="3">
        <f>6+1</f>
        <v>7</v>
      </c>
      <c r="J23" s="3"/>
      <c r="K23" s="3"/>
      <c r="L23" s="3"/>
      <c r="M23" s="3"/>
      <c r="N23" s="3"/>
    </row>
    <row r="24" spans="1:15" ht="14.45" x14ac:dyDescent="0.3">
      <c r="A24" s="7">
        <v>6</v>
      </c>
      <c r="B24" s="9" t="s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5" ht="14.45" x14ac:dyDescent="0.3">
      <c r="A25" s="7">
        <v>7</v>
      </c>
      <c r="B25" s="9" t="s">
        <v>23</v>
      </c>
      <c r="C25" s="3"/>
      <c r="D25" s="3"/>
      <c r="E25" s="3"/>
      <c r="F25" s="3"/>
      <c r="G25" s="3"/>
      <c r="H25" s="3"/>
      <c r="I25" s="3">
        <f>1+1+91</f>
        <v>93</v>
      </c>
      <c r="J25" s="3"/>
      <c r="K25" s="3"/>
      <c r="L25" s="3"/>
      <c r="M25" s="3"/>
      <c r="N25" s="3"/>
    </row>
    <row r="26" spans="1:15" ht="14.45" x14ac:dyDescent="0.3">
      <c r="A26" s="7">
        <v>8</v>
      </c>
      <c r="B26" s="9" t="s">
        <v>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ht="14.45" x14ac:dyDescent="0.3">
      <c r="A27" s="7">
        <v>9</v>
      </c>
      <c r="B27" s="9" t="s">
        <v>36</v>
      </c>
      <c r="C27" s="3"/>
      <c r="D27" s="3"/>
      <c r="E27" s="3"/>
      <c r="F27" s="3"/>
      <c r="G27" s="3"/>
      <c r="H27" s="3"/>
      <c r="I27" s="3">
        <v>2</v>
      </c>
      <c r="J27" s="3"/>
      <c r="K27" s="3"/>
      <c r="L27" s="3"/>
      <c r="M27" s="3"/>
      <c r="N27" s="3"/>
    </row>
    <row r="28" spans="1:15" ht="14.45" x14ac:dyDescent="0.3">
      <c r="A28" s="7">
        <v>10</v>
      </c>
      <c r="B28" s="9" t="s">
        <v>24</v>
      </c>
      <c r="C28" s="3">
        <v>6</v>
      </c>
      <c r="D28" s="3"/>
      <c r="E28" s="3"/>
      <c r="F28" s="3"/>
      <c r="G28" s="3"/>
      <c r="H28" s="3"/>
      <c r="I28" s="3"/>
      <c r="J28" s="3">
        <v>1</v>
      </c>
      <c r="K28" s="3">
        <v>2</v>
      </c>
      <c r="L28" s="3">
        <v>1</v>
      </c>
      <c r="M28" s="3"/>
      <c r="N28" s="3"/>
    </row>
    <row r="29" spans="1:15" thickBot="1" x14ac:dyDescent="0.35">
      <c r="A29" s="30" t="s">
        <v>37</v>
      </c>
      <c r="B29" s="31"/>
      <c r="C29" s="10">
        <f t="shared" ref="C29:N29" si="1">SUM(C19:C28)</f>
        <v>13</v>
      </c>
      <c r="D29" s="10">
        <f t="shared" si="1"/>
        <v>1</v>
      </c>
      <c r="E29" s="10">
        <f t="shared" si="1"/>
        <v>0</v>
      </c>
      <c r="F29" s="10">
        <f t="shared" si="1"/>
        <v>1</v>
      </c>
      <c r="G29" s="10">
        <f t="shared" si="1"/>
        <v>0</v>
      </c>
      <c r="H29" s="10">
        <f t="shared" si="1"/>
        <v>0</v>
      </c>
      <c r="I29" s="10">
        <f t="shared" si="1"/>
        <v>109</v>
      </c>
      <c r="J29" s="10">
        <f t="shared" si="1"/>
        <v>2</v>
      </c>
      <c r="K29" s="10">
        <f t="shared" si="1"/>
        <v>4</v>
      </c>
      <c r="L29" s="10">
        <f t="shared" si="1"/>
        <v>2</v>
      </c>
      <c r="M29" s="10">
        <f t="shared" si="1"/>
        <v>0</v>
      </c>
      <c r="N29" s="10">
        <f t="shared" si="1"/>
        <v>0</v>
      </c>
    </row>
    <row r="30" spans="1:15" s="18" customFormat="1" thickBot="1" x14ac:dyDescent="0.35">
      <c r="A30" s="19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/>
    </row>
    <row r="31" spans="1:15" x14ac:dyDescent="0.25">
      <c r="A31" s="26" t="s">
        <v>25</v>
      </c>
      <c r="B31" s="28" t="s">
        <v>4</v>
      </c>
      <c r="C31" s="35" t="s">
        <v>8</v>
      </c>
      <c r="D31" s="35"/>
      <c r="E31" s="35"/>
      <c r="F31" s="35"/>
      <c r="G31" s="35"/>
      <c r="H31" s="35"/>
      <c r="I31" s="35" t="s">
        <v>9</v>
      </c>
      <c r="J31" s="35"/>
      <c r="K31" s="35"/>
      <c r="L31" s="35"/>
      <c r="M31" s="35"/>
      <c r="N31" s="35"/>
      <c r="O31" s="21"/>
    </row>
    <row r="32" spans="1:15" s="5" customFormat="1" x14ac:dyDescent="0.25">
      <c r="A32" s="27"/>
      <c r="B32" s="29"/>
      <c r="C32" s="15" t="s">
        <v>28</v>
      </c>
      <c r="D32" s="15" t="s">
        <v>29</v>
      </c>
      <c r="E32" s="15" t="s">
        <v>30</v>
      </c>
      <c r="F32" s="15" t="s">
        <v>31</v>
      </c>
      <c r="G32" s="15" t="s">
        <v>32</v>
      </c>
      <c r="H32" s="15" t="s">
        <v>33</v>
      </c>
      <c r="I32" s="15" t="s">
        <v>28</v>
      </c>
      <c r="J32" s="15" t="s">
        <v>29</v>
      </c>
      <c r="K32" s="15" t="s">
        <v>30</v>
      </c>
      <c r="L32" s="15" t="s">
        <v>31</v>
      </c>
      <c r="M32" s="15" t="s">
        <v>32</v>
      </c>
      <c r="N32" s="15" t="s">
        <v>33</v>
      </c>
    </row>
    <row r="33" spans="1:14" ht="14.45" x14ac:dyDescent="0.3">
      <c r="A33" s="7">
        <v>1</v>
      </c>
      <c r="B33" s="8" t="s">
        <v>34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4.45" x14ac:dyDescent="0.3">
      <c r="A34" s="7">
        <v>2</v>
      </c>
      <c r="B34" s="9" t="s">
        <v>18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4.45" x14ac:dyDescent="0.3">
      <c r="A35" s="7">
        <v>3</v>
      </c>
      <c r="B35" s="9" t="s">
        <v>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45" x14ac:dyDescent="0.3">
      <c r="A36" s="7">
        <v>4</v>
      </c>
      <c r="B36" s="9" t="s">
        <v>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45" x14ac:dyDescent="0.3">
      <c r="A37" s="7">
        <v>5</v>
      </c>
      <c r="B37" s="9" t="s"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45" x14ac:dyDescent="0.3">
      <c r="A38" s="7">
        <v>6</v>
      </c>
      <c r="B38" s="9" t="s"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45" x14ac:dyDescent="0.3">
      <c r="A39" s="7">
        <v>7</v>
      </c>
      <c r="B39" s="9" t="s">
        <v>23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45" x14ac:dyDescent="0.3">
      <c r="A40" s="7">
        <v>8</v>
      </c>
      <c r="B40" s="9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45" x14ac:dyDescent="0.3">
      <c r="A41" s="7">
        <v>9</v>
      </c>
      <c r="B41" s="9" t="s">
        <v>36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45" x14ac:dyDescent="0.3">
      <c r="A42" s="7">
        <v>10</v>
      </c>
      <c r="B42" s="9" t="s">
        <v>24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thickBot="1" x14ac:dyDescent="0.35">
      <c r="A43" s="30" t="s">
        <v>37</v>
      </c>
      <c r="B43" s="31"/>
      <c r="C43" s="10">
        <f t="shared" ref="C43:N43" si="2">SUM(C33:C42)</f>
        <v>0</v>
      </c>
      <c r="D43" s="10">
        <f t="shared" si="2"/>
        <v>0</v>
      </c>
      <c r="E43" s="10">
        <f t="shared" si="2"/>
        <v>0</v>
      </c>
      <c r="F43" s="10">
        <f t="shared" si="2"/>
        <v>0</v>
      </c>
      <c r="G43" s="10">
        <f t="shared" si="2"/>
        <v>0</v>
      </c>
      <c r="H43" s="10">
        <f t="shared" si="2"/>
        <v>0</v>
      </c>
      <c r="I43" s="10">
        <f t="shared" si="2"/>
        <v>0</v>
      </c>
      <c r="J43" s="10">
        <f t="shared" si="2"/>
        <v>0</v>
      </c>
      <c r="K43" s="10">
        <f t="shared" si="2"/>
        <v>0</v>
      </c>
      <c r="L43" s="10">
        <f t="shared" si="2"/>
        <v>0</v>
      </c>
      <c r="M43" s="10">
        <f t="shared" si="2"/>
        <v>0</v>
      </c>
      <c r="N43" s="10">
        <f t="shared" si="2"/>
        <v>0</v>
      </c>
    </row>
    <row r="44" spans="1:14" thickBot="1" x14ac:dyDescent="0.35"/>
    <row r="45" spans="1:14" x14ac:dyDescent="0.25">
      <c r="A45" s="26" t="s">
        <v>25</v>
      </c>
      <c r="B45" s="28" t="s">
        <v>4</v>
      </c>
      <c r="C45" s="35" t="s">
        <v>27</v>
      </c>
      <c r="D45" s="35"/>
      <c r="E45" s="35"/>
      <c r="F45" s="35"/>
      <c r="G45" s="35"/>
      <c r="H45" s="35"/>
      <c r="I45" s="35" t="s">
        <v>10</v>
      </c>
      <c r="J45" s="35"/>
      <c r="K45" s="35"/>
      <c r="L45" s="35"/>
      <c r="M45" s="35"/>
      <c r="N45" s="36"/>
    </row>
    <row r="46" spans="1:14" x14ac:dyDescent="0.25">
      <c r="A46" s="27"/>
      <c r="B46" s="29"/>
      <c r="C46" s="15" t="s">
        <v>28</v>
      </c>
      <c r="D46" s="15" t="s">
        <v>29</v>
      </c>
      <c r="E46" s="15" t="s">
        <v>30</v>
      </c>
      <c r="F46" s="15" t="s">
        <v>31</v>
      </c>
      <c r="G46" s="15" t="s">
        <v>32</v>
      </c>
      <c r="H46" s="15" t="s">
        <v>33</v>
      </c>
      <c r="I46" s="15" t="s">
        <v>28</v>
      </c>
      <c r="J46" s="15" t="s">
        <v>29</v>
      </c>
      <c r="K46" s="15" t="s">
        <v>30</v>
      </c>
      <c r="L46" s="15" t="s">
        <v>31</v>
      </c>
      <c r="M46" s="15" t="s">
        <v>32</v>
      </c>
      <c r="N46" s="16" t="s">
        <v>33</v>
      </c>
    </row>
    <row r="47" spans="1:14" ht="14.45" x14ac:dyDescent="0.3">
      <c r="A47" s="7">
        <v>1</v>
      </c>
      <c r="B47" s="8" t="s">
        <v>34</v>
      </c>
      <c r="C47" s="3"/>
      <c r="D47" s="3">
        <v>12</v>
      </c>
      <c r="E47" s="3"/>
      <c r="F47" s="3">
        <v>37</v>
      </c>
      <c r="G47" s="3">
        <v>18894</v>
      </c>
      <c r="H47" s="3"/>
      <c r="I47" s="3"/>
      <c r="J47" s="3"/>
      <c r="K47" s="3"/>
      <c r="L47" s="3"/>
      <c r="M47" s="3"/>
      <c r="N47" s="2"/>
    </row>
    <row r="48" spans="1:14" ht="14.45" x14ac:dyDescent="0.3">
      <c r="A48" s="7">
        <v>2</v>
      </c>
      <c r="B48" s="9" t="s">
        <v>18</v>
      </c>
      <c r="C48" s="3"/>
      <c r="D48" s="3">
        <v>40</v>
      </c>
      <c r="E48" s="3">
        <v>259</v>
      </c>
      <c r="F48" s="3">
        <v>697</v>
      </c>
      <c r="G48" s="3">
        <v>116453</v>
      </c>
      <c r="H48" s="3"/>
      <c r="I48" s="3"/>
      <c r="J48" s="3"/>
      <c r="K48" s="3"/>
      <c r="L48" s="3"/>
      <c r="M48" s="3"/>
      <c r="N48" s="2"/>
    </row>
    <row r="49" spans="1:14" ht="14.45" x14ac:dyDescent="0.3">
      <c r="A49" s="7">
        <v>3</v>
      </c>
      <c r="B49" s="9" t="s">
        <v>19</v>
      </c>
      <c r="C49" s="3"/>
      <c r="D49" s="3">
        <v>2</v>
      </c>
      <c r="E49" s="3">
        <v>18</v>
      </c>
      <c r="F49" s="3">
        <v>150</v>
      </c>
      <c r="G49" s="3">
        <v>13887</v>
      </c>
      <c r="H49" s="3"/>
      <c r="I49" s="3"/>
      <c r="J49" s="3"/>
      <c r="K49" s="3"/>
      <c r="L49" s="3"/>
      <c r="M49" s="3"/>
      <c r="N49" s="2"/>
    </row>
    <row r="50" spans="1:14" ht="14.45" x14ac:dyDescent="0.3">
      <c r="A50" s="7">
        <v>4</v>
      </c>
      <c r="B50" s="9" t="s">
        <v>20</v>
      </c>
      <c r="C50" s="3">
        <v>2255</v>
      </c>
      <c r="D50" s="3">
        <f>17+24</f>
        <v>41</v>
      </c>
      <c r="E50" s="3">
        <v>187</v>
      </c>
      <c r="F50" s="3">
        <v>166</v>
      </c>
      <c r="G50" s="3">
        <f>7695+104060</f>
        <v>111755</v>
      </c>
      <c r="H50" s="3"/>
      <c r="I50" s="3"/>
      <c r="J50" s="3"/>
      <c r="K50" s="3"/>
      <c r="L50" s="3"/>
      <c r="M50" s="3"/>
      <c r="N50" s="2"/>
    </row>
    <row r="51" spans="1:14" ht="14.45" x14ac:dyDescent="0.3">
      <c r="A51" s="7">
        <v>5</v>
      </c>
      <c r="B51" s="9" t="s">
        <v>21</v>
      </c>
      <c r="C51" s="3">
        <v>8727</v>
      </c>
      <c r="D51" s="3">
        <f>5+465</f>
        <v>470</v>
      </c>
      <c r="E51" s="3">
        <f>35+21</f>
        <v>56</v>
      </c>
      <c r="F51" s="3">
        <f>36+80</f>
        <v>116</v>
      </c>
      <c r="G51" s="3">
        <f>2475+178122</f>
        <v>180597</v>
      </c>
      <c r="H51" s="3"/>
      <c r="I51" s="3"/>
      <c r="J51" s="3"/>
      <c r="K51" s="3"/>
      <c r="L51" s="3"/>
      <c r="M51" s="3"/>
      <c r="N51" s="2"/>
    </row>
    <row r="52" spans="1:14" ht="14.45" x14ac:dyDescent="0.3">
      <c r="A52" s="7">
        <v>6</v>
      </c>
      <c r="B52" s="9" t="s">
        <v>22</v>
      </c>
      <c r="C52" s="3"/>
      <c r="D52" s="3">
        <v>5</v>
      </c>
      <c r="E52" s="3"/>
      <c r="F52" s="3"/>
      <c r="G52" s="3"/>
      <c r="H52" s="3"/>
      <c r="I52" s="3"/>
      <c r="J52" s="3"/>
      <c r="K52" s="3"/>
      <c r="L52" s="3"/>
      <c r="M52" s="3"/>
      <c r="N52" s="2"/>
    </row>
    <row r="53" spans="1:14" ht="14.45" x14ac:dyDescent="0.3">
      <c r="A53" s="7">
        <v>7</v>
      </c>
      <c r="B53" s="9" t="s">
        <v>23</v>
      </c>
      <c r="C53" s="3"/>
      <c r="D53" s="3">
        <v>6</v>
      </c>
      <c r="E53" s="3"/>
      <c r="F53" s="3"/>
      <c r="G53" s="3"/>
      <c r="H53" s="3"/>
      <c r="I53" s="3"/>
      <c r="J53" s="3"/>
      <c r="K53" s="3"/>
      <c r="L53" s="3"/>
      <c r="M53" s="3"/>
      <c r="N53" s="2"/>
    </row>
    <row r="54" spans="1:14" ht="14.45" x14ac:dyDescent="0.3">
      <c r="A54" s="7">
        <v>8</v>
      </c>
      <c r="B54" s="9" t="s">
        <v>35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/>
    </row>
    <row r="55" spans="1:14" ht="14.45" x14ac:dyDescent="0.3">
      <c r="A55" s="7">
        <v>9</v>
      </c>
      <c r="B55" s="9" t="s">
        <v>36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/>
    </row>
    <row r="56" spans="1:14" ht="14.45" x14ac:dyDescent="0.3">
      <c r="A56" s="7">
        <v>10</v>
      </c>
      <c r="B56" s="9" t="s">
        <v>24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/>
    </row>
    <row r="57" spans="1:14" thickBot="1" x14ac:dyDescent="0.35">
      <c r="A57" s="30" t="s">
        <v>37</v>
      </c>
      <c r="B57" s="31"/>
      <c r="C57" s="10">
        <f t="shared" ref="C57:N57" si="3">SUM(C47:C56)</f>
        <v>10982</v>
      </c>
      <c r="D57" s="10">
        <f t="shared" si="3"/>
        <v>576</v>
      </c>
      <c r="E57" s="10">
        <f t="shared" si="3"/>
        <v>520</v>
      </c>
      <c r="F57" s="10">
        <f t="shared" si="3"/>
        <v>1166</v>
      </c>
      <c r="G57" s="10">
        <f t="shared" si="3"/>
        <v>441586</v>
      </c>
      <c r="H57" s="10">
        <f t="shared" si="3"/>
        <v>0</v>
      </c>
      <c r="I57" s="10">
        <f t="shared" si="3"/>
        <v>0</v>
      </c>
      <c r="J57" s="10">
        <f t="shared" si="3"/>
        <v>0</v>
      </c>
      <c r="K57" s="10">
        <f t="shared" si="3"/>
        <v>0</v>
      </c>
      <c r="L57" s="10">
        <f t="shared" si="3"/>
        <v>0</v>
      </c>
      <c r="M57" s="10">
        <f t="shared" si="3"/>
        <v>0</v>
      </c>
      <c r="N57" s="11">
        <f t="shared" si="3"/>
        <v>0</v>
      </c>
    </row>
    <row r="59" spans="1:14" thickBot="1" x14ac:dyDescent="0.35"/>
    <row r="60" spans="1:14" x14ac:dyDescent="0.25">
      <c r="A60" s="26" t="s">
        <v>25</v>
      </c>
      <c r="B60" s="28" t="s">
        <v>4</v>
      </c>
      <c r="C60" s="35" t="s">
        <v>11</v>
      </c>
      <c r="D60" s="35"/>
      <c r="E60" s="35"/>
      <c r="F60" s="35"/>
      <c r="G60" s="35"/>
      <c r="H60" s="35"/>
      <c r="I60" s="35" t="s">
        <v>12</v>
      </c>
      <c r="J60" s="35"/>
      <c r="K60" s="35"/>
      <c r="L60" s="35"/>
      <c r="M60" s="35"/>
      <c r="N60" s="35"/>
    </row>
    <row r="61" spans="1:14" s="5" customFormat="1" x14ac:dyDescent="0.25">
      <c r="A61" s="27"/>
      <c r="B61" s="29"/>
      <c r="C61" s="15" t="s">
        <v>28</v>
      </c>
      <c r="D61" s="15" t="s">
        <v>29</v>
      </c>
      <c r="E61" s="15" t="s">
        <v>30</v>
      </c>
      <c r="F61" s="15" t="s">
        <v>31</v>
      </c>
      <c r="G61" s="15" t="s">
        <v>32</v>
      </c>
      <c r="H61" s="15" t="s">
        <v>33</v>
      </c>
      <c r="I61" s="15" t="s">
        <v>28</v>
      </c>
      <c r="J61" s="15" t="s">
        <v>29</v>
      </c>
      <c r="K61" s="15" t="s">
        <v>30</v>
      </c>
      <c r="L61" s="15" t="s">
        <v>31</v>
      </c>
      <c r="M61" s="15" t="s">
        <v>32</v>
      </c>
      <c r="N61" s="15" t="s">
        <v>33</v>
      </c>
    </row>
    <row r="62" spans="1:14" ht="14.45" x14ac:dyDescent="0.3">
      <c r="A62" s="7">
        <v>1</v>
      </c>
      <c r="B62" s="8" t="s">
        <v>34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45" x14ac:dyDescent="0.3">
      <c r="A63" s="7">
        <v>2</v>
      </c>
      <c r="B63" s="9" t="s">
        <v>18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7">
        <v>3</v>
      </c>
      <c r="B64" s="9" t="s">
        <v>19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44" x14ac:dyDescent="0.25">
      <c r="A65" s="7">
        <v>4</v>
      </c>
      <c r="B65" s="9" t="s">
        <v>20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44" x14ac:dyDescent="0.25">
      <c r="A66" s="7">
        <v>5</v>
      </c>
      <c r="B66" s="9" t="s">
        <v>21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44" x14ac:dyDescent="0.25">
      <c r="A67" s="7">
        <v>6</v>
      </c>
      <c r="B67" s="9" t="s">
        <v>22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44" x14ac:dyDescent="0.25">
      <c r="A68" s="7">
        <v>7</v>
      </c>
      <c r="B68" s="9" t="s">
        <v>23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44" x14ac:dyDescent="0.25">
      <c r="A69" s="7">
        <v>8</v>
      </c>
      <c r="B69" s="9" t="s">
        <v>35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44" x14ac:dyDescent="0.25">
      <c r="A70" s="7">
        <v>9</v>
      </c>
      <c r="B70" s="9" t="s">
        <v>36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44" x14ac:dyDescent="0.25">
      <c r="A71" s="7">
        <v>10</v>
      </c>
      <c r="B71" s="9" t="s">
        <v>24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44" ht="15.75" thickBot="1" x14ac:dyDescent="0.3">
      <c r="A72" s="30" t="s">
        <v>37</v>
      </c>
      <c r="B72" s="31"/>
      <c r="C72" s="10">
        <f t="shared" ref="C72:N72" si="4">SUM(C62:C71)</f>
        <v>0</v>
      </c>
      <c r="D72" s="10">
        <f t="shared" si="4"/>
        <v>0</v>
      </c>
      <c r="E72" s="10">
        <f t="shared" si="4"/>
        <v>0</v>
      </c>
      <c r="F72" s="10">
        <f t="shared" si="4"/>
        <v>0</v>
      </c>
      <c r="G72" s="10">
        <f t="shared" si="4"/>
        <v>0</v>
      </c>
      <c r="H72" s="10">
        <f t="shared" si="4"/>
        <v>0</v>
      </c>
      <c r="I72" s="10">
        <f t="shared" si="4"/>
        <v>0</v>
      </c>
      <c r="J72" s="10">
        <f t="shared" si="4"/>
        <v>0</v>
      </c>
      <c r="K72" s="10">
        <f t="shared" si="4"/>
        <v>0</v>
      </c>
      <c r="L72" s="10">
        <f t="shared" si="4"/>
        <v>0</v>
      </c>
      <c r="M72" s="10">
        <f t="shared" si="4"/>
        <v>0</v>
      </c>
      <c r="N72" s="10">
        <f t="shared" si="4"/>
        <v>0</v>
      </c>
    </row>
    <row r="73" spans="1:44" ht="15.75" thickBot="1" x14ac:dyDescent="0.3">
      <c r="A73" s="13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x14ac:dyDescent="0.25">
      <c r="A74" s="26" t="s">
        <v>25</v>
      </c>
      <c r="B74" s="28" t="s">
        <v>4</v>
      </c>
      <c r="C74" s="35" t="s">
        <v>13</v>
      </c>
      <c r="D74" s="35"/>
      <c r="E74" s="35"/>
      <c r="F74" s="35"/>
      <c r="G74" s="35"/>
      <c r="H74" s="35"/>
      <c r="I74" s="35" t="s">
        <v>14</v>
      </c>
      <c r="J74" s="35"/>
      <c r="K74" s="35"/>
      <c r="L74" s="35"/>
      <c r="M74" s="35"/>
      <c r="N74" s="35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x14ac:dyDescent="0.25">
      <c r="A75" s="27"/>
      <c r="B75" s="29"/>
      <c r="C75" s="15" t="s">
        <v>28</v>
      </c>
      <c r="D75" s="15" t="s">
        <v>29</v>
      </c>
      <c r="E75" s="15" t="s">
        <v>30</v>
      </c>
      <c r="F75" s="15" t="s">
        <v>31</v>
      </c>
      <c r="G75" s="15" t="s">
        <v>32</v>
      </c>
      <c r="H75" s="15" t="s">
        <v>33</v>
      </c>
      <c r="I75" s="15" t="s">
        <v>28</v>
      </c>
      <c r="J75" s="15" t="s">
        <v>29</v>
      </c>
      <c r="K75" s="15" t="s">
        <v>30</v>
      </c>
      <c r="L75" s="15" t="s">
        <v>31</v>
      </c>
      <c r="M75" s="15" t="s">
        <v>32</v>
      </c>
      <c r="N75" s="15" t="s">
        <v>33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x14ac:dyDescent="0.25">
      <c r="A76" s="7">
        <v>1</v>
      </c>
      <c r="B76" s="8" t="s">
        <v>34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x14ac:dyDescent="0.25">
      <c r="A77" s="7">
        <v>2</v>
      </c>
      <c r="B77" s="9" t="s">
        <v>18</v>
      </c>
      <c r="C77" s="3"/>
      <c r="D77" s="3"/>
      <c r="E77" s="3"/>
      <c r="F77" s="3"/>
      <c r="G77" s="3"/>
      <c r="H77" s="3"/>
      <c r="I77" s="3"/>
      <c r="J77" s="3">
        <f>114+60</f>
        <v>174</v>
      </c>
      <c r="K77" s="3"/>
      <c r="L77" s="3"/>
      <c r="M77" s="3"/>
      <c r="N77" s="3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x14ac:dyDescent="0.25">
      <c r="A78" s="7">
        <v>3</v>
      </c>
      <c r="B78" s="9" t="s">
        <v>19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x14ac:dyDescent="0.25">
      <c r="A79" s="7">
        <v>4</v>
      </c>
      <c r="B79" s="9" t="s">
        <v>20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x14ac:dyDescent="0.25">
      <c r="A80" s="7">
        <v>5</v>
      </c>
      <c r="B80" s="9" t="s">
        <v>21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1:44" x14ac:dyDescent="0.25">
      <c r="A81" s="7">
        <v>6</v>
      </c>
      <c r="B81" s="9" t="s">
        <v>22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1:44" x14ac:dyDescent="0.25">
      <c r="A82" s="7">
        <v>7</v>
      </c>
      <c r="B82" s="9" t="s">
        <v>23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44" x14ac:dyDescent="0.25">
      <c r="A83" s="7">
        <v>8</v>
      </c>
      <c r="B83" s="9" t="s">
        <v>35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1:44" x14ac:dyDescent="0.25">
      <c r="A84" s="7">
        <v>9</v>
      </c>
      <c r="B84" s="9" t="s">
        <v>36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1:44" x14ac:dyDescent="0.25">
      <c r="A85" s="7">
        <v>10</v>
      </c>
      <c r="B85" s="9" t="s">
        <v>24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1:44" ht="15.75" thickBot="1" x14ac:dyDescent="0.3">
      <c r="A86" s="30" t="s">
        <v>37</v>
      </c>
      <c r="B86" s="31"/>
      <c r="C86" s="10">
        <f t="shared" ref="C86:N86" si="5">SUM(C76:C85)</f>
        <v>0</v>
      </c>
      <c r="D86" s="10">
        <f t="shared" si="5"/>
        <v>0</v>
      </c>
      <c r="E86" s="10">
        <f t="shared" si="5"/>
        <v>0</v>
      </c>
      <c r="F86" s="10">
        <f t="shared" si="5"/>
        <v>0</v>
      </c>
      <c r="G86" s="10">
        <f t="shared" si="5"/>
        <v>0</v>
      </c>
      <c r="H86" s="10">
        <f t="shared" si="5"/>
        <v>0</v>
      </c>
      <c r="I86" s="10">
        <f t="shared" si="5"/>
        <v>0</v>
      </c>
      <c r="J86" s="10">
        <f t="shared" si="5"/>
        <v>174</v>
      </c>
      <c r="K86" s="10">
        <f t="shared" si="5"/>
        <v>0</v>
      </c>
      <c r="L86" s="10">
        <f t="shared" si="5"/>
        <v>0</v>
      </c>
      <c r="M86" s="10">
        <f t="shared" si="5"/>
        <v>0</v>
      </c>
      <c r="N86" s="10">
        <f t="shared" si="5"/>
        <v>0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1:44" ht="15.75" thickBot="1" x14ac:dyDescent="0.3">
      <c r="A87" s="13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1:44" x14ac:dyDescent="0.25">
      <c r="A88" s="26" t="s">
        <v>25</v>
      </c>
      <c r="B88" s="28" t="s">
        <v>4</v>
      </c>
      <c r="C88" s="35" t="s">
        <v>15</v>
      </c>
      <c r="D88" s="35"/>
      <c r="E88" s="35"/>
      <c r="F88" s="35"/>
      <c r="G88" s="35"/>
      <c r="H88" s="35"/>
      <c r="I88" s="35" t="s">
        <v>16</v>
      </c>
      <c r="J88" s="35"/>
      <c r="K88" s="35"/>
      <c r="L88" s="35"/>
      <c r="M88" s="35"/>
      <c r="N88" s="3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1:44" s="5" customFormat="1" x14ac:dyDescent="0.25">
      <c r="A89" s="27"/>
      <c r="B89" s="29"/>
      <c r="C89" s="15" t="s">
        <v>28</v>
      </c>
      <c r="D89" s="15" t="s">
        <v>29</v>
      </c>
      <c r="E89" s="15" t="s">
        <v>30</v>
      </c>
      <c r="F89" s="15" t="s">
        <v>31</v>
      </c>
      <c r="G89" s="15" t="s">
        <v>32</v>
      </c>
      <c r="H89" s="15" t="s">
        <v>33</v>
      </c>
      <c r="I89" s="15" t="s">
        <v>28</v>
      </c>
      <c r="J89" s="15" t="s">
        <v>29</v>
      </c>
      <c r="K89" s="15" t="s">
        <v>30</v>
      </c>
      <c r="L89" s="15" t="s">
        <v>31</v>
      </c>
      <c r="M89" s="15" t="s">
        <v>32</v>
      </c>
      <c r="N89" s="15" t="s">
        <v>33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x14ac:dyDescent="0.25">
      <c r="A90" s="7">
        <v>1</v>
      </c>
      <c r="B90" s="8" t="s">
        <v>34</v>
      </c>
      <c r="C90" s="3"/>
      <c r="D90" s="3"/>
      <c r="E90" s="3"/>
      <c r="F90" s="3">
        <v>17</v>
      </c>
      <c r="G90" s="3"/>
      <c r="H90" s="3"/>
      <c r="I90" s="3"/>
      <c r="J90" s="3"/>
      <c r="K90" s="3"/>
      <c r="L90" s="3"/>
      <c r="M90" s="3"/>
      <c r="N90" s="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x14ac:dyDescent="0.25">
      <c r="A91" s="7">
        <v>2</v>
      </c>
      <c r="B91" s="9" t="s">
        <v>18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1:44" x14ac:dyDescent="0.25">
      <c r="A92" s="7">
        <v>3</v>
      </c>
      <c r="B92" s="9" t="s">
        <v>19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x14ac:dyDescent="0.25">
      <c r="A93" s="7">
        <v>4</v>
      </c>
      <c r="B93" s="9" t="s">
        <v>20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1:44" x14ac:dyDescent="0.25">
      <c r="A94" s="7">
        <v>5</v>
      </c>
      <c r="B94" s="9" t="s">
        <v>21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1:44" x14ac:dyDescent="0.25">
      <c r="A95" s="7">
        <v>6</v>
      </c>
      <c r="B95" s="9" t="s">
        <v>22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1:44" x14ac:dyDescent="0.25">
      <c r="A96" s="7">
        <v>7</v>
      </c>
      <c r="B96" s="9" t="s">
        <v>23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1:44" x14ac:dyDescent="0.25">
      <c r="A97" s="7">
        <v>8</v>
      </c>
      <c r="B97" s="9" t="s">
        <v>35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1:44" x14ac:dyDescent="0.25">
      <c r="A98" s="7">
        <v>9</v>
      </c>
      <c r="B98" s="9" t="s">
        <v>36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1:44" x14ac:dyDescent="0.25">
      <c r="A99" s="7">
        <v>10</v>
      </c>
      <c r="B99" s="9" t="s">
        <v>24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1:44" ht="15.75" thickBot="1" x14ac:dyDescent="0.3">
      <c r="A100" s="30" t="s">
        <v>37</v>
      </c>
      <c r="B100" s="31"/>
      <c r="C100" s="10">
        <f t="shared" ref="C100:N100" si="6">SUM(C90:C99)</f>
        <v>0</v>
      </c>
      <c r="D100" s="10">
        <f t="shared" si="6"/>
        <v>0</v>
      </c>
      <c r="E100" s="10">
        <f t="shared" si="6"/>
        <v>0</v>
      </c>
      <c r="F100" s="10">
        <f t="shared" si="6"/>
        <v>17</v>
      </c>
      <c r="G100" s="10">
        <f t="shared" si="6"/>
        <v>0</v>
      </c>
      <c r="H100" s="10">
        <f t="shared" si="6"/>
        <v>0</v>
      </c>
      <c r="I100" s="10">
        <f t="shared" si="6"/>
        <v>0</v>
      </c>
      <c r="J100" s="10">
        <f t="shared" si="6"/>
        <v>0</v>
      </c>
      <c r="K100" s="10">
        <f t="shared" si="6"/>
        <v>0</v>
      </c>
      <c r="L100" s="10">
        <f t="shared" si="6"/>
        <v>0</v>
      </c>
      <c r="M100" s="10">
        <f t="shared" si="6"/>
        <v>0</v>
      </c>
      <c r="N100" s="10">
        <f t="shared" si="6"/>
        <v>0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1:44" ht="15.75" thickBot="1" x14ac:dyDescent="0.3">
      <c r="A101" s="13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1:44" x14ac:dyDescent="0.25">
      <c r="A102" s="26" t="s">
        <v>25</v>
      </c>
      <c r="B102" s="28" t="s">
        <v>4</v>
      </c>
      <c r="C102" s="32" t="s">
        <v>17</v>
      </c>
      <c r="D102" s="33"/>
      <c r="E102" s="33"/>
      <c r="F102" s="33"/>
      <c r="G102" s="33"/>
      <c r="H102" s="3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1:44" x14ac:dyDescent="0.25">
      <c r="A103" s="27"/>
      <c r="B103" s="29"/>
      <c r="C103" s="15" t="s">
        <v>28</v>
      </c>
      <c r="D103" s="15" t="s">
        <v>29</v>
      </c>
      <c r="E103" s="15" t="s">
        <v>30</v>
      </c>
      <c r="F103" s="15" t="s">
        <v>31</v>
      </c>
      <c r="G103" s="15" t="s">
        <v>32</v>
      </c>
      <c r="H103" s="16" t="s">
        <v>33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1:44" x14ac:dyDescent="0.25">
      <c r="A104" s="7">
        <v>1</v>
      </c>
      <c r="B104" s="8" t="s">
        <v>34</v>
      </c>
      <c r="C104" s="3"/>
      <c r="D104" s="3"/>
      <c r="E104" s="3"/>
      <c r="F104" s="3"/>
      <c r="G104" s="3"/>
      <c r="H104" s="2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1:44" x14ac:dyDescent="0.25">
      <c r="A105" s="7">
        <v>2</v>
      </c>
      <c r="B105" s="9" t="s">
        <v>18</v>
      </c>
      <c r="C105" s="3"/>
      <c r="D105" s="3"/>
      <c r="E105" s="3"/>
      <c r="F105" s="3"/>
      <c r="G105" s="3"/>
      <c r="H105" s="2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x14ac:dyDescent="0.25">
      <c r="A106" s="7">
        <v>3</v>
      </c>
      <c r="B106" s="9" t="s">
        <v>19</v>
      </c>
      <c r="C106" s="3"/>
      <c r="D106" s="3"/>
      <c r="E106" s="3"/>
      <c r="F106" s="3"/>
      <c r="G106" s="3"/>
      <c r="H106" s="2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1:44" x14ac:dyDescent="0.25">
      <c r="A107" s="7">
        <v>4</v>
      </c>
      <c r="B107" s="9" t="s">
        <v>20</v>
      </c>
      <c r="C107" s="3"/>
      <c r="D107" s="3"/>
      <c r="E107" s="3"/>
      <c r="F107" s="3"/>
      <c r="G107" s="3"/>
      <c r="H107" s="2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x14ac:dyDescent="0.25">
      <c r="A108" s="7">
        <v>5</v>
      </c>
      <c r="B108" s="9" t="s">
        <v>21</v>
      </c>
      <c r="C108" s="3"/>
      <c r="D108" s="3"/>
      <c r="E108" s="3"/>
      <c r="F108" s="3"/>
      <c r="G108" s="3"/>
      <c r="H108" s="2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1:44" x14ac:dyDescent="0.25">
      <c r="A109" s="7">
        <v>6</v>
      </c>
      <c r="B109" s="9" t="s">
        <v>22</v>
      </c>
      <c r="C109" s="3"/>
      <c r="D109" s="3"/>
      <c r="E109" s="3"/>
      <c r="F109" s="3"/>
      <c r="G109" s="3"/>
      <c r="H109" s="2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x14ac:dyDescent="0.25">
      <c r="A110" s="7">
        <v>7</v>
      </c>
      <c r="B110" s="9" t="s">
        <v>23</v>
      </c>
      <c r="C110" s="3"/>
      <c r="D110" s="3"/>
      <c r="E110" s="3"/>
      <c r="F110" s="3"/>
      <c r="G110" s="3"/>
      <c r="H110" s="2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1:44" x14ac:dyDescent="0.25">
      <c r="A111" s="7">
        <v>8</v>
      </c>
      <c r="B111" s="9" t="s">
        <v>35</v>
      </c>
      <c r="C111" s="3"/>
      <c r="D111" s="3"/>
      <c r="E111" s="3"/>
      <c r="F111" s="3"/>
      <c r="G111" s="3"/>
      <c r="H111" s="2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1:44" x14ac:dyDescent="0.25">
      <c r="A112" s="7">
        <v>9</v>
      </c>
      <c r="B112" s="9" t="s">
        <v>36</v>
      </c>
      <c r="C112" s="3"/>
      <c r="D112" s="3"/>
      <c r="E112" s="3"/>
      <c r="F112" s="3"/>
      <c r="G112" s="3"/>
      <c r="H112" s="2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1:44" x14ac:dyDescent="0.25">
      <c r="A113" s="7">
        <v>10</v>
      </c>
      <c r="B113" s="9" t="s">
        <v>24</v>
      </c>
      <c r="C113" s="3"/>
      <c r="D113" s="3"/>
      <c r="E113" s="3"/>
      <c r="F113" s="3"/>
      <c r="G113" s="3"/>
      <c r="H113" s="2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1:44" ht="15.75" thickBot="1" x14ac:dyDescent="0.3">
      <c r="A114" s="30" t="s">
        <v>37</v>
      </c>
      <c r="B114" s="31"/>
      <c r="C114" s="10">
        <f t="shared" ref="C114:H114" si="7">SUM(C104:C113)</f>
        <v>0</v>
      </c>
      <c r="D114" s="10">
        <f t="shared" si="7"/>
        <v>0</v>
      </c>
      <c r="E114" s="10">
        <f t="shared" si="7"/>
        <v>0</v>
      </c>
      <c r="F114" s="10">
        <f t="shared" si="7"/>
        <v>0</v>
      </c>
      <c r="G114" s="10">
        <f t="shared" si="7"/>
        <v>0</v>
      </c>
      <c r="H114" s="11">
        <f t="shared" si="7"/>
        <v>0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1:44" x14ac:dyDescent="0.25">
      <c r="A115" s="13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1:44" x14ac:dyDescent="0.25">
      <c r="A116" s="13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8" spans="1:44" x14ac:dyDescent="0.25">
      <c r="K118" s="24" t="s">
        <v>0</v>
      </c>
      <c r="L118" s="24"/>
      <c r="M118" s="24"/>
    </row>
    <row r="119" spans="1:44" x14ac:dyDescent="0.25">
      <c r="K119" s="24" t="s">
        <v>1</v>
      </c>
      <c r="L119" s="24"/>
      <c r="M119" s="24"/>
      <c r="AP119" s="1" t="s">
        <v>0</v>
      </c>
    </row>
    <row r="120" spans="1:44" x14ac:dyDescent="0.25">
      <c r="L120" s="5"/>
      <c r="AP120" s="1" t="s">
        <v>1</v>
      </c>
    </row>
    <row r="121" spans="1:44" x14ac:dyDescent="0.25">
      <c r="L121" s="5"/>
      <c r="AP121" s="1"/>
    </row>
    <row r="122" spans="1:44" x14ac:dyDescent="0.25">
      <c r="L122" s="5"/>
      <c r="AP122" s="1"/>
    </row>
    <row r="123" spans="1:44" x14ac:dyDescent="0.25">
      <c r="L123" s="5"/>
      <c r="AP123" s="1"/>
    </row>
    <row r="124" spans="1:44" x14ac:dyDescent="0.25">
      <c r="L124" s="5"/>
      <c r="AP124" s="1"/>
    </row>
    <row r="125" spans="1:44" x14ac:dyDescent="0.25">
      <c r="K125" s="25" t="s">
        <v>38</v>
      </c>
      <c r="L125" s="25"/>
      <c r="M125" s="25"/>
      <c r="AP125" s="1"/>
    </row>
    <row r="126" spans="1:44" x14ac:dyDescent="0.25">
      <c r="K126" s="22" t="s">
        <v>3</v>
      </c>
      <c r="L126" s="22"/>
      <c r="M126" s="22"/>
      <c r="AP126" s="4" t="s">
        <v>2</v>
      </c>
    </row>
    <row r="127" spans="1:44" x14ac:dyDescent="0.25">
      <c r="AP127" t="s">
        <v>3</v>
      </c>
    </row>
  </sheetData>
  <mergeCells count="43">
    <mergeCell ref="A31:A32"/>
    <mergeCell ref="B31:B32"/>
    <mergeCell ref="A43:B43"/>
    <mergeCell ref="C31:H31"/>
    <mergeCell ref="I31:N31"/>
    <mergeCell ref="A88:A89"/>
    <mergeCell ref="B88:B89"/>
    <mergeCell ref="A1:N1"/>
    <mergeCell ref="A3:A4"/>
    <mergeCell ref="B3:B4"/>
    <mergeCell ref="C3:H3"/>
    <mergeCell ref="I3:N3"/>
    <mergeCell ref="C17:H17"/>
    <mergeCell ref="I17:N17"/>
    <mergeCell ref="A72:B72"/>
    <mergeCell ref="A15:B15"/>
    <mergeCell ref="A60:A61"/>
    <mergeCell ref="B60:B61"/>
    <mergeCell ref="C60:H60"/>
    <mergeCell ref="I60:N60"/>
    <mergeCell ref="C74:H74"/>
    <mergeCell ref="I88:N88"/>
    <mergeCell ref="K118:M118"/>
    <mergeCell ref="K119:M119"/>
    <mergeCell ref="C45:H45"/>
    <mergeCell ref="I45:N45"/>
    <mergeCell ref="I74:N74"/>
    <mergeCell ref="K125:M125"/>
    <mergeCell ref="A17:A18"/>
    <mergeCell ref="B17:B18"/>
    <mergeCell ref="A29:B29"/>
    <mergeCell ref="A45:A46"/>
    <mergeCell ref="B45:B46"/>
    <mergeCell ref="A57:B57"/>
    <mergeCell ref="A74:A75"/>
    <mergeCell ref="B74:B75"/>
    <mergeCell ref="A86:B86"/>
    <mergeCell ref="A102:A103"/>
    <mergeCell ref="B102:B103"/>
    <mergeCell ref="A114:B114"/>
    <mergeCell ref="C102:H102"/>
    <mergeCell ref="A100:B100"/>
    <mergeCell ref="C88:H88"/>
  </mergeCells>
  <printOptions horizontalCentered="1"/>
  <pageMargins left="0.31496062992125984" right="0.31496062992125984" top="0.35433070866141736" bottom="0.35433070866141736" header="0.31496062992125984" footer="0.31496062992125984"/>
  <pageSetup paperSize="256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KORBAN BENCANA </vt:lpstr>
      <vt:lpstr>'KORBAN BENCANA '!Print_Area</vt:lpstr>
      <vt:lpstr>'KORBAN BENCANA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Asus</cp:lastModifiedBy>
  <cp:lastPrinted>2021-06-22T05:08:59Z</cp:lastPrinted>
  <dcterms:created xsi:type="dcterms:W3CDTF">2021-06-15T04:01:52Z</dcterms:created>
  <dcterms:modified xsi:type="dcterms:W3CDTF">2021-07-13T03:04:34Z</dcterms:modified>
</cp:coreProperties>
</file>