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56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 s="1"/>
  <c r="N23" i="1"/>
  <c r="M23" i="1"/>
  <c r="K23" i="1"/>
  <c r="L23" i="1" s="1"/>
  <c r="I23" i="1"/>
  <c r="G23" i="1"/>
  <c r="F23" i="1"/>
  <c r="J23" i="1" s="1"/>
  <c r="P21" i="1"/>
  <c r="N21" i="1"/>
  <c r="L21" i="1"/>
  <c r="F21" i="1"/>
  <c r="J21" i="1" s="1"/>
  <c r="D21" i="1"/>
  <c r="E21" i="1" s="1"/>
  <c r="H21" i="1" s="1"/>
  <c r="C21" i="1"/>
  <c r="B21" i="1"/>
  <c r="A21" i="1"/>
  <c r="P20" i="1"/>
  <c r="N20" i="1"/>
  <c r="L20" i="1"/>
  <c r="F20" i="1"/>
  <c r="J20" i="1" s="1"/>
  <c r="E20" i="1"/>
  <c r="H20" i="1" s="1"/>
  <c r="D20" i="1"/>
  <c r="C20" i="1"/>
  <c r="B20" i="1"/>
  <c r="A20" i="1"/>
  <c r="P19" i="1"/>
  <c r="N19" i="1"/>
  <c r="L19" i="1"/>
  <c r="J19" i="1"/>
  <c r="F19" i="1"/>
  <c r="D19" i="1"/>
  <c r="E19" i="1" s="1"/>
  <c r="H19" i="1" s="1"/>
  <c r="C19" i="1"/>
  <c r="B19" i="1"/>
  <c r="A19" i="1"/>
  <c r="P18" i="1"/>
  <c r="N18" i="1"/>
  <c r="L18" i="1"/>
  <c r="J18" i="1"/>
  <c r="F18" i="1"/>
  <c r="D18" i="1"/>
  <c r="E18" i="1" s="1"/>
  <c r="H18" i="1" s="1"/>
  <c r="C18" i="1"/>
  <c r="B18" i="1"/>
  <c r="A18" i="1"/>
  <c r="P17" i="1"/>
  <c r="N17" i="1"/>
  <c r="L17" i="1"/>
  <c r="F17" i="1"/>
  <c r="J17" i="1" s="1"/>
  <c r="D17" i="1"/>
  <c r="E17" i="1" s="1"/>
  <c r="H17" i="1" s="1"/>
  <c r="C17" i="1"/>
  <c r="B17" i="1"/>
  <c r="A17" i="1"/>
  <c r="P16" i="1"/>
  <c r="N16" i="1"/>
  <c r="L16" i="1"/>
  <c r="F16" i="1"/>
  <c r="J16" i="1" s="1"/>
  <c r="E16" i="1"/>
  <c r="H16" i="1" s="1"/>
  <c r="D16" i="1"/>
  <c r="C16" i="1"/>
  <c r="B16" i="1"/>
  <c r="A16" i="1"/>
  <c r="P15" i="1"/>
  <c r="N15" i="1"/>
  <c r="L15" i="1"/>
  <c r="J15" i="1"/>
  <c r="F15" i="1"/>
  <c r="D15" i="1"/>
  <c r="E15" i="1" s="1"/>
  <c r="H15" i="1" s="1"/>
  <c r="C15" i="1"/>
  <c r="B15" i="1"/>
  <c r="A15" i="1"/>
  <c r="P14" i="1"/>
  <c r="N14" i="1"/>
  <c r="L14" i="1"/>
  <c r="J14" i="1"/>
  <c r="F14" i="1"/>
  <c r="D14" i="1"/>
  <c r="E14" i="1" s="1"/>
  <c r="H14" i="1" s="1"/>
  <c r="C14" i="1"/>
  <c r="B14" i="1"/>
  <c r="A14" i="1"/>
  <c r="P13" i="1"/>
  <c r="N13" i="1"/>
  <c r="L13" i="1"/>
  <c r="F13" i="1"/>
  <c r="J13" i="1" s="1"/>
  <c r="D13" i="1"/>
  <c r="E13" i="1" s="1"/>
  <c r="H13" i="1" s="1"/>
  <c r="C13" i="1"/>
  <c r="B13" i="1"/>
  <c r="A13" i="1"/>
  <c r="P12" i="1"/>
  <c r="N12" i="1"/>
  <c r="L12" i="1"/>
  <c r="F12" i="1"/>
  <c r="J12" i="1" s="1"/>
  <c r="E12" i="1"/>
  <c r="H12" i="1" s="1"/>
  <c r="D12" i="1"/>
  <c r="D23" i="1" s="1"/>
  <c r="C12" i="1"/>
  <c r="B12" i="1"/>
  <c r="A12" i="1"/>
  <c r="H5" i="1"/>
  <c r="G5" i="1"/>
  <c r="H4" i="1"/>
  <c r="G4" i="1"/>
  <c r="E23" i="1" l="1"/>
  <c r="H23" i="1" s="1"/>
</calcChain>
</file>

<file path=xl/sharedStrings.xml><?xml version="1.0" encoding="utf-8"?>
<sst xmlns="http://schemas.openxmlformats.org/spreadsheetml/2006/main" count="36" uniqueCount="23">
  <si>
    <t>TABEL  56</t>
  </si>
  <si>
    <t xml:space="preserve"> </t>
  </si>
  <si>
    <t>KASUS DIARE YANG DILAYANI MENURUT JENIS KELAMIN, KECAMATAN, DAN PUSKESMAS</t>
  </si>
  <si>
    <t>NO</t>
  </si>
  <si>
    <t>KABUPATEN</t>
  </si>
  <si>
    <t>PUSKESMAS</t>
  </si>
  <si>
    <t>JUMLAH PENDUDUK</t>
  </si>
  <si>
    <t>JUMLAH TARGET PENEMUAN</t>
  </si>
  <si>
    <t>DIARE</t>
  </si>
  <si>
    <t>DILAYANI</t>
  </si>
  <si>
    <t>MENDAPAT ORALIT</t>
  </si>
  <si>
    <t>MENDAPAT ZINC</t>
  </si>
  <si>
    <t>SEMUA UMUR</t>
  </si>
  <si>
    <t>BALITA</t>
  </si>
  <si>
    <t>JUMLAH</t>
  </si>
  <si>
    <t>%</t>
  </si>
  <si>
    <t>JUMLAH (KAB/KOTA)</t>
  </si>
  <si>
    <t>ANGKA KESAKITAN DIARE PER 1.000 PENDUDUK</t>
  </si>
  <si>
    <t>Sumber : Seksi Penanggulangan Penyakit, Dinas Kesehatan Provinsi NTB</t>
  </si>
  <si>
    <t>Ket:</t>
  </si>
  <si>
    <t>- Jumlah kasus adalah seluruh kasus yang ada di wilayah kerja puskesmas tersebut termasuk kasus yang ditemukan di RS</t>
  </si>
  <si>
    <t>- Persentase perkiraan jumlah kasus diare yang datang ke fasyankes besarnya sesuai dengan perkiraan daerah, namun</t>
  </si>
  <si>
    <t xml:space="preserve">   jika tidak tersedia maka menggunakan perkiraan 10% dari perkiraan jumlah penderita untuk semua umur dan 20% untuk 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</si>
</sst>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0.0_);\(#,##0.0\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0" fontId="1" fillId="0" borderId="4" xfId="0" quotePrefix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quotePrefix="1" applyFont="1" applyFill="1" applyBorder="1" applyAlignment="1">
      <alignment horizontal="center"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quotePrefix="1" applyFont="1" applyFill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7" xfId="1" applyNumberFormat="1" applyFont="1" applyFill="1" applyBorder="1" applyAlignment="1">
      <alignment vertical="center"/>
    </xf>
    <xf numFmtId="37" fontId="1" fillId="0" borderId="18" xfId="1" applyNumberFormat="1" applyFont="1" applyFill="1" applyBorder="1" applyAlignment="1">
      <alignment vertical="center"/>
    </xf>
    <xf numFmtId="2" fontId="1" fillId="0" borderId="2" xfId="1" applyNumberFormat="1" applyFont="1" applyFill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2" fontId="1" fillId="0" borderId="17" xfId="1" applyNumberFormat="1" applyFont="1" applyFill="1" applyBorder="1" applyAlignment="1">
      <alignment vertical="center"/>
    </xf>
    <xf numFmtId="37" fontId="1" fillId="0" borderId="20" xfId="1" applyNumberFormat="1" applyFont="1" applyFill="1" applyBorder="1" applyAlignment="1">
      <alignment vertical="center"/>
    </xf>
    <xf numFmtId="37" fontId="1" fillId="0" borderId="17" xfId="1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7" fontId="1" fillId="0" borderId="9" xfId="1" applyNumberFormat="1" applyFont="1" applyFill="1" applyBorder="1" applyAlignment="1">
      <alignment vertical="center"/>
    </xf>
    <xf numFmtId="37" fontId="1" fillId="0" borderId="2" xfId="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5" xfId="1" applyNumberFormat="1" applyFont="1" applyFill="1" applyBorder="1" applyAlignment="1">
      <alignment vertical="center"/>
    </xf>
    <xf numFmtId="37" fontId="1" fillId="0" borderId="15" xfId="1" applyNumberFormat="1" applyFont="1" applyFill="1" applyBorder="1" applyAlignment="1">
      <alignment vertical="center"/>
    </xf>
    <xf numFmtId="2" fontId="1" fillId="0" borderId="15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6" fillId="0" borderId="12" xfId="1" applyNumberFormat="1" applyFont="1" applyFill="1" applyBorder="1" applyAlignment="1">
      <alignment vertical="center"/>
    </xf>
    <xf numFmtId="37" fontId="6" fillId="0" borderId="12" xfId="1" applyNumberFormat="1" applyFont="1" applyFill="1" applyBorder="1" applyAlignment="1">
      <alignment vertical="center"/>
    </xf>
    <xf numFmtId="2" fontId="6" fillId="0" borderId="16" xfId="1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7" fontId="6" fillId="0" borderId="22" xfId="1" applyNumberFormat="1" applyFont="1" applyFill="1" applyBorder="1" applyAlignment="1">
      <alignment vertical="center"/>
    </xf>
    <xf numFmtId="37" fontId="6" fillId="2" borderId="23" xfId="1" applyNumberFormat="1" applyFont="1" applyFill="1" applyBorder="1" applyAlignment="1">
      <alignment vertical="center"/>
    </xf>
    <xf numFmtId="165" fontId="6" fillId="2" borderId="23" xfId="1" applyNumberFormat="1" applyFont="1" applyFill="1" applyBorder="1" applyAlignment="1">
      <alignment vertical="center"/>
    </xf>
    <xf numFmtId="165" fontId="6" fillId="2" borderId="24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quotePrefix="1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  <row r="12">
          <cell r="G12">
            <v>694985</v>
          </cell>
        </row>
        <row r="13">
          <cell r="G13">
            <v>947488</v>
          </cell>
        </row>
        <row r="14">
          <cell r="G14">
            <v>1200612</v>
          </cell>
        </row>
        <row r="15">
          <cell r="G15">
            <v>457671</v>
          </cell>
        </row>
        <row r="16">
          <cell r="G16">
            <v>252288</v>
          </cell>
        </row>
        <row r="17">
          <cell r="G17">
            <v>488577</v>
          </cell>
        </row>
        <row r="18">
          <cell r="G18">
            <v>148606</v>
          </cell>
        </row>
        <row r="19">
          <cell r="G19">
            <v>220412</v>
          </cell>
        </row>
        <row r="20">
          <cell r="G20">
            <v>486715</v>
          </cell>
        </row>
        <row r="21">
          <cell r="G21">
            <v>173031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65843</v>
          </cell>
        </row>
        <row r="12">
          <cell r="F12">
            <v>92828</v>
          </cell>
        </row>
        <row r="13">
          <cell r="F13">
            <v>119698</v>
          </cell>
        </row>
        <row r="14">
          <cell r="F14">
            <v>43891</v>
          </cell>
        </row>
        <row r="15">
          <cell r="F15">
            <v>27774</v>
          </cell>
        </row>
        <row r="16">
          <cell r="F16">
            <v>48834</v>
          </cell>
        </row>
        <row r="17">
          <cell r="F17">
            <v>16638</v>
          </cell>
        </row>
        <row r="18">
          <cell r="F18">
            <v>21530</v>
          </cell>
        </row>
        <row r="19">
          <cell r="F19">
            <v>42407</v>
          </cell>
        </row>
        <row r="20">
          <cell r="F20">
            <v>15996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13" workbookViewId="0">
      <selection activeCell="J35" sqref="J35"/>
    </sheetView>
  </sheetViews>
  <sheetFormatPr defaultColWidth="10.7109375" defaultRowHeight="15" x14ac:dyDescent="0.25"/>
  <cols>
    <col min="1" max="1" width="5.7109375" style="2" customWidth="1"/>
    <col min="2" max="2" width="23.7109375" style="2" customWidth="1"/>
    <col min="3" max="3" width="18.42578125" style="2" customWidth="1"/>
    <col min="4" max="4" width="16.28515625" style="2" customWidth="1"/>
    <col min="5" max="5" width="12.85546875" style="2" customWidth="1"/>
    <col min="6" max="6" width="13.5703125" style="2" customWidth="1"/>
    <col min="7" max="10" width="9.85546875" style="2" customWidth="1"/>
    <col min="11" max="11" width="10.140625" style="2" customWidth="1"/>
    <col min="12" max="12" width="11.28515625" style="2" customWidth="1"/>
    <col min="13" max="16" width="11.7109375" style="2" customWidth="1"/>
    <col min="17" max="19" width="8.7109375" style="2" customWidth="1"/>
    <col min="20" max="251" width="9.140625" style="2" customWidth="1"/>
    <col min="252" max="252" width="5.7109375" style="2" customWidth="1"/>
    <col min="253" max="253" width="20.7109375" style="2" customWidth="1"/>
    <col min="254" max="254" width="20.42578125" style="2" customWidth="1"/>
    <col min="255" max="256" width="10.7109375" style="2"/>
    <col min="257" max="257" width="5.7109375" style="2" customWidth="1"/>
    <col min="258" max="259" width="23.7109375" style="2" customWidth="1"/>
    <col min="260" max="260" width="16.28515625" style="2" customWidth="1"/>
    <col min="261" max="261" width="12.85546875" style="2" customWidth="1"/>
    <col min="262" max="262" width="13.5703125" style="2" customWidth="1"/>
    <col min="263" max="263" width="13.140625" style="2" customWidth="1"/>
    <col min="264" max="272" width="11.7109375" style="2" customWidth="1"/>
    <col min="273" max="275" width="8.7109375" style="2" customWidth="1"/>
    <col min="276" max="507" width="9.140625" style="2" customWidth="1"/>
    <col min="508" max="508" width="5.7109375" style="2" customWidth="1"/>
    <col min="509" max="509" width="20.7109375" style="2" customWidth="1"/>
    <col min="510" max="510" width="20.42578125" style="2" customWidth="1"/>
    <col min="511" max="512" width="10.7109375" style="2"/>
    <col min="513" max="513" width="5.7109375" style="2" customWidth="1"/>
    <col min="514" max="515" width="23.7109375" style="2" customWidth="1"/>
    <col min="516" max="516" width="16.28515625" style="2" customWidth="1"/>
    <col min="517" max="517" width="12.85546875" style="2" customWidth="1"/>
    <col min="518" max="518" width="13.5703125" style="2" customWidth="1"/>
    <col min="519" max="519" width="13.140625" style="2" customWidth="1"/>
    <col min="520" max="528" width="11.7109375" style="2" customWidth="1"/>
    <col min="529" max="531" width="8.7109375" style="2" customWidth="1"/>
    <col min="532" max="763" width="9.140625" style="2" customWidth="1"/>
    <col min="764" max="764" width="5.7109375" style="2" customWidth="1"/>
    <col min="765" max="765" width="20.7109375" style="2" customWidth="1"/>
    <col min="766" max="766" width="20.42578125" style="2" customWidth="1"/>
    <col min="767" max="768" width="10.7109375" style="2"/>
    <col min="769" max="769" width="5.7109375" style="2" customWidth="1"/>
    <col min="770" max="771" width="23.7109375" style="2" customWidth="1"/>
    <col min="772" max="772" width="16.28515625" style="2" customWidth="1"/>
    <col min="773" max="773" width="12.85546875" style="2" customWidth="1"/>
    <col min="774" max="774" width="13.5703125" style="2" customWidth="1"/>
    <col min="775" max="775" width="13.140625" style="2" customWidth="1"/>
    <col min="776" max="784" width="11.7109375" style="2" customWidth="1"/>
    <col min="785" max="787" width="8.7109375" style="2" customWidth="1"/>
    <col min="788" max="1019" width="9.140625" style="2" customWidth="1"/>
    <col min="1020" max="1020" width="5.7109375" style="2" customWidth="1"/>
    <col min="1021" max="1021" width="20.7109375" style="2" customWidth="1"/>
    <col min="1022" max="1022" width="20.42578125" style="2" customWidth="1"/>
    <col min="1023" max="1024" width="10.7109375" style="2"/>
    <col min="1025" max="1025" width="5.7109375" style="2" customWidth="1"/>
    <col min="1026" max="1027" width="23.7109375" style="2" customWidth="1"/>
    <col min="1028" max="1028" width="16.28515625" style="2" customWidth="1"/>
    <col min="1029" max="1029" width="12.85546875" style="2" customWidth="1"/>
    <col min="1030" max="1030" width="13.5703125" style="2" customWidth="1"/>
    <col min="1031" max="1031" width="13.140625" style="2" customWidth="1"/>
    <col min="1032" max="1040" width="11.7109375" style="2" customWidth="1"/>
    <col min="1041" max="1043" width="8.7109375" style="2" customWidth="1"/>
    <col min="1044" max="1275" width="9.140625" style="2" customWidth="1"/>
    <col min="1276" max="1276" width="5.7109375" style="2" customWidth="1"/>
    <col min="1277" max="1277" width="20.7109375" style="2" customWidth="1"/>
    <col min="1278" max="1278" width="20.42578125" style="2" customWidth="1"/>
    <col min="1279" max="1280" width="10.7109375" style="2"/>
    <col min="1281" max="1281" width="5.7109375" style="2" customWidth="1"/>
    <col min="1282" max="1283" width="23.7109375" style="2" customWidth="1"/>
    <col min="1284" max="1284" width="16.28515625" style="2" customWidth="1"/>
    <col min="1285" max="1285" width="12.85546875" style="2" customWidth="1"/>
    <col min="1286" max="1286" width="13.5703125" style="2" customWidth="1"/>
    <col min="1287" max="1287" width="13.140625" style="2" customWidth="1"/>
    <col min="1288" max="1296" width="11.7109375" style="2" customWidth="1"/>
    <col min="1297" max="1299" width="8.7109375" style="2" customWidth="1"/>
    <col min="1300" max="1531" width="9.140625" style="2" customWidth="1"/>
    <col min="1532" max="1532" width="5.7109375" style="2" customWidth="1"/>
    <col min="1533" max="1533" width="20.7109375" style="2" customWidth="1"/>
    <col min="1534" max="1534" width="20.42578125" style="2" customWidth="1"/>
    <col min="1535" max="1536" width="10.7109375" style="2"/>
    <col min="1537" max="1537" width="5.7109375" style="2" customWidth="1"/>
    <col min="1538" max="1539" width="23.7109375" style="2" customWidth="1"/>
    <col min="1540" max="1540" width="16.28515625" style="2" customWidth="1"/>
    <col min="1541" max="1541" width="12.85546875" style="2" customWidth="1"/>
    <col min="1542" max="1542" width="13.5703125" style="2" customWidth="1"/>
    <col min="1543" max="1543" width="13.140625" style="2" customWidth="1"/>
    <col min="1544" max="1552" width="11.7109375" style="2" customWidth="1"/>
    <col min="1553" max="1555" width="8.7109375" style="2" customWidth="1"/>
    <col min="1556" max="1787" width="9.140625" style="2" customWidth="1"/>
    <col min="1788" max="1788" width="5.7109375" style="2" customWidth="1"/>
    <col min="1789" max="1789" width="20.7109375" style="2" customWidth="1"/>
    <col min="1790" max="1790" width="20.42578125" style="2" customWidth="1"/>
    <col min="1791" max="1792" width="10.7109375" style="2"/>
    <col min="1793" max="1793" width="5.7109375" style="2" customWidth="1"/>
    <col min="1794" max="1795" width="23.7109375" style="2" customWidth="1"/>
    <col min="1796" max="1796" width="16.28515625" style="2" customWidth="1"/>
    <col min="1797" max="1797" width="12.85546875" style="2" customWidth="1"/>
    <col min="1798" max="1798" width="13.5703125" style="2" customWidth="1"/>
    <col min="1799" max="1799" width="13.140625" style="2" customWidth="1"/>
    <col min="1800" max="1808" width="11.7109375" style="2" customWidth="1"/>
    <col min="1809" max="1811" width="8.7109375" style="2" customWidth="1"/>
    <col min="1812" max="2043" width="9.140625" style="2" customWidth="1"/>
    <col min="2044" max="2044" width="5.7109375" style="2" customWidth="1"/>
    <col min="2045" max="2045" width="20.7109375" style="2" customWidth="1"/>
    <col min="2046" max="2046" width="20.42578125" style="2" customWidth="1"/>
    <col min="2047" max="2048" width="10.7109375" style="2"/>
    <col min="2049" max="2049" width="5.7109375" style="2" customWidth="1"/>
    <col min="2050" max="2051" width="23.7109375" style="2" customWidth="1"/>
    <col min="2052" max="2052" width="16.28515625" style="2" customWidth="1"/>
    <col min="2053" max="2053" width="12.85546875" style="2" customWidth="1"/>
    <col min="2054" max="2054" width="13.5703125" style="2" customWidth="1"/>
    <col min="2055" max="2055" width="13.140625" style="2" customWidth="1"/>
    <col min="2056" max="2064" width="11.7109375" style="2" customWidth="1"/>
    <col min="2065" max="2067" width="8.7109375" style="2" customWidth="1"/>
    <col min="2068" max="2299" width="9.140625" style="2" customWidth="1"/>
    <col min="2300" max="2300" width="5.7109375" style="2" customWidth="1"/>
    <col min="2301" max="2301" width="20.7109375" style="2" customWidth="1"/>
    <col min="2302" max="2302" width="20.42578125" style="2" customWidth="1"/>
    <col min="2303" max="2304" width="10.7109375" style="2"/>
    <col min="2305" max="2305" width="5.7109375" style="2" customWidth="1"/>
    <col min="2306" max="2307" width="23.7109375" style="2" customWidth="1"/>
    <col min="2308" max="2308" width="16.28515625" style="2" customWidth="1"/>
    <col min="2309" max="2309" width="12.85546875" style="2" customWidth="1"/>
    <col min="2310" max="2310" width="13.5703125" style="2" customWidth="1"/>
    <col min="2311" max="2311" width="13.140625" style="2" customWidth="1"/>
    <col min="2312" max="2320" width="11.7109375" style="2" customWidth="1"/>
    <col min="2321" max="2323" width="8.7109375" style="2" customWidth="1"/>
    <col min="2324" max="2555" width="9.140625" style="2" customWidth="1"/>
    <col min="2556" max="2556" width="5.7109375" style="2" customWidth="1"/>
    <col min="2557" max="2557" width="20.7109375" style="2" customWidth="1"/>
    <col min="2558" max="2558" width="20.42578125" style="2" customWidth="1"/>
    <col min="2559" max="2560" width="10.7109375" style="2"/>
    <col min="2561" max="2561" width="5.7109375" style="2" customWidth="1"/>
    <col min="2562" max="2563" width="23.7109375" style="2" customWidth="1"/>
    <col min="2564" max="2564" width="16.28515625" style="2" customWidth="1"/>
    <col min="2565" max="2565" width="12.85546875" style="2" customWidth="1"/>
    <col min="2566" max="2566" width="13.5703125" style="2" customWidth="1"/>
    <col min="2567" max="2567" width="13.140625" style="2" customWidth="1"/>
    <col min="2568" max="2576" width="11.7109375" style="2" customWidth="1"/>
    <col min="2577" max="2579" width="8.7109375" style="2" customWidth="1"/>
    <col min="2580" max="2811" width="9.140625" style="2" customWidth="1"/>
    <col min="2812" max="2812" width="5.7109375" style="2" customWidth="1"/>
    <col min="2813" max="2813" width="20.7109375" style="2" customWidth="1"/>
    <col min="2814" max="2814" width="20.42578125" style="2" customWidth="1"/>
    <col min="2815" max="2816" width="10.7109375" style="2"/>
    <col min="2817" max="2817" width="5.7109375" style="2" customWidth="1"/>
    <col min="2818" max="2819" width="23.7109375" style="2" customWidth="1"/>
    <col min="2820" max="2820" width="16.28515625" style="2" customWidth="1"/>
    <col min="2821" max="2821" width="12.85546875" style="2" customWidth="1"/>
    <col min="2822" max="2822" width="13.5703125" style="2" customWidth="1"/>
    <col min="2823" max="2823" width="13.140625" style="2" customWidth="1"/>
    <col min="2824" max="2832" width="11.7109375" style="2" customWidth="1"/>
    <col min="2833" max="2835" width="8.7109375" style="2" customWidth="1"/>
    <col min="2836" max="3067" width="9.140625" style="2" customWidth="1"/>
    <col min="3068" max="3068" width="5.7109375" style="2" customWidth="1"/>
    <col min="3069" max="3069" width="20.7109375" style="2" customWidth="1"/>
    <col min="3070" max="3070" width="20.42578125" style="2" customWidth="1"/>
    <col min="3071" max="3072" width="10.7109375" style="2"/>
    <col min="3073" max="3073" width="5.7109375" style="2" customWidth="1"/>
    <col min="3074" max="3075" width="23.7109375" style="2" customWidth="1"/>
    <col min="3076" max="3076" width="16.28515625" style="2" customWidth="1"/>
    <col min="3077" max="3077" width="12.85546875" style="2" customWidth="1"/>
    <col min="3078" max="3078" width="13.5703125" style="2" customWidth="1"/>
    <col min="3079" max="3079" width="13.140625" style="2" customWidth="1"/>
    <col min="3080" max="3088" width="11.7109375" style="2" customWidth="1"/>
    <col min="3089" max="3091" width="8.7109375" style="2" customWidth="1"/>
    <col min="3092" max="3323" width="9.140625" style="2" customWidth="1"/>
    <col min="3324" max="3324" width="5.7109375" style="2" customWidth="1"/>
    <col min="3325" max="3325" width="20.7109375" style="2" customWidth="1"/>
    <col min="3326" max="3326" width="20.42578125" style="2" customWidth="1"/>
    <col min="3327" max="3328" width="10.7109375" style="2"/>
    <col min="3329" max="3329" width="5.7109375" style="2" customWidth="1"/>
    <col min="3330" max="3331" width="23.7109375" style="2" customWidth="1"/>
    <col min="3332" max="3332" width="16.28515625" style="2" customWidth="1"/>
    <col min="3333" max="3333" width="12.85546875" style="2" customWidth="1"/>
    <col min="3334" max="3334" width="13.5703125" style="2" customWidth="1"/>
    <col min="3335" max="3335" width="13.140625" style="2" customWidth="1"/>
    <col min="3336" max="3344" width="11.7109375" style="2" customWidth="1"/>
    <col min="3345" max="3347" width="8.7109375" style="2" customWidth="1"/>
    <col min="3348" max="3579" width="9.140625" style="2" customWidth="1"/>
    <col min="3580" max="3580" width="5.7109375" style="2" customWidth="1"/>
    <col min="3581" max="3581" width="20.7109375" style="2" customWidth="1"/>
    <col min="3582" max="3582" width="20.42578125" style="2" customWidth="1"/>
    <col min="3583" max="3584" width="10.7109375" style="2"/>
    <col min="3585" max="3585" width="5.7109375" style="2" customWidth="1"/>
    <col min="3586" max="3587" width="23.7109375" style="2" customWidth="1"/>
    <col min="3588" max="3588" width="16.28515625" style="2" customWidth="1"/>
    <col min="3589" max="3589" width="12.85546875" style="2" customWidth="1"/>
    <col min="3590" max="3590" width="13.5703125" style="2" customWidth="1"/>
    <col min="3591" max="3591" width="13.140625" style="2" customWidth="1"/>
    <col min="3592" max="3600" width="11.7109375" style="2" customWidth="1"/>
    <col min="3601" max="3603" width="8.7109375" style="2" customWidth="1"/>
    <col min="3604" max="3835" width="9.140625" style="2" customWidth="1"/>
    <col min="3836" max="3836" width="5.7109375" style="2" customWidth="1"/>
    <col min="3837" max="3837" width="20.7109375" style="2" customWidth="1"/>
    <col min="3838" max="3838" width="20.42578125" style="2" customWidth="1"/>
    <col min="3839" max="3840" width="10.7109375" style="2"/>
    <col min="3841" max="3841" width="5.7109375" style="2" customWidth="1"/>
    <col min="3842" max="3843" width="23.7109375" style="2" customWidth="1"/>
    <col min="3844" max="3844" width="16.28515625" style="2" customWidth="1"/>
    <col min="3845" max="3845" width="12.85546875" style="2" customWidth="1"/>
    <col min="3846" max="3846" width="13.5703125" style="2" customWidth="1"/>
    <col min="3847" max="3847" width="13.140625" style="2" customWidth="1"/>
    <col min="3848" max="3856" width="11.7109375" style="2" customWidth="1"/>
    <col min="3857" max="3859" width="8.7109375" style="2" customWidth="1"/>
    <col min="3860" max="4091" width="9.140625" style="2" customWidth="1"/>
    <col min="4092" max="4092" width="5.7109375" style="2" customWidth="1"/>
    <col min="4093" max="4093" width="20.7109375" style="2" customWidth="1"/>
    <col min="4094" max="4094" width="20.42578125" style="2" customWidth="1"/>
    <col min="4095" max="4096" width="10.7109375" style="2"/>
    <col min="4097" max="4097" width="5.7109375" style="2" customWidth="1"/>
    <col min="4098" max="4099" width="23.7109375" style="2" customWidth="1"/>
    <col min="4100" max="4100" width="16.28515625" style="2" customWidth="1"/>
    <col min="4101" max="4101" width="12.85546875" style="2" customWidth="1"/>
    <col min="4102" max="4102" width="13.5703125" style="2" customWidth="1"/>
    <col min="4103" max="4103" width="13.140625" style="2" customWidth="1"/>
    <col min="4104" max="4112" width="11.7109375" style="2" customWidth="1"/>
    <col min="4113" max="4115" width="8.7109375" style="2" customWidth="1"/>
    <col min="4116" max="4347" width="9.140625" style="2" customWidth="1"/>
    <col min="4348" max="4348" width="5.7109375" style="2" customWidth="1"/>
    <col min="4349" max="4349" width="20.7109375" style="2" customWidth="1"/>
    <col min="4350" max="4350" width="20.42578125" style="2" customWidth="1"/>
    <col min="4351" max="4352" width="10.7109375" style="2"/>
    <col min="4353" max="4353" width="5.7109375" style="2" customWidth="1"/>
    <col min="4354" max="4355" width="23.7109375" style="2" customWidth="1"/>
    <col min="4356" max="4356" width="16.28515625" style="2" customWidth="1"/>
    <col min="4357" max="4357" width="12.85546875" style="2" customWidth="1"/>
    <col min="4358" max="4358" width="13.5703125" style="2" customWidth="1"/>
    <col min="4359" max="4359" width="13.140625" style="2" customWidth="1"/>
    <col min="4360" max="4368" width="11.7109375" style="2" customWidth="1"/>
    <col min="4369" max="4371" width="8.7109375" style="2" customWidth="1"/>
    <col min="4372" max="4603" width="9.140625" style="2" customWidth="1"/>
    <col min="4604" max="4604" width="5.7109375" style="2" customWidth="1"/>
    <col min="4605" max="4605" width="20.7109375" style="2" customWidth="1"/>
    <col min="4606" max="4606" width="20.42578125" style="2" customWidth="1"/>
    <col min="4607" max="4608" width="10.7109375" style="2"/>
    <col min="4609" max="4609" width="5.7109375" style="2" customWidth="1"/>
    <col min="4610" max="4611" width="23.7109375" style="2" customWidth="1"/>
    <col min="4612" max="4612" width="16.28515625" style="2" customWidth="1"/>
    <col min="4613" max="4613" width="12.85546875" style="2" customWidth="1"/>
    <col min="4614" max="4614" width="13.5703125" style="2" customWidth="1"/>
    <col min="4615" max="4615" width="13.140625" style="2" customWidth="1"/>
    <col min="4616" max="4624" width="11.7109375" style="2" customWidth="1"/>
    <col min="4625" max="4627" width="8.7109375" style="2" customWidth="1"/>
    <col min="4628" max="4859" width="9.140625" style="2" customWidth="1"/>
    <col min="4860" max="4860" width="5.7109375" style="2" customWidth="1"/>
    <col min="4861" max="4861" width="20.7109375" style="2" customWidth="1"/>
    <col min="4862" max="4862" width="20.42578125" style="2" customWidth="1"/>
    <col min="4863" max="4864" width="10.7109375" style="2"/>
    <col min="4865" max="4865" width="5.7109375" style="2" customWidth="1"/>
    <col min="4866" max="4867" width="23.7109375" style="2" customWidth="1"/>
    <col min="4868" max="4868" width="16.28515625" style="2" customWidth="1"/>
    <col min="4869" max="4869" width="12.85546875" style="2" customWidth="1"/>
    <col min="4870" max="4870" width="13.5703125" style="2" customWidth="1"/>
    <col min="4871" max="4871" width="13.140625" style="2" customWidth="1"/>
    <col min="4872" max="4880" width="11.7109375" style="2" customWidth="1"/>
    <col min="4881" max="4883" width="8.7109375" style="2" customWidth="1"/>
    <col min="4884" max="5115" width="9.140625" style="2" customWidth="1"/>
    <col min="5116" max="5116" width="5.7109375" style="2" customWidth="1"/>
    <col min="5117" max="5117" width="20.7109375" style="2" customWidth="1"/>
    <col min="5118" max="5118" width="20.42578125" style="2" customWidth="1"/>
    <col min="5119" max="5120" width="10.7109375" style="2"/>
    <col min="5121" max="5121" width="5.7109375" style="2" customWidth="1"/>
    <col min="5122" max="5123" width="23.7109375" style="2" customWidth="1"/>
    <col min="5124" max="5124" width="16.28515625" style="2" customWidth="1"/>
    <col min="5125" max="5125" width="12.85546875" style="2" customWidth="1"/>
    <col min="5126" max="5126" width="13.5703125" style="2" customWidth="1"/>
    <col min="5127" max="5127" width="13.140625" style="2" customWidth="1"/>
    <col min="5128" max="5136" width="11.7109375" style="2" customWidth="1"/>
    <col min="5137" max="5139" width="8.7109375" style="2" customWidth="1"/>
    <col min="5140" max="5371" width="9.140625" style="2" customWidth="1"/>
    <col min="5372" max="5372" width="5.7109375" style="2" customWidth="1"/>
    <col min="5373" max="5373" width="20.7109375" style="2" customWidth="1"/>
    <col min="5374" max="5374" width="20.42578125" style="2" customWidth="1"/>
    <col min="5375" max="5376" width="10.7109375" style="2"/>
    <col min="5377" max="5377" width="5.7109375" style="2" customWidth="1"/>
    <col min="5378" max="5379" width="23.7109375" style="2" customWidth="1"/>
    <col min="5380" max="5380" width="16.28515625" style="2" customWidth="1"/>
    <col min="5381" max="5381" width="12.85546875" style="2" customWidth="1"/>
    <col min="5382" max="5382" width="13.5703125" style="2" customWidth="1"/>
    <col min="5383" max="5383" width="13.140625" style="2" customWidth="1"/>
    <col min="5384" max="5392" width="11.7109375" style="2" customWidth="1"/>
    <col min="5393" max="5395" width="8.7109375" style="2" customWidth="1"/>
    <col min="5396" max="5627" width="9.140625" style="2" customWidth="1"/>
    <col min="5628" max="5628" width="5.7109375" style="2" customWidth="1"/>
    <col min="5629" max="5629" width="20.7109375" style="2" customWidth="1"/>
    <col min="5630" max="5630" width="20.42578125" style="2" customWidth="1"/>
    <col min="5631" max="5632" width="10.7109375" style="2"/>
    <col min="5633" max="5633" width="5.7109375" style="2" customWidth="1"/>
    <col min="5634" max="5635" width="23.7109375" style="2" customWidth="1"/>
    <col min="5636" max="5636" width="16.28515625" style="2" customWidth="1"/>
    <col min="5637" max="5637" width="12.85546875" style="2" customWidth="1"/>
    <col min="5638" max="5638" width="13.5703125" style="2" customWidth="1"/>
    <col min="5639" max="5639" width="13.140625" style="2" customWidth="1"/>
    <col min="5640" max="5648" width="11.7109375" style="2" customWidth="1"/>
    <col min="5649" max="5651" width="8.7109375" style="2" customWidth="1"/>
    <col min="5652" max="5883" width="9.140625" style="2" customWidth="1"/>
    <col min="5884" max="5884" width="5.7109375" style="2" customWidth="1"/>
    <col min="5885" max="5885" width="20.7109375" style="2" customWidth="1"/>
    <col min="5886" max="5886" width="20.42578125" style="2" customWidth="1"/>
    <col min="5887" max="5888" width="10.7109375" style="2"/>
    <col min="5889" max="5889" width="5.7109375" style="2" customWidth="1"/>
    <col min="5890" max="5891" width="23.7109375" style="2" customWidth="1"/>
    <col min="5892" max="5892" width="16.28515625" style="2" customWidth="1"/>
    <col min="5893" max="5893" width="12.85546875" style="2" customWidth="1"/>
    <col min="5894" max="5894" width="13.5703125" style="2" customWidth="1"/>
    <col min="5895" max="5895" width="13.140625" style="2" customWidth="1"/>
    <col min="5896" max="5904" width="11.7109375" style="2" customWidth="1"/>
    <col min="5905" max="5907" width="8.7109375" style="2" customWidth="1"/>
    <col min="5908" max="6139" width="9.140625" style="2" customWidth="1"/>
    <col min="6140" max="6140" width="5.7109375" style="2" customWidth="1"/>
    <col min="6141" max="6141" width="20.7109375" style="2" customWidth="1"/>
    <col min="6142" max="6142" width="20.42578125" style="2" customWidth="1"/>
    <col min="6143" max="6144" width="10.7109375" style="2"/>
    <col min="6145" max="6145" width="5.7109375" style="2" customWidth="1"/>
    <col min="6146" max="6147" width="23.7109375" style="2" customWidth="1"/>
    <col min="6148" max="6148" width="16.28515625" style="2" customWidth="1"/>
    <col min="6149" max="6149" width="12.85546875" style="2" customWidth="1"/>
    <col min="6150" max="6150" width="13.5703125" style="2" customWidth="1"/>
    <col min="6151" max="6151" width="13.140625" style="2" customWidth="1"/>
    <col min="6152" max="6160" width="11.7109375" style="2" customWidth="1"/>
    <col min="6161" max="6163" width="8.7109375" style="2" customWidth="1"/>
    <col min="6164" max="6395" width="9.140625" style="2" customWidth="1"/>
    <col min="6396" max="6396" width="5.7109375" style="2" customWidth="1"/>
    <col min="6397" max="6397" width="20.7109375" style="2" customWidth="1"/>
    <col min="6398" max="6398" width="20.42578125" style="2" customWidth="1"/>
    <col min="6399" max="6400" width="10.7109375" style="2"/>
    <col min="6401" max="6401" width="5.7109375" style="2" customWidth="1"/>
    <col min="6402" max="6403" width="23.7109375" style="2" customWidth="1"/>
    <col min="6404" max="6404" width="16.28515625" style="2" customWidth="1"/>
    <col min="6405" max="6405" width="12.85546875" style="2" customWidth="1"/>
    <col min="6406" max="6406" width="13.5703125" style="2" customWidth="1"/>
    <col min="6407" max="6407" width="13.140625" style="2" customWidth="1"/>
    <col min="6408" max="6416" width="11.7109375" style="2" customWidth="1"/>
    <col min="6417" max="6419" width="8.7109375" style="2" customWidth="1"/>
    <col min="6420" max="6651" width="9.140625" style="2" customWidth="1"/>
    <col min="6652" max="6652" width="5.7109375" style="2" customWidth="1"/>
    <col min="6653" max="6653" width="20.7109375" style="2" customWidth="1"/>
    <col min="6654" max="6654" width="20.42578125" style="2" customWidth="1"/>
    <col min="6655" max="6656" width="10.7109375" style="2"/>
    <col min="6657" max="6657" width="5.7109375" style="2" customWidth="1"/>
    <col min="6658" max="6659" width="23.7109375" style="2" customWidth="1"/>
    <col min="6660" max="6660" width="16.28515625" style="2" customWidth="1"/>
    <col min="6661" max="6661" width="12.85546875" style="2" customWidth="1"/>
    <col min="6662" max="6662" width="13.5703125" style="2" customWidth="1"/>
    <col min="6663" max="6663" width="13.140625" style="2" customWidth="1"/>
    <col min="6664" max="6672" width="11.7109375" style="2" customWidth="1"/>
    <col min="6673" max="6675" width="8.7109375" style="2" customWidth="1"/>
    <col min="6676" max="6907" width="9.140625" style="2" customWidth="1"/>
    <col min="6908" max="6908" width="5.7109375" style="2" customWidth="1"/>
    <col min="6909" max="6909" width="20.7109375" style="2" customWidth="1"/>
    <col min="6910" max="6910" width="20.42578125" style="2" customWidth="1"/>
    <col min="6911" max="6912" width="10.7109375" style="2"/>
    <col min="6913" max="6913" width="5.7109375" style="2" customWidth="1"/>
    <col min="6914" max="6915" width="23.7109375" style="2" customWidth="1"/>
    <col min="6916" max="6916" width="16.28515625" style="2" customWidth="1"/>
    <col min="6917" max="6917" width="12.85546875" style="2" customWidth="1"/>
    <col min="6918" max="6918" width="13.5703125" style="2" customWidth="1"/>
    <col min="6919" max="6919" width="13.140625" style="2" customWidth="1"/>
    <col min="6920" max="6928" width="11.7109375" style="2" customWidth="1"/>
    <col min="6929" max="6931" width="8.7109375" style="2" customWidth="1"/>
    <col min="6932" max="7163" width="9.140625" style="2" customWidth="1"/>
    <col min="7164" max="7164" width="5.7109375" style="2" customWidth="1"/>
    <col min="7165" max="7165" width="20.7109375" style="2" customWidth="1"/>
    <col min="7166" max="7166" width="20.42578125" style="2" customWidth="1"/>
    <col min="7167" max="7168" width="10.7109375" style="2"/>
    <col min="7169" max="7169" width="5.7109375" style="2" customWidth="1"/>
    <col min="7170" max="7171" width="23.7109375" style="2" customWidth="1"/>
    <col min="7172" max="7172" width="16.28515625" style="2" customWidth="1"/>
    <col min="7173" max="7173" width="12.85546875" style="2" customWidth="1"/>
    <col min="7174" max="7174" width="13.5703125" style="2" customWidth="1"/>
    <col min="7175" max="7175" width="13.140625" style="2" customWidth="1"/>
    <col min="7176" max="7184" width="11.7109375" style="2" customWidth="1"/>
    <col min="7185" max="7187" width="8.7109375" style="2" customWidth="1"/>
    <col min="7188" max="7419" width="9.140625" style="2" customWidth="1"/>
    <col min="7420" max="7420" width="5.7109375" style="2" customWidth="1"/>
    <col min="7421" max="7421" width="20.7109375" style="2" customWidth="1"/>
    <col min="7422" max="7422" width="20.42578125" style="2" customWidth="1"/>
    <col min="7423" max="7424" width="10.7109375" style="2"/>
    <col min="7425" max="7425" width="5.7109375" style="2" customWidth="1"/>
    <col min="7426" max="7427" width="23.7109375" style="2" customWidth="1"/>
    <col min="7428" max="7428" width="16.28515625" style="2" customWidth="1"/>
    <col min="7429" max="7429" width="12.85546875" style="2" customWidth="1"/>
    <col min="7430" max="7430" width="13.5703125" style="2" customWidth="1"/>
    <col min="7431" max="7431" width="13.140625" style="2" customWidth="1"/>
    <col min="7432" max="7440" width="11.7109375" style="2" customWidth="1"/>
    <col min="7441" max="7443" width="8.7109375" style="2" customWidth="1"/>
    <col min="7444" max="7675" width="9.140625" style="2" customWidth="1"/>
    <col min="7676" max="7676" width="5.7109375" style="2" customWidth="1"/>
    <col min="7677" max="7677" width="20.7109375" style="2" customWidth="1"/>
    <col min="7678" max="7678" width="20.42578125" style="2" customWidth="1"/>
    <col min="7679" max="7680" width="10.7109375" style="2"/>
    <col min="7681" max="7681" width="5.7109375" style="2" customWidth="1"/>
    <col min="7682" max="7683" width="23.7109375" style="2" customWidth="1"/>
    <col min="7684" max="7684" width="16.28515625" style="2" customWidth="1"/>
    <col min="7685" max="7685" width="12.85546875" style="2" customWidth="1"/>
    <col min="7686" max="7686" width="13.5703125" style="2" customWidth="1"/>
    <col min="7687" max="7687" width="13.140625" style="2" customWidth="1"/>
    <col min="7688" max="7696" width="11.7109375" style="2" customWidth="1"/>
    <col min="7697" max="7699" width="8.7109375" style="2" customWidth="1"/>
    <col min="7700" max="7931" width="9.140625" style="2" customWidth="1"/>
    <col min="7932" max="7932" width="5.7109375" style="2" customWidth="1"/>
    <col min="7933" max="7933" width="20.7109375" style="2" customWidth="1"/>
    <col min="7934" max="7934" width="20.42578125" style="2" customWidth="1"/>
    <col min="7935" max="7936" width="10.7109375" style="2"/>
    <col min="7937" max="7937" width="5.7109375" style="2" customWidth="1"/>
    <col min="7938" max="7939" width="23.7109375" style="2" customWidth="1"/>
    <col min="7940" max="7940" width="16.28515625" style="2" customWidth="1"/>
    <col min="7941" max="7941" width="12.85546875" style="2" customWidth="1"/>
    <col min="7942" max="7942" width="13.5703125" style="2" customWidth="1"/>
    <col min="7943" max="7943" width="13.140625" style="2" customWidth="1"/>
    <col min="7944" max="7952" width="11.7109375" style="2" customWidth="1"/>
    <col min="7953" max="7955" width="8.7109375" style="2" customWidth="1"/>
    <col min="7956" max="8187" width="9.140625" style="2" customWidth="1"/>
    <col min="8188" max="8188" width="5.7109375" style="2" customWidth="1"/>
    <col min="8189" max="8189" width="20.7109375" style="2" customWidth="1"/>
    <col min="8190" max="8190" width="20.42578125" style="2" customWidth="1"/>
    <col min="8191" max="8192" width="10.7109375" style="2"/>
    <col min="8193" max="8193" width="5.7109375" style="2" customWidth="1"/>
    <col min="8194" max="8195" width="23.7109375" style="2" customWidth="1"/>
    <col min="8196" max="8196" width="16.28515625" style="2" customWidth="1"/>
    <col min="8197" max="8197" width="12.85546875" style="2" customWidth="1"/>
    <col min="8198" max="8198" width="13.5703125" style="2" customWidth="1"/>
    <col min="8199" max="8199" width="13.140625" style="2" customWidth="1"/>
    <col min="8200" max="8208" width="11.7109375" style="2" customWidth="1"/>
    <col min="8209" max="8211" width="8.7109375" style="2" customWidth="1"/>
    <col min="8212" max="8443" width="9.140625" style="2" customWidth="1"/>
    <col min="8444" max="8444" width="5.7109375" style="2" customWidth="1"/>
    <col min="8445" max="8445" width="20.7109375" style="2" customWidth="1"/>
    <col min="8446" max="8446" width="20.42578125" style="2" customWidth="1"/>
    <col min="8447" max="8448" width="10.7109375" style="2"/>
    <col min="8449" max="8449" width="5.7109375" style="2" customWidth="1"/>
    <col min="8450" max="8451" width="23.7109375" style="2" customWidth="1"/>
    <col min="8452" max="8452" width="16.28515625" style="2" customWidth="1"/>
    <col min="8453" max="8453" width="12.85546875" style="2" customWidth="1"/>
    <col min="8454" max="8454" width="13.5703125" style="2" customWidth="1"/>
    <col min="8455" max="8455" width="13.140625" style="2" customWidth="1"/>
    <col min="8456" max="8464" width="11.7109375" style="2" customWidth="1"/>
    <col min="8465" max="8467" width="8.7109375" style="2" customWidth="1"/>
    <col min="8468" max="8699" width="9.140625" style="2" customWidth="1"/>
    <col min="8700" max="8700" width="5.7109375" style="2" customWidth="1"/>
    <col min="8701" max="8701" width="20.7109375" style="2" customWidth="1"/>
    <col min="8702" max="8702" width="20.42578125" style="2" customWidth="1"/>
    <col min="8703" max="8704" width="10.7109375" style="2"/>
    <col min="8705" max="8705" width="5.7109375" style="2" customWidth="1"/>
    <col min="8706" max="8707" width="23.7109375" style="2" customWidth="1"/>
    <col min="8708" max="8708" width="16.28515625" style="2" customWidth="1"/>
    <col min="8709" max="8709" width="12.85546875" style="2" customWidth="1"/>
    <col min="8710" max="8710" width="13.5703125" style="2" customWidth="1"/>
    <col min="8711" max="8711" width="13.140625" style="2" customWidth="1"/>
    <col min="8712" max="8720" width="11.7109375" style="2" customWidth="1"/>
    <col min="8721" max="8723" width="8.7109375" style="2" customWidth="1"/>
    <col min="8724" max="8955" width="9.140625" style="2" customWidth="1"/>
    <col min="8956" max="8956" width="5.7109375" style="2" customWidth="1"/>
    <col min="8957" max="8957" width="20.7109375" style="2" customWidth="1"/>
    <col min="8958" max="8958" width="20.42578125" style="2" customWidth="1"/>
    <col min="8959" max="8960" width="10.7109375" style="2"/>
    <col min="8961" max="8961" width="5.7109375" style="2" customWidth="1"/>
    <col min="8962" max="8963" width="23.7109375" style="2" customWidth="1"/>
    <col min="8964" max="8964" width="16.28515625" style="2" customWidth="1"/>
    <col min="8965" max="8965" width="12.85546875" style="2" customWidth="1"/>
    <col min="8966" max="8966" width="13.5703125" style="2" customWidth="1"/>
    <col min="8967" max="8967" width="13.140625" style="2" customWidth="1"/>
    <col min="8968" max="8976" width="11.7109375" style="2" customWidth="1"/>
    <col min="8977" max="8979" width="8.7109375" style="2" customWidth="1"/>
    <col min="8980" max="9211" width="9.140625" style="2" customWidth="1"/>
    <col min="9212" max="9212" width="5.7109375" style="2" customWidth="1"/>
    <col min="9213" max="9213" width="20.7109375" style="2" customWidth="1"/>
    <col min="9214" max="9214" width="20.42578125" style="2" customWidth="1"/>
    <col min="9215" max="9216" width="10.7109375" style="2"/>
    <col min="9217" max="9217" width="5.7109375" style="2" customWidth="1"/>
    <col min="9218" max="9219" width="23.7109375" style="2" customWidth="1"/>
    <col min="9220" max="9220" width="16.28515625" style="2" customWidth="1"/>
    <col min="9221" max="9221" width="12.85546875" style="2" customWidth="1"/>
    <col min="9222" max="9222" width="13.5703125" style="2" customWidth="1"/>
    <col min="9223" max="9223" width="13.140625" style="2" customWidth="1"/>
    <col min="9224" max="9232" width="11.7109375" style="2" customWidth="1"/>
    <col min="9233" max="9235" width="8.7109375" style="2" customWidth="1"/>
    <col min="9236" max="9467" width="9.140625" style="2" customWidth="1"/>
    <col min="9468" max="9468" width="5.7109375" style="2" customWidth="1"/>
    <col min="9469" max="9469" width="20.7109375" style="2" customWidth="1"/>
    <col min="9470" max="9470" width="20.42578125" style="2" customWidth="1"/>
    <col min="9471" max="9472" width="10.7109375" style="2"/>
    <col min="9473" max="9473" width="5.7109375" style="2" customWidth="1"/>
    <col min="9474" max="9475" width="23.7109375" style="2" customWidth="1"/>
    <col min="9476" max="9476" width="16.28515625" style="2" customWidth="1"/>
    <col min="9477" max="9477" width="12.85546875" style="2" customWidth="1"/>
    <col min="9478" max="9478" width="13.5703125" style="2" customWidth="1"/>
    <col min="9479" max="9479" width="13.140625" style="2" customWidth="1"/>
    <col min="9480" max="9488" width="11.7109375" style="2" customWidth="1"/>
    <col min="9489" max="9491" width="8.7109375" style="2" customWidth="1"/>
    <col min="9492" max="9723" width="9.140625" style="2" customWidth="1"/>
    <col min="9724" max="9724" width="5.7109375" style="2" customWidth="1"/>
    <col min="9725" max="9725" width="20.7109375" style="2" customWidth="1"/>
    <col min="9726" max="9726" width="20.42578125" style="2" customWidth="1"/>
    <col min="9727" max="9728" width="10.7109375" style="2"/>
    <col min="9729" max="9729" width="5.7109375" style="2" customWidth="1"/>
    <col min="9730" max="9731" width="23.7109375" style="2" customWidth="1"/>
    <col min="9732" max="9732" width="16.28515625" style="2" customWidth="1"/>
    <col min="9733" max="9733" width="12.85546875" style="2" customWidth="1"/>
    <col min="9734" max="9734" width="13.5703125" style="2" customWidth="1"/>
    <col min="9735" max="9735" width="13.140625" style="2" customWidth="1"/>
    <col min="9736" max="9744" width="11.7109375" style="2" customWidth="1"/>
    <col min="9745" max="9747" width="8.7109375" style="2" customWidth="1"/>
    <col min="9748" max="9979" width="9.140625" style="2" customWidth="1"/>
    <col min="9980" max="9980" width="5.7109375" style="2" customWidth="1"/>
    <col min="9981" max="9981" width="20.7109375" style="2" customWidth="1"/>
    <col min="9982" max="9982" width="20.42578125" style="2" customWidth="1"/>
    <col min="9983" max="9984" width="10.7109375" style="2"/>
    <col min="9985" max="9985" width="5.7109375" style="2" customWidth="1"/>
    <col min="9986" max="9987" width="23.7109375" style="2" customWidth="1"/>
    <col min="9988" max="9988" width="16.28515625" style="2" customWidth="1"/>
    <col min="9989" max="9989" width="12.85546875" style="2" customWidth="1"/>
    <col min="9990" max="9990" width="13.5703125" style="2" customWidth="1"/>
    <col min="9991" max="9991" width="13.140625" style="2" customWidth="1"/>
    <col min="9992" max="10000" width="11.7109375" style="2" customWidth="1"/>
    <col min="10001" max="10003" width="8.7109375" style="2" customWidth="1"/>
    <col min="10004" max="10235" width="9.140625" style="2" customWidth="1"/>
    <col min="10236" max="10236" width="5.7109375" style="2" customWidth="1"/>
    <col min="10237" max="10237" width="20.7109375" style="2" customWidth="1"/>
    <col min="10238" max="10238" width="20.42578125" style="2" customWidth="1"/>
    <col min="10239" max="10240" width="10.7109375" style="2"/>
    <col min="10241" max="10241" width="5.7109375" style="2" customWidth="1"/>
    <col min="10242" max="10243" width="23.7109375" style="2" customWidth="1"/>
    <col min="10244" max="10244" width="16.28515625" style="2" customWidth="1"/>
    <col min="10245" max="10245" width="12.85546875" style="2" customWidth="1"/>
    <col min="10246" max="10246" width="13.5703125" style="2" customWidth="1"/>
    <col min="10247" max="10247" width="13.140625" style="2" customWidth="1"/>
    <col min="10248" max="10256" width="11.7109375" style="2" customWidth="1"/>
    <col min="10257" max="10259" width="8.7109375" style="2" customWidth="1"/>
    <col min="10260" max="10491" width="9.140625" style="2" customWidth="1"/>
    <col min="10492" max="10492" width="5.7109375" style="2" customWidth="1"/>
    <col min="10493" max="10493" width="20.7109375" style="2" customWidth="1"/>
    <col min="10494" max="10494" width="20.42578125" style="2" customWidth="1"/>
    <col min="10495" max="10496" width="10.7109375" style="2"/>
    <col min="10497" max="10497" width="5.7109375" style="2" customWidth="1"/>
    <col min="10498" max="10499" width="23.7109375" style="2" customWidth="1"/>
    <col min="10500" max="10500" width="16.28515625" style="2" customWidth="1"/>
    <col min="10501" max="10501" width="12.85546875" style="2" customWidth="1"/>
    <col min="10502" max="10502" width="13.5703125" style="2" customWidth="1"/>
    <col min="10503" max="10503" width="13.140625" style="2" customWidth="1"/>
    <col min="10504" max="10512" width="11.7109375" style="2" customWidth="1"/>
    <col min="10513" max="10515" width="8.7109375" style="2" customWidth="1"/>
    <col min="10516" max="10747" width="9.140625" style="2" customWidth="1"/>
    <col min="10748" max="10748" width="5.7109375" style="2" customWidth="1"/>
    <col min="10749" max="10749" width="20.7109375" style="2" customWidth="1"/>
    <col min="10750" max="10750" width="20.42578125" style="2" customWidth="1"/>
    <col min="10751" max="10752" width="10.7109375" style="2"/>
    <col min="10753" max="10753" width="5.7109375" style="2" customWidth="1"/>
    <col min="10754" max="10755" width="23.7109375" style="2" customWidth="1"/>
    <col min="10756" max="10756" width="16.28515625" style="2" customWidth="1"/>
    <col min="10757" max="10757" width="12.85546875" style="2" customWidth="1"/>
    <col min="10758" max="10758" width="13.5703125" style="2" customWidth="1"/>
    <col min="10759" max="10759" width="13.140625" style="2" customWidth="1"/>
    <col min="10760" max="10768" width="11.7109375" style="2" customWidth="1"/>
    <col min="10769" max="10771" width="8.7109375" style="2" customWidth="1"/>
    <col min="10772" max="11003" width="9.140625" style="2" customWidth="1"/>
    <col min="11004" max="11004" width="5.7109375" style="2" customWidth="1"/>
    <col min="11005" max="11005" width="20.7109375" style="2" customWidth="1"/>
    <col min="11006" max="11006" width="20.42578125" style="2" customWidth="1"/>
    <col min="11007" max="11008" width="10.7109375" style="2"/>
    <col min="11009" max="11009" width="5.7109375" style="2" customWidth="1"/>
    <col min="11010" max="11011" width="23.7109375" style="2" customWidth="1"/>
    <col min="11012" max="11012" width="16.28515625" style="2" customWidth="1"/>
    <col min="11013" max="11013" width="12.85546875" style="2" customWidth="1"/>
    <col min="11014" max="11014" width="13.5703125" style="2" customWidth="1"/>
    <col min="11015" max="11015" width="13.140625" style="2" customWidth="1"/>
    <col min="11016" max="11024" width="11.7109375" style="2" customWidth="1"/>
    <col min="11025" max="11027" width="8.7109375" style="2" customWidth="1"/>
    <col min="11028" max="11259" width="9.140625" style="2" customWidth="1"/>
    <col min="11260" max="11260" width="5.7109375" style="2" customWidth="1"/>
    <col min="11261" max="11261" width="20.7109375" style="2" customWidth="1"/>
    <col min="11262" max="11262" width="20.42578125" style="2" customWidth="1"/>
    <col min="11263" max="11264" width="10.7109375" style="2"/>
    <col min="11265" max="11265" width="5.7109375" style="2" customWidth="1"/>
    <col min="11266" max="11267" width="23.7109375" style="2" customWidth="1"/>
    <col min="11268" max="11268" width="16.28515625" style="2" customWidth="1"/>
    <col min="11269" max="11269" width="12.85546875" style="2" customWidth="1"/>
    <col min="11270" max="11270" width="13.5703125" style="2" customWidth="1"/>
    <col min="11271" max="11271" width="13.140625" style="2" customWidth="1"/>
    <col min="11272" max="11280" width="11.7109375" style="2" customWidth="1"/>
    <col min="11281" max="11283" width="8.7109375" style="2" customWidth="1"/>
    <col min="11284" max="11515" width="9.140625" style="2" customWidth="1"/>
    <col min="11516" max="11516" width="5.7109375" style="2" customWidth="1"/>
    <col min="11517" max="11517" width="20.7109375" style="2" customWidth="1"/>
    <col min="11518" max="11518" width="20.42578125" style="2" customWidth="1"/>
    <col min="11519" max="11520" width="10.7109375" style="2"/>
    <col min="11521" max="11521" width="5.7109375" style="2" customWidth="1"/>
    <col min="11522" max="11523" width="23.7109375" style="2" customWidth="1"/>
    <col min="11524" max="11524" width="16.28515625" style="2" customWidth="1"/>
    <col min="11525" max="11525" width="12.85546875" style="2" customWidth="1"/>
    <col min="11526" max="11526" width="13.5703125" style="2" customWidth="1"/>
    <col min="11527" max="11527" width="13.140625" style="2" customWidth="1"/>
    <col min="11528" max="11536" width="11.7109375" style="2" customWidth="1"/>
    <col min="11537" max="11539" width="8.7109375" style="2" customWidth="1"/>
    <col min="11540" max="11771" width="9.140625" style="2" customWidth="1"/>
    <col min="11772" max="11772" width="5.7109375" style="2" customWidth="1"/>
    <col min="11773" max="11773" width="20.7109375" style="2" customWidth="1"/>
    <col min="11774" max="11774" width="20.42578125" style="2" customWidth="1"/>
    <col min="11775" max="11776" width="10.7109375" style="2"/>
    <col min="11777" max="11777" width="5.7109375" style="2" customWidth="1"/>
    <col min="11778" max="11779" width="23.7109375" style="2" customWidth="1"/>
    <col min="11780" max="11780" width="16.28515625" style="2" customWidth="1"/>
    <col min="11781" max="11781" width="12.85546875" style="2" customWidth="1"/>
    <col min="11782" max="11782" width="13.5703125" style="2" customWidth="1"/>
    <col min="11783" max="11783" width="13.140625" style="2" customWidth="1"/>
    <col min="11784" max="11792" width="11.7109375" style="2" customWidth="1"/>
    <col min="11793" max="11795" width="8.7109375" style="2" customWidth="1"/>
    <col min="11796" max="12027" width="9.140625" style="2" customWidth="1"/>
    <col min="12028" max="12028" width="5.7109375" style="2" customWidth="1"/>
    <col min="12029" max="12029" width="20.7109375" style="2" customWidth="1"/>
    <col min="12030" max="12030" width="20.42578125" style="2" customWidth="1"/>
    <col min="12031" max="12032" width="10.7109375" style="2"/>
    <col min="12033" max="12033" width="5.7109375" style="2" customWidth="1"/>
    <col min="12034" max="12035" width="23.7109375" style="2" customWidth="1"/>
    <col min="12036" max="12036" width="16.28515625" style="2" customWidth="1"/>
    <col min="12037" max="12037" width="12.85546875" style="2" customWidth="1"/>
    <col min="12038" max="12038" width="13.5703125" style="2" customWidth="1"/>
    <col min="12039" max="12039" width="13.140625" style="2" customWidth="1"/>
    <col min="12040" max="12048" width="11.7109375" style="2" customWidth="1"/>
    <col min="12049" max="12051" width="8.7109375" style="2" customWidth="1"/>
    <col min="12052" max="12283" width="9.140625" style="2" customWidth="1"/>
    <col min="12284" max="12284" width="5.7109375" style="2" customWidth="1"/>
    <col min="12285" max="12285" width="20.7109375" style="2" customWidth="1"/>
    <col min="12286" max="12286" width="20.42578125" style="2" customWidth="1"/>
    <col min="12287" max="12288" width="10.7109375" style="2"/>
    <col min="12289" max="12289" width="5.7109375" style="2" customWidth="1"/>
    <col min="12290" max="12291" width="23.7109375" style="2" customWidth="1"/>
    <col min="12292" max="12292" width="16.28515625" style="2" customWidth="1"/>
    <col min="12293" max="12293" width="12.85546875" style="2" customWidth="1"/>
    <col min="12294" max="12294" width="13.5703125" style="2" customWidth="1"/>
    <col min="12295" max="12295" width="13.140625" style="2" customWidth="1"/>
    <col min="12296" max="12304" width="11.7109375" style="2" customWidth="1"/>
    <col min="12305" max="12307" width="8.7109375" style="2" customWidth="1"/>
    <col min="12308" max="12539" width="9.140625" style="2" customWidth="1"/>
    <col min="12540" max="12540" width="5.7109375" style="2" customWidth="1"/>
    <col min="12541" max="12541" width="20.7109375" style="2" customWidth="1"/>
    <col min="12542" max="12542" width="20.42578125" style="2" customWidth="1"/>
    <col min="12543" max="12544" width="10.7109375" style="2"/>
    <col min="12545" max="12545" width="5.7109375" style="2" customWidth="1"/>
    <col min="12546" max="12547" width="23.7109375" style="2" customWidth="1"/>
    <col min="12548" max="12548" width="16.28515625" style="2" customWidth="1"/>
    <col min="12549" max="12549" width="12.85546875" style="2" customWidth="1"/>
    <col min="12550" max="12550" width="13.5703125" style="2" customWidth="1"/>
    <col min="12551" max="12551" width="13.140625" style="2" customWidth="1"/>
    <col min="12552" max="12560" width="11.7109375" style="2" customWidth="1"/>
    <col min="12561" max="12563" width="8.7109375" style="2" customWidth="1"/>
    <col min="12564" max="12795" width="9.140625" style="2" customWidth="1"/>
    <col min="12796" max="12796" width="5.7109375" style="2" customWidth="1"/>
    <col min="12797" max="12797" width="20.7109375" style="2" customWidth="1"/>
    <col min="12798" max="12798" width="20.42578125" style="2" customWidth="1"/>
    <col min="12799" max="12800" width="10.7109375" style="2"/>
    <col min="12801" max="12801" width="5.7109375" style="2" customWidth="1"/>
    <col min="12802" max="12803" width="23.7109375" style="2" customWidth="1"/>
    <col min="12804" max="12804" width="16.28515625" style="2" customWidth="1"/>
    <col min="12805" max="12805" width="12.85546875" style="2" customWidth="1"/>
    <col min="12806" max="12806" width="13.5703125" style="2" customWidth="1"/>
    <col min="12807" max="12807" width="13.140625" style="2" customWidth="1"/>
    <col min="12808" max="12816" width="11.7109375" style="2" customWidth="1"/>
    <col min="12817" max="12819" width="8.7109375" style="2" customWidth="1"/>
    <col min="12820" max="13051" width="9.140625" style="2" customWidth="1"/>
    <col min="13052" max="13052" width="5.7109375" style="2" customWidth="1"/>
    <col min="13053" max="13053" width="20.7109375" style="2" customWidth="1"/>
    <col min="13054" max="13054" width="20.42578125" style="2" customWidth="1"/>
    <col min="13055" max="13056" width="10.7109375" style="2"/>
    <col min="13057" max="13057" width="5.7109375" style="2" customWidth="1"/>
    <col min="13058" max="13059" width="23.7109375" style="2" customWidth="1"/>
    <col min="13060" max="13060" width="16.28515625" style="2" customWidth="1"/>
    <col min="13061" max="13061" width="12.85546875" style="2" customWidth="1"/>
    <col min="13062" max="13062" width="13.5703125" style="2" customWidth="1"/>
    <col min="13063" max="13063" width="13.140625" style="2" customWidth="1"/>
    <col min="13064" max="13072" width="11.7109375" style="2" customWidth="1"/>
    <col min="13073" max="13075" width="8.7109375" style="2" customWidth="1"/>
    <col min="13076" max="13307" width="9.140625" style="2" customWidth="1"/>
    <col min="13308" max="13308" width="5.7109375" style="2" customWidth="1"/>
    <col min="13309" max="13309" width="20.7109375" style="2" customWidth="1"/>
    <col min="13310" max="13310" width="20.42578125" style="2" customWidth="1"/>
    <col min="13311" max="13312" width="10.7109375" style="2"/>
    <col min="13313" max="13313" width="5.7109375" style="2" customWidth="1"/>
    <col min="13314" max="13315" width="23.7109375" style="2" customWidth="1"/>
    <col min="13316" max="13316" width="16.28515625" style="2" customWidth="1"/>
    <col min="13317" max="13317" width="12.85546875" style="2" customWidth="1"/>
    <col min="13318" max="13318" width="13.5703125" style="2" customWidth="1"/>
    <col min="13319" max="13319" width="13.140625" style="2" customWidth="1"/>
    <col min="13320" max="13328" width="11.7109375" style="2" customWidth="1"/>
    <col min="13329" max="13331" width="8.7109375" style="2" customWidth="1"/>
    <col min="13332" max="13563" width="9.140625" style="2" customWidth="1"/>
    <col min="13564" max="13564" width="5.7109375" style="2" customWidth="1"/>
    <col min="13565" max="13565" width="20.7109375" style="2" customWidth="1"/>
    <col min="13566" max="13566" width="20.42578125" style="2" customWidth="1"/>
    <col min="13567" max="13568" width="10.7109375" style="2"/>
    <col min="13569" max="13569" width="5.7109375" style="2" customWidth="1"/>
    <col min="13570" max="13571" width="23.7109375" style="2" customWidth="1"/>
    <col min="13572" max="13572" width="16.28515625" style="2" customWidth="1"/>
    <col min="13573" max="13573" width="12.85546875" style="2" customWidth="1"/>
    <col min="13574" max="13574" width="13.5703125" style="2" customWidth="1"/>
    <col min="13575" max="13575" width="13.140625" style="2" customWidth="1"/>
    <col min="13576" max="13584" width="11.7109375" style="2" customWidth="1"/>
    <col min="13585" max="13587" width="8.7109375" style="2" customWidth="1"/>
    <col min="13588" max="13819" width="9.140625" style="2" customWidth="1"/>
    <col min="13820" max="13820" width="5.7109375" style="2" customWidth="1"/>
    <col min="13821" max="13821" width="20.7109375" style="2" customWidth="1"/>
    <col min="13822" max="13822" width="20.42578125" style="2" customWidth="1"/>
    <col min="13823" max="13824" width="10.7109375" style="2"/>
    <col min="13825" max="13825" width="5.7109375" style="2" customWidth="1"/>
    <col min="13826" max="13827" width="23.7109375" style="2" customWidth="1"/>
    <col min="13828" max="13828" width="16.28515625" style="2" customWidth="1"/>
    <col min="13829" max="13829" width="12.85546875" style="2" customWidth="1"/>
    <col min="13830" max="13830" width="13.5703125" style="2" customWidth="1"/>
    <col min="13831" max="13831" width="13.140625" style="2" customWidth="1"/>
    <col min="13832" max="13840" width="11.7109375" style="2" customWidth="1"/>
    <col min="13841" max="13843" width="8.7109375" style="2" customWidth="1"/>
    <col min="13844" max="14075" width="9.140625" style="2" customWidth="1"/>
    <col min="14076" max="14076" width="5.7109375" style="2" customWidth="1"/>
    <col min="14077" max="14077" width="20.7109375" style="2" customWidth="1"/>
    <col min="14078" max="14078" width="20.42578125" style="2" customWidth="1"/>
    <col min="14079" max="14080" width="10.7109375" style="2"/>
    <col min="14081" max="14081" width="5.7109375" style="2" customWidth="1"/>
    <col min="14082" max="14083" width="23.7109375" style="2" customWidth="1"/>
    <col min="14084" max="14084" width="16.28515625" style="2" customWidth="1"/>
    <col min="14085" max="14085" width="12.85546875" style="2" customWidth="1"/>
    <col min="14086" max="14086" width="13.5703125" style="2" customWidth="1"/>
    <col min="14087" max="14087" width="13.140625" style="2" customWidth="1"/>
    <col min="14088" max="14096" width="11.7109375" style="2" customWidth="1"/>
    <col min="14097" max="14099" width="8.7109375" style="2" customWidth="1"/>
    <col min="14100" max="14331" width="9.140625" style="2" customWidth="1"/>
    <col min="14332" max="14332" width="5.7109375" style="2" customWidth="1"/>
    <col min="14333" max="14333" width="20.7109375" style="2" customWidth="1"/>
    <col min="14334" max="14334" width="20.42578125" style="2" customWidth="1"/>
    <col min="14335" max="14336" width="10.7109375" style="2"/>
    <col min="14337" max="14337" width="5.7109375" style="2" customWidth="1"/>
    <col min="14338" max="14339" width="23.7109375" style="2" customWidth="1"/>
    <col min="14340" max="14340" width="16.28515625" style="2" customWidth="1"/>
    <col min="14341" max="14341" width="12.85546875" style="2" customWidth="1"/>
    <col min="14342" max="14342" width="13.5703125" style="2" customWidth="1"/>
    <col min="14343" max="14343" width="13.140625" style="2" customWidth="1"/>
    <col min="14344" max="14352" width="11.7109375" style="2" customWidth="1"/>
    <col min="14353" max="14355" width="8.7109375" style="2" customWidth="1"/>
    <col min="14356" max="14587" width="9.140625" style="2" customWidth="1"/>
    <col min="14588" max="14588" width="5.7109375" style="2" customWidth="1"/>
    <col min="14589" max="14589" width="20.7109375" style="2" customWidth="1"/>
    <col min="14590" max="14590" width="20.42578125" style="2" customWidth="1"/>
    <col min="14591" max="14592" width="10.7109375" style="2"/>
    <col min="14593" max="14593" width="5.7109375" style="2" customWidth="1"/>
    <col min="14594" max="14595" width="23.7109375" style="2" customWidth="1"/>
    <col min="14596" max="14596" width="16.28515625" style="2" customWidth="1"/>
    <col min="14597" max="14597" width="12.85546875" style="2" customWidth="1"/>
    <col min="14598" max="14598" width="13.5703125" style="2" customWidth="1"/>
    <col min="14599" max="14599" width="13.140625" style="2" customWidth="1"/>
    <col min="14600" max="14608" width="11.7109375" style="2" customWidth="1"/>
    <col min="14609" max="14611" width="8.7109375" style="2" customWidth="1"/>
    <col min="14612" max="14843" width="9.140625" style="2" customWidth="1"/>
    <col min="14844" max="14844" width="5.7109375" style="2" customWidth="1"/>
    <col min="14845" max="14845" width="20.7109375" style="2" customWidth="1"/>
    <col min="14846" max="14846" width="20.42578125" style="2" customWidth="1"/>
    <col min="14847" max="14848" width="10.7109375" style="2"/>
    <col min="14849" max="14849" width="5.7109375" style="2" customWidth="1"/>
    <col min="14850" max="14851" width="23.7109375" style="2" customWidth="1"/>
    <col min="14852" max="14852" width="16.28515625" style="2" customWidth="1"/>
    <col min="14853" max="14853" width="12.85546875" style="2" customWidth="1"/>
    <col min="14854" max="14854" width="13.5703125" style="2" customWidth="1"/>
    <col min="14855" max="14855" width="13.140625" style="2" customWidth="1"/>
    <col min="14856" max="14864" width="11.7109375" style="2" customWidth="1"/>
    <col min="14865" max="14867" width="8.7109375" style="2" customWidth="1"/>
    <col min="14868" max="15099" width="9.140625" style="2" customWidth="1"/>
    <col min="15100" max="15100" width="5.7109375" style="2" customWidth="1"/>
    <col min="15101" max="15101" width="20.7109375" style="2" customWidth="1"/>
    <col min="15102" max="15102" width="20.42578125" style="2" customWidth="1"/>
    <col min="15103" max="15104" width="10.7109375" style="2"/>
    <col min="15105" max="15105" width="5.7109375" style="2" customWidth="1"/>
    <col min="15106" max="15107" width="23.7109375" style="2" customWidth="1"/>
    <col min="15108" max="15108" width="16.28515625" style="2" customWidth="1"/>
    <col min="15109" max="15109" width="12.85546875" style="2" customWidth="1"/>
    <col min="15110" max="15110" width="13.5703125" style="2" customWidth="1"/>
    <col min="15111" max="15111" width="13.140625" style="2" customWidth="1"/>
    <col min="15112" max="15120" width="11.7109375" style="2" customWidth="1"/>
    <col min="15121" max="15123" width="8.7109375" style="2" customWidth="1"/>
    <col min="15124" max="15355" width="9.140625" style="2" customWidth="1"/>
    <col min="15356" max="15356" width="5.7109375" style="2" customWidth="1"/>
    <col min="15357" max="15357" width="20.7109375" style="2" customWidth="1"/>
    <col min="15358" max="15358" width="20.42578125" style="2" customWidth="1"/>
    <col min="15359" max="15360" width="10.7109375" style="2"/>
    <col min="15361" max="15361" width="5.7109375" style="2" customWidth="1"/>
    <col min="15362" max="15363" width="23.7109375" style="2" customWidth="1"/>
    <col min="15364" max="15364" width="16.28515625" style="2" customWidth="1"/>
    <col min="15365" max="15365" width="12.85546875" style="2" customWidth="1"/>
    <col min="15366" max="15366" width="13.5703125" style="2" customWidth="1"/>
    <col min="15367" max="15367" width="13.140625" style="2" customWidth="1"/>
    <col min="15368" max="15376" width="11.7109375" style="2" customWidth="1"/>
    <col min="15377" max="15379" width="8.7109375" style="2" customWidth="1"/>
    <col min="15380" max="15611" width="9.140625" style="2" customWidth="1"/>
    <col min="15612" max="15612" width="5.7109375" style="2" customWidth="1"/>
    <col min="15613" max="15613" width="20.7109375" style="2" customWidth="1"/>
    <col min="15614" max="15614" width="20.42578125" style="2" customWidth="1"/>
    <col min="15615" max="15616" width="10.7109375" style="2"/>
    <col min="15617" max="15617" width="5.7109375" style="2" customWidth="1"/>
    <col min="15618" max="15619" width="23.7109375" style="2" customWidth="1"/>
    <col min="15620" max="15620" width="16.28515625" style="2" customWidth="1"/>
    <col min="15621" max="15621" width="12.85546875" style="2" customWidth="1"/>
    <col min="15622" max="15622" width="13.5703125" style="2" customWidth="1"/>
    <col min="15623" max="15623" width="13.140625" style="2" customWidth="1"/>
    <col min="15624" max="15632" width="11.7109375" style="2" customWidth="1"/>
    <col min="15633" max="15635" width="8.7109375" style="2" customWidth="1"/>
    <col min="15636" max="15867" width="9.140625" style="2" customWidth="1"/>
    <col min="15868" max="15868" width="5.7109375" style="2" customWidth="1"/>
    <col min="15869" max="15869" width="20.7109375" style="2" customWidth="1"/>
    <col min="15870" max="15870" width="20.42578125" style="2" customWidth="1"/>
    <col min="15871" max="15872" width="10.7109375" style="2"/>
    <col min="15873" max="15873" width="5.7109375" style="2" customWidth="1"/>
    <col min="15874" max="15875" width="23.7109375" style="2" customWidth="1"/>
    <col min="15876" max="15876" width="16.28515625" style="2" customWidth="1"/>
    <col min="15877" max="15877" width="12.85546875" style="2" customWidth="1"/>
    <col min="15878" max="15878" width="13.5703125" style="2" customWidth="1"/>
    <col min="15879" max="15879" width="13.140625" style="2" customWidth="1"/>
    <col min="15880" max="15888" width="11.7109375" style="2" customWidth="1"/>
    <col min="15889" max="15891" width="8.7109375" style="2" customWidth="1"/>
    <col min="15892" max="16123" width="9.140625" style="2" customWidth="1"/>
    <col min="16124" max="16124" width="5.7109375" style="2" customWidth="1"/>
    <col min="16125" max="16125" width="20.7109375" style="2" customWidth="1"/>
    <col min="16126" max="16126" width="20.42578125" style="2" customWidth="1"/>
    <col min="16127" max="16128" width="10.7109375" style="2"/>
    <col min="16129" max="16129" width="5.7109375" style="2" customWidth="1"/>
    <col min="16130" max="16131" width="23.7109375" style="2" customWidth="1"/>
    <col min="16132" max="16132" width="16.28515625" style="2" customWidth="1"/>
    <col min="16133" max="16133" width="12.85546875" style="2" customWidth="1"/>
    <col min="16134" max="16134" width="13.5703125" style="2" customWidth="1"/>
    <col min="16135" max="16135" width="13.140625" style="2" customWidth="1"/>
    <col min="16136" max="16144" width="11.7109375" style="2" customWidth="1"/>
    <col min="16145" max="16147" width="8.7109375" style="2" customWidth="1"/>
    <col min="16148" max="16379" width="9.140625" style="2" customWidth="1"/>
    <col min="16380" max="16380" width="5.7109375" style="2" customWidth="1"/>
    <col min="16381" max="16381" width="20.7109375" style="2" customWidth="1"/>
    <col min="16382" max="16382" width="20.42578125" style="2" customWidth="1"/>
    <col min="16383" max="16384" width="10.7109375" style="2"/>
  </cols>
  <sheetData>
    <row r="1" spans="1:22" x14ac:dyDescent="0.25">
      <c r="A1" s="1" t="s">
        <v>0</v>
      </c>
    </row>
    <row r="2" spans="1:22" x14ac:dyDescent="0.25">
      <c r="A2" s="3" t="s">
        <v>1</v>
      </c>
      <c r="B2" s="3"/>
    </row>
    <row r="3" spans="1:22" s="6" customFormat="1" ht="16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</row>
    <row r="4" spans="1:22" s="6" customFormat="1" ht="16.5" x14ac:dyDescent="0.25">
      <c r="A4" s="7"/>
      <c r="G4" s="8" t="str">
        <f>'[1]1_BPS'!E5</f>
        <v>PROVINSI</v>
      </c>
      <c r="H4" s="9" t="str">
        <f>'[1]1_BPS'!F5</f>
        <v>NUSA TENGGARA BARAT</v>
      </c>
      <c r="Q4" s="7"/>
      <c r="R4" s="7"/>
      <c r="S4" s="7"/>
    </row>
    <row r="5" spans="1:22" s="6" customFormat="1" ht="16.5" x14ac:dyDescent="0.25">
      <c r="G5" s="8" t="str">
        <f>'[1]1_BPS'!E6</f>
        <v xml:space="preserve">TAHUN </v>
      </c>
      <c r="H5" s="9">
        <f>'[1]1_BPS'!F6</f>
        <v>2019</v>
      </c>
      <c r="Q5" s="7"/>
      <c r="R5" s="7"/>
      <c r="S5" s="7"/>
    </row>
    <row r="6" spans="1:22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2" ht="12.75" customHeight="1" x14ac:dyDescent="0.2">
      <c r="A7" s="11" t="s">
        <v>3</v>
      </c>
      <c r="B7" s="12" t="s">
        <v>4</v>
      </c>
      <c r="C7" s="11" t="s">
        <v>5</v>
      </c>
      <c r="D7" s="13" t="s">
        <v>6</v>
      </c>
      <c r="E7" s="14" t="s">
        <v>7</v>
      </c>
      <c r="F7" s="15"/>
      <c r="G7" s="16" t="s">
        <v>8</v>
      </c>
      <c r="H7" s="17"/>
      <c r="I7" s="17"/>
      <c r="J7" s="17"/>
      <c r="K7" s="17"/>
      <c r="L7" s="17"/>
      <c r="M7" s="17"/>
      <c r="N7" s="17"/>
      <c r="O7" s="17"/>
      <c r="P7" s="18"/>
    </row>
    <row r="8" spans="1:22" x14ac:dyDescent="0.25">
      <c r="A8" s="11"/>
      <c r="B8" s="12"/>
      <c r="C8" s="11"/>
      <c r="D8" s="13"/>
      <c r="E8" s="19"/>
      <c r="F8" s="20"/>
      <c r="G8" s="21" t="s">
        <v>9</v>
      </c>
      <c r="H8" s="22"/>
      <c r="I8" s="22"/>
      <c r="J8" s="23"/>
      <c r="K8" s="21" t="s">
        <v>10</v>
      </c>
      <c r="L8" s="22"/>
      <c r="M8" s="22"/>
      <c r="N8" s="23"/>
      <c r="O8" s="24" t="s">
        <v>11</v>
      </c>
      <c r="P8" s="25"/>
    </row>
    <row r="9" spans="1:22" x14ac:dyDescent="0.25">
      <c r="A9" s="11"/>
      <c r="B9" s="12"/>
      <c r="C9" s="11"/>
      <c r="D9" s="13"/>
      <c r="E9" s="26"/>
      <c r="F9" s="27"/>
      <c r="G9" s="21" t="s">
        <v>12</v>
      </c>
      <c r="H9" s="23"/>
      <c r="I9" s="22" t="s">
        <v>13</v>
      </c>
      <c r="J9" s="23"/>
      <c r="K9" s="21" t="s">
        <v>12</v>
      </c>
      <c r="L9" s="23"/>
      <c r="M9" s="22" t="s">
        <v>13</v>
      </c>
      <c r="N9" s="23"/>
      <c r="O9" s="21" t="s">
        <v>13</v>
      </c>
      <c r="P9" s="23"/>
    </row>
    <row r="10" spans="1:22" ht="28.5" x14ac:dyDescent="0.25">
      <c r="A10" s="28"/>
      <c r="B10" s="29"/>
      <c r="C10" s="28"/>
      <c r="D10" s="30"/>
      <c r="E10" s="31" t="s">
        <v>12</v>
      </c>
      <c r="F10" s="31" t="s">
        <v>13</v>
      </c>
      <c r="G10" s="32" t="s">
        <v>14</v>
      </c>
      <c r="H10" s="32" t="s">
        <v>15</v>
      </c>
      <c r="I10" s="32" t="s">
        <v>14</v>
      </c>
      <c r="J10" s="32" t="s">
        <v>15</v>
      </c>
      <c r="K10" s="32" t="s">
        <v>14</v>
      </c>
      <c r="L10" s="32" t="s">
        <v>15</v>
      </c>
      <c r="M10" s="32" t="s">
        <v>14</v>
      </c>
      <c r="N10" s="32" t="s">
        <v>15</v>
      </c>
      <c r="O10" s="32" t="s">
        <v>14</v>
      </c>
      <c r="P10" s="32" t="s">
        <v>15</v>
      </c>
    </row>
    <row r="11" spans="1:22" s="35" customFormat="1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4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</row>
    <row r="12" spans="1:22" x14ac:dyDescent="0.25">
      <c r="A12" s="36">
        <f>'[1]9_IFK'!A9</f>
        <v>1</v>
      </c>
      <c r="B12" s="36" t="str">
        <f>'[1]9_IFK'!B9</f>
        <v xml:space="preserve"> Lombok Barat</v>
      </c>
      <c r="C12" s="36">
        <f>'[1]9_IFK'!C9</f>
        <v>19</v>
      </c>
      <c r="D12" s="37">
        <f>'[1]1_BPS'!G12</f>
        <v>694985</v>
      </c>
      <c r="E12" s="38">
        <f t="shared" ref="E12:E21" si="0">20%*$E$24/1000*D12</f>
        <v>37529.19</v>
      </c>
      <c r="F12" s="38">
        <f>30%*$F$24/1000*'[1]42_KESGA'!F11</f>
        <v>16651.694699999996</v>
      </c>
      <c r="G12" s="39">
        <v>21976</v>
      </c>
      <c r="H12" s="40">
        <f t="shared" ref="H12:H21" si="1">G12/E12*100</f>
        <v>58.557085831055765</v>
      </c>
      <c r="I12" s="41">
        <v>7476</v>
      </c>
      <c r="J12" s="42">
        <f t="shared" ref="J12:J21" si="2">I12/F12*100</f>
        <v>44.896331182435148</v>
      </c>
      <c r="K12" s="43">
        <v>14460</v>
      </c>
      <c r="L12" s="42">
        <f t="shared" ref="L12:L21" si="3">K12/G12*100</f>
        <v>65.799053512923194</v>
      </c>
      <c r="M12" s="39">
        <v>7531</v>
      </c>
      <c r="N12" s="42">
        <f t="shared" ref="N12:N21" si="4">M12/I12*100</f>
        <v>100.73568753344033</v>
      </c>
      <c r="O12" s="44">
        <v>7531</v>
      </c>
      <c r="P12" s="42">
        <f t="shared" ref="P12:P21" si="5">O12/I12*100</f>
        <v>100.73568753344033</v>
      </c>
    </row>
    <row r="13" spans="1:22" x14ac:dyDescent="0.25">
      <c r="A13" s="36">
        <f>'[1]9_IFK'!A10</f>
        <v>2</v>
      </c>
      <c r="B13" s="36" t="str">
        <f>'[1]9_IFK'!B10</f>
        <v xml:space="preserve"> Lombok Tengah</v>
      </c>
      <c r="C13" s="36">
        <f>'[1]9_IFK'!C10</f>
        <v>28</v>
      </c>
      <c r="D13" s="37">
        <f>'[1]1_BPS'!G13</f>
        <v>947488</v>
      </c>
      <c r="E13" s="45">
        <f t="shared" si="0"/>
        <v>51164.351999999999</v>
      </c>
      <c r="F13" s="45">
        <f>30%*$F$24/1000*'[1]42_KESGA'!F12</f>
        <v>23476.201199999996</v>
      </c>
      <c r="G13" s="46">
        <v>19956</v>
      </c>
      <c r="H13" s="40">
        <f t="shared" si="1"/>
        <v>39.003718839241827</v>
      </c>
      <c r="I13" s="47">
        <v>9177</v>
      </c>
      <c r="J13" s="40">
        <f t="shared" si="2"/>
        <v>39.090651514777448</v>
      </c>
      <c r="K13" s="48">
        <v>10886</v>
      </c>
      <c r="L13" s="40">
        <f t="shared" si="3"/>
        <v>54.550010022048511</v>
      </c>
      <c r="M13" s="46">
        <v>9148</v>
      </c>
      <c r="N13" s="40">
        <f t="shared" si="4"/>
        <v>99.683992590171073</v>
      </c>
      <c r="O13" s="49">
        <v>9148</v>
      </c>
      <c r="P13" s="40">
        <f t="shared" si="5"/>
        <v>99.683992590171073</v>
      </c>
    </row>
    <row r="14" spans="1:22" x14ac:dyDescent="0.25">
      <c r="A14" s="36">
        <f>'[1]9_IFK'!A11</f>
        <v>3</v>
      </c>
      <c r="B14" s="36" t="str">
        <f>'[1]9_IFK'!B11</f>
        <v xml:space="preserve"> Lombok Timur</v>
      </c>
      <c r="C14" s="36">
        <f>'[1]9_IFK'!C11</f>
        <v>32</v>
      </c>
      <c r="D14" s="37">
        <f>'[1]1_BPS'!G14</f>
        <v>1200612</v>
      </c>
      <c r="E14" s="45">
        <f t="shared" si="0"/>
        <v>64833.048000000003</v>
      </c>
      <c r="F14" s="45">
        <f>30%*$F$24/1000*'[1]42_KESGA'!F13</f>
        <v>30271.624199999995</v>
      </c>
      <c r="G14" s="46">
        <v>38898</v>
      </c>
      <c r="H14" s="40">
        <f t="shared" si="1"/>
        <v>59.997179216377425</v>
      </c>
      <c r="I14" s="47">
        <v>19379</v>
      </c>
      <c r="J14" s="40">
        <f t="shared" si="2"/>
        <v>64.017047357505191</v>
      </c>
      <c r="K14" s="48">
        <v>19066</v>
      </c>
      <c r="L14" s="40">
        <f t="shared" si="3"/>
        <v>49.015373541056093</v>
      </c>
      <c r="M14" s="46">
        <v>19266</v>
      </c>
      <c r="N14" s="40">
        <f t="shared" si="4"/>
        <v>99.416894576603539</v>
      </c>
      <c r="O14" s="49">
        <v>19266</v>
      </c>
      <c r="P14" s="40">
        <f t="shared" si="5"/>
        <v>99.416894576603539</v>
      </c>
    </row>
    <row r="15" spans="1:22" x14ac:dyDescent="0.25">
      <c r="A15" s="36">
        <f>'[1]9_IFK'!A12</f>
        <v>4</v>
      </c>
      <c r="B15" s="36" t="str">
        <f>'[1]9_IFK'!B12</f>
        <v xml:space="preserve"> Sumbawa</v>
      </c>
      <c r="C15" s="36">
        <f>'[1]9_IFK'!C12</f>
        <v>25</v>
      </c>
      <c r="D15" s="37">
        <f>'[1]1_BPS'!G15</f>
        <v>457671</v>
      </c>
      <c r="E15" s="45">
        <f t="shared" si="0"/>
        <v>24714.234</v>
      </c>
      <c r="F15" s="45">
        <f>30%*$F$24/1000*'[1]42_KESGA'!F14</f>
        <v>11100.033899999999</v>
      </c>
      <c r="G15" s="46">
        <v>11439</v>
      </c>
      <c r="H15" s="40">
        <f t="shared" si="1"/>
        <v>46.285067949101723</v>
      </c>
      <c r="I15" s="47">
        <v>4331</v>
      </c>
      <c r="J15" s="40">
        <f t="shared" si="2"/>
        <v>39.017898855245839</v>
      </c>
      <c r="K15" s="48">
        <v>6079</v>
      </c>
      <c r="L15" s="40">
        <f t="shared" si="3"/>
        <v>53.142757234023954</v>
      </c>
      <c r="M15" s="46">
        <v>3830</v>
      </c>
      <c r="N15" s="40">
        <f t="shared" si="4"/>
        <v>88.432232740706525</v>
      </c>
      <c r="O15" s="49">
        <v>3830</v>
      </c>
      <c r="P15" s="40">
        <f t="shared" si="5"/>
        <v>88.432232740706525</v>
      </c>
    </row>
    <row r="16" spans="1:22" x14ac:dyDescent="0.25">
      <c r="A16" s="36">
        <f>'[1]9_IFK'!A13</f>
        <v>5</v>
      </c>
      <c r="B16" s="36" t="str">
        <f>'[1]9_IFK'!B13</f>
        <v xml:space="preserve"> Dompu</v>
      </c>
      <c r="C16" s="36">
        <f>'[1]9_IFK'!C13</f>
        <v>9</v>
      </c>
      <c r="D16" s="37">
        <f>'[1]1_BPS'!G16</f>
        <v>252288</v>
      </c>
      <c r="E16" s="45">
        <f t="shared" si="0"/>
        <v>13623.552</v>
      </c>
      <c r="F16" s="45">
        <f>30%*$F$24/1000*'[1]42_KESGA'!F15</f>
        <v>7024.0445999999993</v>
      </c>
      <c r="G16" s="46">
        <v>5965</v>
      </c>
      <c r="H16" s="40">
        <f t="shared" si="1"/>
        <v>43.784469718323095</v>
      </c>
      <c r="I16" s="47">
        <v>2498</v>
      </c>
      <c r="J16" s="40">
        <f t="shared" si="2"/>
        <v>35.563555504758618</v>
      </c>
      <c r="K16" s="48">
        <v>3471</v>
      </c>
      <c r="L16" s="40">
        <f t="shared" si="3"/>
        <v>58.189438390611905</v>
      </c>
      <c r="M16" s="46">
        <v>2737</v>
      </c>
      <c r="N16" s="40">
        <f t="shared" si="4"/>
        <v>109.56765412329862</v>
      </c>
      <c r="O16" s="49">
        <v>2737</v>
      </c>
      <c r="P16" s="40">
        <f t="shared" si="5"/>
        <v>109.56765412329862</v>
      </c>
    </row>
    <row r="17" spans="1:19" x14ac:dyDescent="0.25">
      <c r="A17" s="36">
        <f>'[1]9_IFK'!A14</f>
        <v>6</v>
      </c>
      <c r="B17" s="36" t="str">
        <f>'[1]9_IFK'!B14</f>
        <v xml:space="preserve"> Bima</v>
      </c>
      <c r="C17" s="36">
        <f>'[1]9_IFK'!C14</f>
        <v>21</v>
      </c>
      <c r="D17" s="37">
        <f>'[1]1_BPS'!G17</f>
        <v>488577</v>
      </c>
      <c r="E17" s="45">
        <f t="shared" si="0"/>
        <v>26383.157999999999</v>
      </c>
      <c r="F17" s="45">
        <f>30%*$F$24/1000*'[1]42_KESGA'!F16</f>
        <v>12350.118599999998</v>
      </c>
      <c r="G17" s="46">
        <v>16612</v>
      </c>
      <c r="H17" s="40">
        <f t="shared" si="1"/>
        <v>62.964410856350106</v>
      </c>
      <c r="I17" s="47">
        <v>8007</v>
      </c>
      <c r="J17" s="40">
        <f t="shared" si="2"/>
        <v>64.833385486678651</v>
      </c>
      <c r="K17" s="48">
        <v>8999</v>
      </c>
      <c r="L17" s="40">
        <f t="shared" si="3"/>
        <v>54.171683120635684</v>
      </c>
      <c r="M17" s="46">
        <v>8009</v>
      </c>
      <c r="N17" s="40">
        <f t="shared" si="4"/>
        <v>100.02497814412391</v>
      </c>
      <c r="O17" s="49">
        <v>8009</v>
      </c>
      <c r="P17" s="40">
        <f t="shared" si="5"/>
        <v>100.02497814412391</v>
      </c>
    </row>
    <row r="18" spans="1:19" x14ac:dyDescent="0.25">
      <c r="A18" s="36">
        <f>'[1]9_IFK'!A15</f>
        <v>7</v>
      </c>
      <c r="B18" s="36" t="str">
        <f>'[1]9_IFK'!B15</f>
        <v xml:space="preserve"> Sumbawa Barat</v>
      </c>
      <c r="C18" s="36">
        <f>'[1]9_IFK'!C15</f>
        <v>9</v>
      </c>
      <c r="D18" s="37">
        <f>'[1]1_BPS'!G18</f>
        <v>148606</v>
      </c>
      <c r="E18" s="45">
        <f t="shared" si="0"/>
        <v>8024.7240000000002</v>
      </c>
      <c r="F18" s="45">
        <f>30%*$F$24/1000*'[1]42_KESGA'!F17</f>
        <v>4207.7501999999995</v>
      </c>
      <c r="G18" s="46">
        <v>2916</v>
      </c>
      <c r="H18" s="40">
        <f t="shared" si="1"/>
        <v>36.337698343270127</v>
      </c>
      <c r="I18" s="47">
        <v>1227</v>
      </c>
      <c r="J18" s="40">
        <f t="shared" si="2"/>
        <v>29.160476303940293</v>
      </c>
      <c r="K18" s="48">
        <v>1689</v>
      </c>
      <c r="L18" s="40">
        <f t="shared" si="3"/>
        <v>57.92181069958847</v>
      </c>
      <c r="M18" s="46">
        <v>1227</v>
      </c>
      <c r="N18" s="40">
        <f t="shared" si="4"/>
        <v>100</v>
      </c>
      <c r="O18" s="49">
        <v>1227</v>
      </c>
      <c r="P18" s="40">
        <f t="shared" si="5"/>
        <v>100</v>
      </c>
    </row>
    <row r="19" spans="1:19" x14ac:dyDescent="0.25">
      <c r="A19" s="36">
        <f>'[1]9_IFK'!A16</f>
        <v>8</v>
      </c>
      <c r="B19" s="36" t="str">
        <f>'[1]9_IFK'!B16</f>
        <v xml:space="preserve"> Lombok Utara</v>
      </c>
      <c r="C19" s="36">
        <f>'[1]9_IFK'!C16</f>
        <v>8</v>
      </c>
      <c r="D19" s="37">
        <f>'[1]1_BPS'!G19</f>
        <v>220412</v>
      </c>
      <c r="E19" s="45">
        <f t="shared" si="0"/>
        <v>11902.248</v>
      </c>
      <c r="F19" s="45">
        <f>30%*$F$24/1000*'[1]42_KESGA'!F18</f>
        <v>5444.936999999999</v>
      </c>
      <c r="G19" s="46">
        <v>5087</v>
      </c>
      <c r="H19" s="40">
        <f t="shared" si="1"/>
        <v>42.739825283425454</v>
      </c>
      <c r="I19" s="47">
        <v>3904</v>
      </c>
      <c r="J19" s="40">
        <f t="shared" si="2"/>
        <v>71.699635826824093</v>
      </c>
      <c r="K19" s="48">
        <v>3481</v>
      </c>
      <c r="L19" s="40">
        <f t="shared" si="3"/>
        <v>68.429329663849032</v>
      </c>
      <c r="M19" s="46">
        <v>3856</v>
      </c>
      <c r="N19" s="40">
        <f t="shared" si="4"/>
        <v>98.770491803278688</v>
      </c>
      <c r="O19" s="49">
        <v>3856</v>
      </c>
      <c r="P19" s="40">
        <f t="shared" si="5"/>
        <v>98.770491803278688</v>
      </c>
    </row>
    <row r="20" spans="1:19" x14ac:dyDescent="0.25">
      <c r="A20" s="36">
        <f>'[1]9_IFK'!A17</f>
        <v>9</v>
      </c>
      <c r="B20" s="36" t="str">
        <f>'[1]9_IFK'!B17</f>
        <v xml:space="preserve"> Kota Mataram</v>
      </c>
      <c r="C20" s="36">
        <f>'[1]9_IFK'!C17</f>
        <v>11</v>
      </c>
      <c r="D20" s="37">
        <f>'[1]1_BPS'!G20</f>
        <v>486715</v>
      </c>
      <c r="E20" s="45">
        <f t="shared" si="0"/>
        <v>26282.61</v>
      </c>
      <c r="F20" s="45">
        <f>30%*$F$24/1000*'[1]42_KESGA'!F19</f>
        <v>10724.730299999997</v>
      </c>
      <c r="G20" s="46">
        <v>9180</v>
      </c>
      <c r="H20" s="40">
        <f t="shared" si="1"/>
        <v>34.928037968831859</v>
      </c>
      <c r="I20" s="47">
        <v>4532</v>
      </c>
      <c r="J20" s="40">
        <f t="shared" si="2"/>
        <v>42.257472898875612</v>
      </c>
      <c r="K20" s="48">
        <v>4648</v>
      </c>
      <c r="L20" s="40">
        <f t="shared" si="3"/>
        <v>50.631808278867105</v>
      </c>
      <c r="M20" s="46">
        <v>4532</v>
      </c>
      <c r="N20" s="40">
        <f t="shared" si="4"/>
        <v>100</v>
      </c>
      <c r="O20" s="49">
        <v>4532</v>
      </c>
      <c r="P20" s="40">
        <f t="shared" si="5"/>
        <v>100</v>
      </c>
    </row>
    <row r="21" spans="1:19" x14ac:dyDescent="0.25">
      <c r="A21" s="36">
        <f>'[1]9_IFK'!A18</f>
        <v>10</v>
      </c>
      <c r="B21" s="36" t="str">
        <f>'[1]9_IFK'!B18</f>
        <v xml:space="preserve"> Kota Bima</v>
      </c>
      <c r="C21" s="36">
        <f>'[1]9_IFK'!C18</f>
        <v>7</v>
      </c>
      <c r="D21" s="37">
        <f>'[1]1_BPS'!G21</f>
        <v>173031</v>
      </c>
      <c r="E21" s="45">
        <f t="shared" si="0"/>
        <v>9343.6739999999991</v>
      </c>
      <c r="F21" s="45">
        <f>30%*$F$24/1000*'[1]42_KESGA'!F20</f>
        <v>4045.3883999999994</v>
      </c>
      <c r="G21" s="46">
        <v>3976</v>
      </c>
      <c r="H21" s="40">
        <f t="shared" si="1"/>
        <v>42.552854476729394</v>
      </c>
      <c r="I21" s="47">
        <v>1849</v>
      </c>
      <c r="J21" s="40">
        <f t="shared" si="2"/>
        <v>45.70636530227852</v>
      </c>
      <c r="K21" s="48">
        <v>2127</v>
      </c>
      <c r="L21" s="40">
        <f t="shared" si="3"/>
        <v>53.495975855130787</v>
      </c>
      <c r="M21" s="46">
        <v>1784</v>
      </c>
      <c r="N21" s="40">
        <f t="shared" si="4"/>
        <v>96.484586262844786</v>
      </c>
      <c r="O21" s="49">
        <v>1784</v>
      </c>
      <c r="P21" s="40">
        <f t="shared" si="5"/>
        <v>96.484586262844786</v>
      </c>
    </row>
    <row r="22" spans="1:19" x14ac:dyDescent="0.25">
      <c r="A22" s="50"/>
      <c r="B22" s="51"/>
      <c r="C22" s="51"/>
      <c r="D22" s="52"/>
      <c r="E22" s="53"/>
      <c r="F22" s="53"/>
      <c r="G22" s="54"/>
      <c r="H22" s="55"/>
      <c r="I22" s="53"/>
      <c r="J22" s="55"/>
      <c r="K22" s="54"/>
      <c r="L22" s="55"/>
      <c r="M22" s="54"/>
      <c r="N22" s="55"/>
      <c r="O22" s="54"/>
      <c r="P22" s="55"/>
    </row>
    <row r="23" spans="1:19" ht="15.75" x14ac:dyDescent="0.25">
      <c r="A23" s="56" t="s">
        <v>16</v>
      </c>
      <c r="B23" s="57"/>
      <c r="C23" s="58"/>
      <c r="D23" s="59">
        <f>SUM(D12:D22)</f>
        <v>5070385</v>
      </c>
      <c r="E23" s="59">
        <f>SUM(E12:E22)</f>
        <v>273800.78999999998</v>
      </c>
      <c r="F23" s="59">
        <f>SUM(F12:F22)</f>
        <v>125296.52309999996</v>
      </c>
      <c r="G23" s="60">
        <f>SUM(G12:G22)</f>
        <v>136005</v>
      </c>
      <c r="H23" s="61">
        <f>G23/E23*100</f>
        <v>49.672975742692344</v>
      </c>
      <c r="I23" s="59">
        <f>SUM(I12:I22)</f>
        <v>62380</v>
      </c>
      <c r="J23" s="61">
        <f>I23/F23*100</f>
        <v>49.785898647972957</v>
      </c>
      <c r="K23" s="60">
        <f>SUM(K12:K22)</f>
        <v>74906</v>
      </c>
      <c r="L23" s="61">
        <f>K23/G23*100</f>
        <v>55.075916326605636</v>
      </c>
      <c r="M23" s="60">
        <f>SUM(M12:M22)</f>
        <v>61920</v>
      </c>
      <c r="N23" s="61">
        <f>M23/I23*100</f>
        <v>99.262584161590254</v>
      </c>
      <c r="O23" s="60">
        <f>SUM(O12:O22)</f>
        <v>61920</v>
      </c>
      <c r="P23" s="61">
        <f>O23/I23*100</f>
        <v>99.262584161590254</v>
      </c>
    </row>
    <row r="24" spans="1:19" ht="16.5" thickBot="1" x14ac:dyDescent="0.3">
      <c r="A24" s="62" t="s">
        <v>17</v>
      </c>
      <c r="B24" s="63"/>
      <c r="C24" s="63"/>
      <c r="D24" s="63"/>
      <c r="E24" s="64">
        <v>270</v>
      </c>
      <c r="F24" s="64">
        <v>843</v>
      </c>
      <c r="G24" s="65"/>
      <c r="H24" s="66"/>
      <c r="I24" s="65"/>
      <c r="J24" s="66"/>
      <c r="K24" s="65"/>
      <c r="L24" s="66"/>
      <c r="M24" s="65"/>
      <c r="N24" s="66"/>
      <c r="O24" s="65"/>
      <c r="P24" s="67"/>
    </row>
    <row r="25" spans="1:19" x14ac:dyDescent="0.25">
      <c r="A25" s="68"/>
      <c r="B25" s="69"/>
      <c r="C25" s="69"/>
      <c r="D25" s="6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x14ac:dyDescent="0.25">
      <c r="A26" s="70" t="s">
        <v>18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9" x14ac:dyDescent="0.25">
      <c r="A27" s="71" t="s">
        <v>19</v>
      </c>
      <c r="B27" s="73" t="s">
        <v>20</v>
      </c>
    </row>
    <row r="28" spans="1:19" x14ac:dyDescent="0.25">
      <c r="A28" s="71"/>
      <c r="B28" s="73" t="s">
        <v>21</v>
      </c>
    </row>
    <row r="29" spans="1:19" x14ac:dyDescent="0.25">
      <c r="A29" s="71"/>
      <c r="B29" s="71" t="s">
        <v>22</v>
      </c>
    </row>
  </sheetData>
  <mergeCells count="15">
    <mergeCell ref="G9:H9"/>
    <mergeCell ref="I9:J9"/>
    <mergeCell ref="K9:L9"/>
    <mergeCell ref="M9:N9"/>
    <mergeCell ref="O9:P9"/>
    <mergeCell ref="A3:P3"/>
    <mergeCell ref="A7:A10"/>
    <mergeCell ref="B7:B10"/>
    <mergeCell ref="C7:C10"/>
    <mergeCell ref="D7:D10"/>
    <mergeCell ref="E7:F9"/>
    <mergeCell ref="G7:P7"/>
    <mergeCell ref="G8:J8"/>
    <mergeCell ref="K8:N8"/>
    <mergeCell ref="O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2020-09-14T00:34:13Z</dcterms:created>
  <dcterms:modified xsi:type="dcterms:W3CDTF">2020-09-14T00:36:04Z</dcterms:modified>
</cp:coreProperties>
</file>