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lder D\Apriana\Bidang Statistik\Dinas PUPR\UPLOAD\"/>
    </mc:Choice>
  </mc:AlternateContent>
  <xr:revisionPtr revIDLastSave="0" documentId="8_{C1F160C0-8178-4A1D-8EAD-C6DBEBE0EEB3}" xr6:coauthVersionLast="47" xr6:coauthVersionMax="47" xr10:uidLastSave="{00000000-0000-0000-0000-000000000000}"/>
  <bookViews>
    <workbookView xWindow="-108" yWindow="-108" windowWidth="19416" windowHeight="10416" xr2:uid="{345900A1-B1E5-473E-B9A3-D8FB17B6EC0F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K12" i="1"/>
  <c r="J12" i="1"/>
  <c r="I12" i="1"/>
  <c r="L11" i="1"/>
  <c r="K11" i="1"/>
  <c r="J11" i="1"/>
  <c r="I11" i="1"/>
  <c r="L10" i="1"/>
  <c r="K10" i="1"/>
  <c r="J10" i="1"/>
  <c r="I10" i="1"/>
  <c r="L9" i="1"/>
  <c r="K9" i="1"/>
  <c r="K5" i="1" s="1"/>
  <c r="J9" i="1"/>
  <c r="I9" i="1"/>
  <c r="L8" i="1"/>
  <c r="K8" i="1"/>
  <c r="K7" i="1" s="1"/>
  <c r="J8" i="1"/>
  <c r="I8" i="1"/>
  <c r="H8" i="1"/>
  <c r="G8" i="1"/>
  <c r="F8" i="1"/>
  <c r="F6" i="1" s="1"/>
  <c r="E8" i="1"/>
  <c r="D8" i="1"/>
  <c r="C8" i="1"/>
  <c r="L7" i="1"/>
  <c r="L6" i="1"/>
  <c r="I6" i="1"/>
  <c r="H6" i="1"/>
  <c r="G6" i="1"/>
  <c r="E6" i="1"/>
  <c r="D6" i="1"/>
  <c r="C6" i="1"/>
  <c r="G5" i="1"/>
  <c r="E5" i="1"/>
  <c r="C5" i="1"/>
  <c r="I5" i="1" l="1"/>
  <c r="J6" i="1"/>
  <c r="K6" i="1"/>
</calcChain>
</file>

<file path=xl/sharedStrings.xml><?xml version="1.0" encoding="utf-8"?>
<sst xmlns="http://schemas.openxmlformats.org/spreadsheetml/2006/main" count="21" uniqueCount="13">
  <si>
    <t>NO</t>
  </si>
  <si>
    <t>P. Lombok</t>
  </si>
  <si>
    <t>P. Sumbawa</t>
  </si>
  <si>
    <t>TINGKAT KEMANTAPAN (%)</t>
  </si>
  <si>
    <t>Tingkat Kemantapaan Per Pulau</t>
  </si>
  <si>
    <t>PANJANG RUAS (km)</t>
  </si>
  <si>
    <t>KONDISI PERMUKAAN (km)</t>
  </si>
  <si>
    <t>- Baik</t>
  </si>
  <si>
    <t>- Sedang</t>
  </si>
  <si>
    <t>- Rusak Ringan</t>
  </si>
  <si>
    <t>- Rusak Berat</t>
  </si>
  <si>
    <t xml:space="preserve">Variabel </t>
  </si>
  <si>
    <t>Kemantapan Jalan Provinsi Tahun 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</si>
</sst>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* #,##0.00_-;\-* #,##0.00_-;_-* &quot;-&quot;_-;_-@_-"/>
    <numFmt numFmtId="166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10" fontId="2" fillId="0" borderId="2" xfId="1" applyNumberFormat="1" applyFont="1" applyFill="1" applyBorder="1" applyAlignment="1">
      <alignment horizontal="center"/>
    </xf>
    <xf numFmtId="10" fontId="2" fillId="0" borderId="3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10" fontId="2" fillId="0" borderId="1" xfId="1" applyNumberFormat="1" applyFont="1" applyFill="1" applyBorder="1"/>
    <xf numFmtId="165" fontId="2" fillId="0" borderId="1" xfId="2" applyNumberFormat="1" applyFont="1" applyFill="1" applyBorder="1"/>
    <xf numFmtId="165" fontId="0" fillId="0" borderId="1" xfId="2" applyNumberFormat="1" applyFont="1" applyFill="1" applyBorder="1"/>
    <xf numFmtId="0" fontId="3" fillId="0" borderId="1" xfId="0" applyFont="1" applyBorder="1"/>
    <xf numFmtId="0" fontId="0" fillId="0" borderId="1" xfId="0" quotePrefix="1" applyBorder="1"/>
    <xf numFmtId="165" fontId="0" fillId="0" borderId="1" xfId="2" quotePrefix="1" applyNumberFormat="1" applyFont="1" applyFill="1" applyBorder="1"/>
    <xf numFmtId="0" fontId="0" fillId="2" borderId="1" xfId="0" applyFill="1" applyBorder="1"/>
    <xf numFmtId="166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Comma [0] 2" xfId="2" xr:uid="{73EED2A1-8541-4884-BB4C-7DF4AC2C05D3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tyha\Documents\2021\Kondisi\Kondisi%202021.xlsx" TargetMode="External"/><Relationship Id="rId1" Type="http://schemas.openxmlformats.org/officeDocument/2006/relationships/externalLinkPath" Target="file:///C:\Users\etyha\Documents\2021\Kondisi\Kondisi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tyha\Documents\2022\Kondisi%202022\Edit-13012023-Kondisi%202022.xlsx" TargetMode="External"/><Relationship Id="rId1" Type="http://schemas.openxmlformats.org/officeDocument/2006/relationships/externalLinkPath" Target="file:///C:\Users\etyha\Documents\2022\Kondisi%202022\Edit-13012023-Kondis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 Jalan"/>
      <sheetName val="Kabkota"/>
      <sheetName val="Kabkota (2)"/>
    </sheetNames>
    <sheetDataSet>
      <sheetData sheetId="0" refreshError="1"/>
      <sheetData sheetId="1" refreshError="1">
        <row r="257">
          <cell r="M257">
            <v>410.34199999999998</v>
          </cell>
          <cell r="O257">
            <v>108.60499999999999</v>
          </cell>
          <cell r="Q257">
            <v>5.1370000000000005</v>
          </cell>
          <cell r="S257">
            <v>4.0760000000000005</v>
          </cell>
        </row>
        <row r="258">
          <cell r="M258">
            <v>616.12800000000004</v>
          </cell>
          <cell r="O258">
            <v>111.92499999999998</v>
          </cell>
          <cell r="Q258">
            <v>16.683</v>
          </cell>
          <cell r="S258">
            <v>211.53400000000002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t4 (2)"/>
      <sheetName val="Referensi"/>
      <sheetName val="Stat4_edit"/>
      <sheetName val="Stat4_edit (2)"/>
      <sheetName val="Stat4_edit (3)"/>
      <sheetName val="Stat4"/>
      <sheetName val="Kabkota"/>
      <sheetName val="Stat4 (3)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">
          <cell r="E27">
            <v>528.15999999999985</v>
          </cell>
          <cell r="I27">
            <v>435.19000242173666</v>
          </cell>
          <cell r="K27">
            <v>64.51999760210515</v>
          </cell>
          <cell r="M27">
            <v>14.700000059604644</v>
          </cell>
          <cell r="O27">
            <v>13.749999916553497</v>
          </cell>
        </row>
        <row r="28">
          <cell r="I28">
            <v>650.53700193405155</v>
          </cell>
          <cell r="K28">
            <v>104.3239982612878</v>
          </cell>
          <cell r="M28">
            <v>15.320000076815486</v>
          </cell>
          <cell r="O28">
            <v>186.08899972784519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A2C4F-BA29-4F8D-9917-4B06ABEFEFCA}">
  <dimension ref="A1:L12"/>
  <sheetViews>
    <sheetView tabSelected="1" workbookViewId="0">
      <selection activeCell="H12" sqref="H12"/>
    </sheetView>
  </sheetViews>
  <sheetFormatPr defaultRowHeight="14.4" x14ac:dyDescent="0.3"/>
  <cols>
    <col min="1" max="1" width="3.6640625" style="19" bestFit="1" customWidth="1"/>
    <col min="2" max="2" width="27" bestFit="1" customWidth="1"/>
    <col min="3" max="3" width="10" bestFit="1" customWidth="1"/>
    <col min="4" max="4" width="11.44140625" bestFit="1" customWidth="1"/>
    <col min="5" max="5" width="10" bestFit="1" customWidth="1"/>
    <col min="6" max="6" width="11.44140625" bestFit="1" customWidth="1"/>
    <col min="7" max="7" width="10" bestFit="1" customWidth="1"/>
    <col min="8" max="8" width="11.44140625" bestFit="1" customWidth="1"/>
    <col min="9" max="9" width="10" bestFit="1" customWidth="1"/>
    <col min="10" max="10" width="11.44140625" bestFit="1" customWidth="1"/>
    <col min="11" max="11" width="10" bestFit="1" customWidth="1"/>
    <col min="12" max="12" width="11.44140625" bestFit="1" customWidth="1"/>
  </cols>
  <sheetData>
    <row r="1" spans="1:12" ht="15.6" x14ac:dyDescent="0.3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1:12" x14ac:dyDescent="0.3">
      <c r="A3" s="1" t="s">
        <v>0</v>
      </c>
      <c r="B3" s="1" t="s">
        <v>11</v>
      </c>
      <c r="C3" s="2">
        <v>2018</v>
      </c>
      <c r="D3" s="3"/>
      <c r="E3" s="4">
        <v>2019</v>
      </c>
      <c r="F3" s="4"/>
      <c r="G3" s="4">
        <v>2020</v>
      </c>
      <c r="H3" s="4"/>
      <c r="I3" s="4">
        <v>2021</v>
      </c>
      <c r="J3" s="4"/>
      <c r="K3" s="4">
        <v>2022</v>
      </c>
      <c r="L3" s="4"/>
    </row>
    <row r="4" spans="1:12" x14ac:dyDescent="0.3">
      <c r="A4" s="1"/>
      <c r="B4" s="1"/>
      <c r="C4" s="5" t="s">
        <v>1</v>
      </c>
      <c r="D4" s="5" t="s">
        <v>2</v>
      </c>
      <c r="E4" s="5" t="s">
        <v>1</v>
      </c>
      <c r="F4" s="5" t="s">
        <v>2</v>
      </c>
      <c r="G4" s="5" t="s">
        <v>1</v>
      </c>
      <c r="H4" s="5" t="s">
        <v>2</v>
      </c>
      <c r="I4" s="5" t="s">
        <v>1</v>
      </c>
      <c r="J4" s="5" t="s">
        <v>2</v>
      </c>
      <c r="K4" s="5" t="s">
        <v>1</v>
      </c>
      <c r="L4" s="5" t="s">
        <v>2</v>
      </c>
    </row>
    <row r="5" spans="1:12" x14ac:dyDescent="0.3">
      <c r="A5" s="18">
        <v>1</v>
      </c>
      <c r="B5" s="6" t="s">
        <v>3</v>
      </c>
      <c r="C5" s="7">
        <f>(C9+C10+D9+D10)/(C7+D7)</f>
        <v>0.83649885816363323</v>
      </c>
      <c r="D5" s="8"/>
      <c r="E5" s="7">
        <f>(E9+E10+F9+F10)/(E7+F7)</f>
        <v>0.80275106618609193</v>
      </c>
      <c r="F5" s="8"/>
      <c r="G5" s="7">
        <f>(G9+G10+H9+H10)/(G7+H7)</f>
        <v>0.80048234002276974</v>
      </c>
      <c r="H5" s="8"/>
      <c r="I5" s="7">
        <f>((I9+I10+J9+J10)/1484.43)</f>
        <v>0.8400530843488746</v>
      </c>
      <c r="J5" s="8"/>
      <c r="K5" s="7">
        <f>((K9+K10+L9+L10)/1484.43)</f>
        <v>0.84515335867584274</v>
      </c>
      <c r="L5" s="8"/>
    </row>
    <row r="6" spans="1:12" x14ac:dyDescent="0.3">
      <c r="A6" s="20">
        <v>2</v>
      </c>
      <c r="B6" s="9" t="s">
        <v>4</v>
      </c>
      <c r="C6" s="10">
        <f t="shared" ref="C6:L6" si="0">((C9+C10)/C8)</f>
        <v>0.99635337776447841</v>
      </c>
      <c r="D6" s="10">
        <f t="shared" si="0"/>
        <v>0.74820918778169343</v>
      </c>
      <c r="E6" s="10">
        <f t="shared" si="0"/>
        <v>0.97948350022330588</v>
      </c>
      <c r="F6" s="10">
        <f t="shared" si="0"/>
        <v>0.70513888228853161</v>
      </c>
      <c r="G6" s="10">
        <f t="shared" si="0"/>
        <v>0.95594138139957585</v>
      </c>
      <c r="H6" s="10">
        <f t="shared" si="0"/>
        <v>0.71467266262288232</v>
      </c>
      <c r="I6" s="10">
        <f t="shared" si="0"/>
        <v>0.98255642229627371</v>
      </c>
      <c r="J6" s="10">
        <f t="shared" si="0"/>
        <v>0.76134669078816652</v>
      </c>
      <c r="K6" s="10">
        <f t="shared" si="0"/>
        <v>0.94613374739442946</v>
      </c>
      <c r="L6" s="10">
        <f t="shared" si="0"/>
        <v>0.78938061446593466</v>
      </c>
    </row>
    <row r="7" spans="1:12" x14ac:dyDescent="0.3">
      <c r="A7" s="18">
        <v>3</v>
      </c>
      <c r="B7" s="5" t="s">
        <v>5</v>
      </c>
      <c r="C7" s="11">
        <v>528.16</v>
      </c>
      <c r="D7" s="11">
        <v>956.27</v>
      </c>
      <c r="E7" s="11">
        <v>528.16</v>
      </c>
      <c r="F7" s="11">
        <v>956.27</v>
      </c>
      <c r="G7" s="11">
        <v>528.16</v>
      </c>
      <c r="H7" s="11">
        <v>956.27</v>
      </c>
      <c r="I7" s="11">
        <v>528.16</v>
      </c>
      <c r="J7" s="11">
        <v>956.27</v>
      </c>
      <c r="K7" s="11">
        <f>K8</f>
        <v>528.16</v>
      </c>
      <c r="L7" s="11">
        <f>L8</f>
        <v>956.27</v>
      </c>
    </row>
    <row r="8" spans="1:12" x14ac:dyDescent="0.3">
      <c r="A8" s="18">
        <v>4</v>
      </c>
      <c r="B8" s="13" t="s">
        <v>6</v>
      </c>
      <c r="C8" s="11">
        <f t="shared" ref="C8:J8" si="1">SUM(C9:C12)</f>
        <v>528.16000002384192</v>
      </c>
      <c r="D8" s="11">
        <f t="shared" si="1"/>
        <v>956.27</v>
      </c>
      <c r="E8" s="11">
        <f t="shared" si="1"/>
        <v>528.16026936948276</v>
      </c>
      <c r="F8" s="11">
        <f t="shared" si="1"/>
        <v>956.27047776639449</v>
      </c>
      <c r="G8" s="11">
        <f t="shared" si="1"/>
        <v>528.16000000000008</v>
      </c>
      <c r="H8" s="11">
        <f t="shared" si="1"/>
        <v>956.19999999999993</v>
      </c>
      <c r="I8" s="11">
        <f t="shared" si="1"/>
        <v>528.16000000000008</v>
      </c>
      <c r="J8" s="11">
        <f t="shared" si="1"/>
        <v>956.27</v>
      </c>
      <c r="K8" s="11">
        <f t="shared" ref="K8:L8" si="2">SUM(K9:K12)</f>
        <v>528.16</v>
      </c>
      <c r="L8" s="11">
        <f t="shared" si="2"/>
        <v>956.27</v>
      </c>
    </row>
    <row r="9" spans="1:12" x14ac:dyDescent="0.3">
      <c r="A9" s="20">
        <v>5</v>
      </c>
      <c r="B9" s="14" t="s">
        <v>7</v>
      </c>
      <c r="C9" s="15">
        <v>437.53700070273874</v>
      </c>
      <c r="D9" s="15">
        <v>591.46</v>
      </c>
      <c r="E9" s="15">
        <v>501.92726888549316</v>
      </c>
      <c r="F9" s="15">
        <v>628.88450085878367</v>
      </c>
      <c r="G9" s="12">
        <v>468.54</v>
      </c>
      <c r="H9" s="12">
        <v>607.57000000000005</v>
      </c>
      <c r="I9" s="16">
        <f>[1]Kabkota!$M$257</f>
        <v>410.34199999999998</v>
      </c>
      <c r="J9" s="17">
        <f>[1]Kabkota!$M$258</f>
        <v>616.12800000000004</v>
      </c>
      <c r="K9" s="12">
        <f>[2]Sheet5!$I$27</f>
        <v>435.19000242173666</v>
      </c>
      <c r="L9" s="12">
        <f>[2]Sheet5!$I$28</f>
        <v>650.53700193405155</v>
      </c>
    </row>
    <row r="10" spans="1:12" x14ac:dyDescent="0.3">
      <c r="A10" s="20">
        <v>6</v>
      </c>
      <c r="B10" s="14" t="s">
        <v>8</v>
      </c>
      <c r="C10" s="15">
        <v>88.696999321103107</v>
      </c>
      <c r="D10" s="15">
        <v>124.03</v>
      </c>
      <c r="E10" s="15">
        <v>15.397000435411922</v>
      </c>
      <c r="F10" s="15">
        <v>45.418994998931858</v>
      </c>
      <c r="G10" s="12">
        <v>36.35</v>
      </c>
      <c r="H10" s="12">
        <v>75.8</v>
      </c>
      <c r="I10" s="16">
        <f>[1]Kabkota!$O$257</f>
        <v>108.60499999999999</v>
      </c>
      <c r="J10" s="17">
        <f>[1]Kabkota!$O$258</f>
        <v>111.92499999999998</v>
      </c>
      <c r="K10" s="12">
        <f>[2]Sheet5!$K$27</f>
        <v>64.51999760210515</v>
      </c>
      <c r="L10" s="12">
        <f>[2]Sheet5!$K$28</f>
        <v>104.3239982612878</v>
      </c>
    </row>
    <row r="11" spans="1:12" x14ac:dyDescent="0.3">
      <c r="A11" s="20">
        <v>7</v>
      </c>
      <c r="B11" s="14" t="s">
        <v>9</v>
      </c>
      <c r="C11" s="15">
        <v>0</v>
      </c>
      <c r="D11" s="15">
        <v>2.2000000000000002</v>
      </c>
      <c r="E11" s="15">
        <v>2.4500000417232508</v>
      </c>
      <c r="F11" s="15">
        <v>22.802000376582136</v>
      </c>
      <c r="G11" s="12">
        <v>5.13</v>
      </c>
      <c r="H11" s="12">
        <v>19.309999999999999</v>
      </c>
      <c r="I11" s="16">
        <f>[1]Kabkota!$Q$257</f>
        <v>5.1370000000000005</v>
      </c>
      <c r="J11" s="17">
        <f>[1]Kabkota!$Q$258</f>
        <v>16.683</v>
      </c>
      <c r="K11" s="12">
        <f>[2]Sheet5!$M$27</f>
        <v>14.700000059604644</v>
      </c>
      <c r="L11" s="12">
        <f>[2]Sheet5!$M$28</f>
        <v>15.320000076815486</v>
      </c>
    </row>
    <row r="12" spans="1:12" x14ac:dyDescent="0.3">
      <c r="A12" s="20">
        <v>8</v>
      </c>
      <c r="B12" s="14" t="s">
        <v>10</v>
      </c>
      <c r="C12" s="15">
        <v>1.9260000000000002</v>
      </c>
      <c r="D12" s="15">
        <v>238.57999999999998</v>
      </c>
      <c r="E12" s="15">
        <v>8.386000006854534</v>
      </c>
      <c r="F12" s="15">
        <v>259.16498153209682</v>
      </c>
      <c r="G12" s="12">
        <v>18.14</v>
      </c>
      <c r="H12" s="12">
        <v>253.52</v>
      </c>
      <c r="I12" s="16">
        <f>[1]Kabkota!$S$257</f>
        <v>4.0760000000000005</v>
      </c>
      <c r="J12" s="17">
        <f>[1]Kabkota!$S$258</f>
        <v>211.53400000000002</v>
      </c>
      <c r="K12" s="12">
        <f>[2]Sheet5!$O$27</f>
        <v>13.749999916553497</v>
      </c>
      <c r="L12" s="12">
        <f>[2]Sheet5!$O$28</f>
        <v>186.08899972784519</v>
      </c>
    </row>
  </sheetData>
  <mergeCells count="13">
    <mergeCell ref="A1:L1"/>
    <mergeCell ref="K3:L3"/>
    <mergeCell ref="C5:D5"/>
    <mergeCell ref="E5:F5"/>
    <mergeCell ref="G5:H5"/>
    <mergeCell ref="I5:J5"/>
    <mergeCell ref="K5:L5"/>
    <mergeCell ref="A3:A4"/>
    <mergeCell ref="B3:B4"/>
    <mergeCell ref="C3:D3"/>
    <mergeCell ref="E3:F3"/>
    <mergeCell ref="G3:H3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2023-05-09T02:45:46Z</dcterms:created>
  <dcterms:modified xsi:type="dcterms:W3CDTF">2023-05-09T02:50:36Z</dcterms:modified>
</cp:coreProperties>
</file>