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1\Data Sektoral\Data 2021 Final\"/>
    </mc:Choice>
  </mc:AlternateContent>
  <xr:revisionPtr revIDLastSave="0" documentId="8_{66A1F289-9008-401B-BA34-F805367AB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tersediaan Energi" sheetId="8" r:id="rId1"/>
  </sheets>
  <externalReferences>
    <externalReference r:id="rId2"/>
  </externalReferences>
  <definedNames>
    <definedName name="_xlnm.Print_Area" localSheetId="0">'Ketersediaan Energi'!$B$1:$K$8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8" l="1"/>
  <c r="P8" i="8" s="1"/>
  <c r="I6" i="8"/>
  <c r="P6" i="8" s="1"/>
  <c r="H9" i="8"/>
  <c r="G9" i="8"/>
  <c r="N9" i="8" s="1"/>
  <c r="F9" i="8"/>
  <c r="E9" i="8"/>
  <c r="H7" i="8"/>
  <c r="G7" i="8"/>
  <c r="N7" i="8" s="1"/>
  <c r="F7" i="8"/>
  <c r="E7" i="8"/>
  <c r="Q9" i="8"/>
  <c r="Q8" i="8"/>
  <c r="N8" i="8"/>
  <c r="Q6" i="8"/>
  <c r="N6" i="8"/>
  <c r="J10" i="8"/>
  <c r="Q7" i="8"/>
  <c r="I9" i="8" l="1"/>
  <c r="J9" i="8" s="1"/>
  <c r="I7" i="8"/>
  <c r="P7" i="8" s="1"/>
  <c r="J8" i="8"/>
  <c r="O8" i="8"/>
  <c r="K8" i="8" s="1"/>
  <c r="O6" i="8"/>
  <c r="J6" i="8"/>
  <c r="K6" i="8"/>
  <c r="O7" i="8"/>
  <c r="K7" i="8" s="1"/>
  <c r="J7" i="8" l="1"/>
  <c r="P9" i="8"/>
  <c r="O9" i="8"/>
  <c r="K9" i="8" s="1"/>
</calcChain>
</file>

<file path=xl/sharedStrings.xml><?xml version="1.0" encoding="utf-8"?>
<sst xmlns="http://schemas.openxmlformats.org/spreadsheetml/2006/main" count="13" uniqueCount="13">
  <si>
    <t>No</t>
  </si>
  <si>
    <t>Uraian</t>
  </si>
  <si>
    <t>Ideal</t>
  </si>
  <si>
    <t>Tahun</t>
  </si>
  <si>
    <t>Rata-rata</t>
  </si>
  <si>
    <t>Laju Pertumbuhan (%)</t>
  </si>
  <si>
    <t>Ketersediaan energi (kkal/kapita/hari)</t>
  </si>
  <si>
    <t>Ketersediaan protein (gr/kapita/hari)</t>
  </si>
  <si>
    <t>Ketersediaan Energi dan Protein</t>
  </si>
  <si>
    <t>Ketersediaan Lemak</t>
  </si>
  <si>
    <t>Tingkat Ketersediaan Energi (% dari 2.400 kkal/kap/hari)</t>
  </si>
  <si>
    <t>Tingkat ketersediaan protein (% dari 63 gr/kapita/hari)</t>
  </si>
  <si>
    <t>Provinsi Nusa Tenggara Barat,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</si>
</sst>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Ketersediaan%20Energi%20dan%20Protein%20Provinsi%20NTB%2020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B13">
            <v>4779.4736359757189</v>
          </cell>
          <cell r="C13">
            <v>175.74546399675498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0"/>
  <sheetViews>
    <sheetView tabSelected="1" zoomScale="120" zoomScaleNormal="120" workbookViewId="0">
      <selection activeCell="S4" sqref="S4"/>
    </sheetView>
  </sheetViews>
  <sheetFormatPr defaultRowHeight="15.75" x14ac:dyDescent="0.25"/>
  <cols>
    <col min="1" max="1" width="3.42578125" style="1" customWidth="1"/>
    <col min="2" max="2" width="4.140625" style="1" customWidth="1"/>
    <col min="3" max="3" width="24.28515625" style="1" customWidth="1"/>
    <col min="4" max="4" width="7.140625" style="1" customWidth="1"/>
    <col min="5" max="5" width="10.42578125" style="1" customWidth="1"/>
    <col min="6" max="7" width="9.140625" style="1" customWidth="1"/>
    <col min="8" max="8" width="9.28515625" style="1" customWidth="1"/>
    <col min="9" max="9" width="9" style="1" customWidth="1"/>
    <col min="10" max="10" width="9" style="1" hidden="1" customWidth="1"/>
    <col min="11" max="11" width="14.140625" style="1" hidden="1" customWidth="1"/>
    <col min="12" max="16" width="9.140625" style="1" hidden="1" customWidth="1"/>
    <col min="17" max="17" width="0" style="1" hidden="1" customWidth="1"/>
    <col min="18" max="16384" width="9.140625" style="1"/>
  </cols>
  <sheetData>
    <row r="1" spans="2:17" x14ac:dyDescent="0.25"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1"/>
    </row>
    <row r="2" spans="2:17" x14ac:dyDescent="0.25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</row>
    <row r="4" spans="2:17" ht="15.7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/>
      <c r="G4" s="12"/>
      <c r="H4" s="12"/>
      <c r="I4" s="12"/>
      <c r="J4" s="13" t="s">
        <v>4</v>
      </c>
      <c r="K4" s="13" t="s">
        <v>5</v>
      </c>
    </row>
    <row r="5" spans="2:17" ht="26.25" customHeight="1" x14ac:dyDescent="0.25">
      <c r="B5" s="12"/>
      <c r="C5" s="12"/>
      <c r="D5" s="12"/>
      <c r="E5" s="5">
        <v>2017</v>
      </c>
      <c r="F5" s="5">
        <v>2018</v>
      </c>
      <c r="G5" s="5">
        <v>2019</v>
      </c>
      <c r="H5" s="5">
        <v>2020</v>
      </c>
      <c r="I5" s="5">
        <v>2021</v>
      </c>
      <c r="J5" s="13"/>
      <c r="K5" s="13"/>
    </row>
    <row r="6" spans="2:17" ht="35.25" customHeight="1" x14ac:dyDescent="0.25">
      <c r="B6" s="6">
        <v>1</v>
      </c>
      <c r="C6" s="7" t="s">
        <v>6</v>
      </c>
      <c r="D6" s="8">
        <v>2200</v>
      </c>
      <c r="E6" s="9">
        <v>5310.97</v>
      </c>
      <c r="F6" s="9">
        <v>7116.96</v>
      </c>
      <c r="G6" s="9">
        <v>7281.05</v>
      </c>
      <c r="H6" s="9">
        <v>6108.44</v>
      </c>
      <c r="I6" s="9">
        <f>[1]Sheet1!$B$13</f>
        <v>4779.4736359757189</v>
      </c>
      <c r="J6" s="2">
        <f>SUM(G6:I6)/5</f>
        <v>3633.7927271951439</v>
      </c>
      <c r="K6" s="3" t="e">
        <f>AVERAGE(N6:Q6)</f>
        <v>#REF!</v>
      </c>
      <c r="N6" s="1">
        <f>(H6-G6)/G6*100</f>
        <v>-16.104957389387529</v>
      </c>
      <c r="O6" s="1">
        <f>(I6-H6)/H6*100</f>
        <v>-21.756231771520728</v>
      </c>
      <c r="P6" s="1" t="e">
        <f>(#REF!-I6)/I6*100</f>
        <v>#REF!</v>
      </c>
      <c r="Q6" s="1" t="e">
        <f>(#REF!-#REF!)/#REF!*100</f>
        <v>#REF!</v>
      </c>
    </row>
    <row r="7" spans="2:17" ht="52.5" customHeight="1" x14ac:dyDescent="0.25">
      <c r="B7" s="6">
        <v>2</v>
      </c>
      <c r="C7" s="7" t="s">
        <v>10</v>
      </c>
      <c r="D7" s="8"/>
      <c r="E7" s="9">
        <f t="shared" ref="E7:H7" si="0">E6/2400*100</f>
        <v>221.29041666666666</v>
      </c>
      <c r="F7" s="9">
        <f t="shared" si="0"/>
        <v>296.53999999999996</v>
      </c>
      <c r="G7" s="9">
        <f t="shared" si="0"/>
        <v>303.37708333333336</v>
      </c>
      <c r="H7" s="9">
        <f t="shared" si="0"/>
        <v>254.51833333333332</v>
      </c>
      <c r="I7" s="9">
        <f>I6/2400*100</f>
        <v>199.14473483232163</v>
      </c>
      <c r="J7" s="2">
        <f>SUM(G7:I7)/5</f>
        <v>151.40803029979767</v>
      </c>
      <c r="K7" s="3" t="e">
        <f t="shared" ref="K7:K9" si="1">AVERAGE(N7:Q7)</f>
        <v>#REF!</v>
      </c>
      <c r="N7" s="1">
        <f t="shared" ref="N7:N9" si="2">(H7-G7)/G7*100</f>
        <v>-16.104957389387533</v>
      </c>
      <c r="O7" s="1">
        <f>(I7-H7)/H7*100</f>
        <v>-21.756231771520724</v>
      </c>
      <c r="P7" s="1" t="e">
        <f>(#REF!-I7)/I7*100</f>
        <v>#REF!</v>
      </c>
      <c r="Q7" s="1" t="e">
        <f>(#REF!-#REF!)/#REF!*100</f>
        <v>#REF!</v>
      </c>
    </row>
    <row r="8" spans="2:17" ht="39" customHeight="1" x14ac:dyDescent="0.25">
      <c r="B8" s="6">
        <v>3</v>
      </c>
      <c r="C8" s="7" t="s">
        <v>7</v>
      </c>
      <c r="D8" s="10">
        <v>57</v>
      </c>
      <c r="E8" s="10">
        <v>137.52000000000001</v>
      </c>
      <c r="F8" s="10">
        <v>173.73</v>
      </c>
      <c r="G8" s="10">
        <v>171.62</v>
      </c>
      <c r="H8" s="10">
        <v>140.76</v>
      </c>
      <c r="I8" s="10">
        <f>[1]Sheet1!$C$13</f>
        <v>175.74546399675498</v>
      </c>
      <c r="J8" s="2">
        <f>SUM(G8:I8)/5</f>
        <v>97.625092799350995</v>
      </c>
      <c r="K8" s="3" t="e">
        <f t="shared" si="1"/>
        <v>#REF!</v>
      </c>
      <c r="N8" s="1">
        <f t="shared" si="2"/>
        <v>-17.981587227595856</v>
      </c>
      <c r="O8" s="1">
        <f>(I8-H8)/H8*100</f>
        <v>24.854691671465609</v>
      </c>
      <c r="P8" s="1" t="e">
        <f>(#REF!-I8)/I8*100</f>
        <v>#REF!</v>
      </c>
      <c r="Q8" s="1" t="e">
        <f>(#REF!-#REF!)/#REF!*100</f>
        <v>#REF!</v>
      </c>
    </row>
    <row r="9" spans="2:17" ht="47.25" customHeight="1" x14ac:dyDescent="0.25">
      <c r="B9" s="6">
        <v>4</v>
      </c>
      <c r="C9" s="7" t="s">
        <v>11</v>
      </c>
      <c r="D9" s="10"/>
      <c r="E9" s="10">
        <f t="shared" ref="E9:I9" si="3">E8/63*100</f>
        <v>218.28571428571428</v>
      </c>
      <c r="F9" s="10">
        <f t="shared" si="3"/>
        <v>275.76190476190476</v>
      </c>
      <c r="G9" s="10">
        <f t="shared" si="3"/>
        <v>272.41269841269843</v>
      </c>
      <c r="H9" s="10">
        <f t="shared" si="3"/>
        <v>223.42857142857139</v>
      </c>
      <c r="I9" s="10">
        <f t="shared" si="3"/>
        <v>278.96105396310315</v>
      </c>
      <c r="J9" s="2">
        <f>SUM(G9:I9)/5</f>
        <v>154.96046476087457</v>
      </c>
      <c r="K9" s="3" t="e">
        <f t="shared" si="1"/>
        <v>#REF!</v>
      </c>
      <c r="N9" s="1">
        <f t="shared" si="2"/>
        <v>-17.98158722759587</v>
      </c>
      <c r="O9" s="1">
        <f>(I9-H9)/H9*100</f>
        <v>24.854691671465627</v>
      </c>
      <c r="P9" s="1" t="e">
        <f>(#REF!-I9)/I9*100</f>
        <v>#REF!</v>
      </c>
      <c r="Q9" s="1" t="e">
        <f>(#REF!-#REF!)/#REF!*100</f>
        <v>#REF!</v>
      </c>
    </row>
    <row r="10" spans="2:17" hidden="1" x14ac:dyDescent="0.25">
      <c r="B10" s="1">
        <v>3</v>
      </c>
      <c r="C10" s="1" t="s">
        <v>9</v>
      </c>
      <c r="F10" s="1">
        <v>71.150000000000006</v>
      </c>
      <c r="G10" s="1">
        <v>65.599999999999994</v>
      </c>
      <c r="H10" s="1">
        <v>81.78</v>
      </c>
      <c r="I10" s="1">
        <v>81.349999999999994</v>
      </c>
      <c r="J10" s="4">
        <f>SUM(G10:I10)/5</f>
        <v>45.745999999999995</v>
      </c>
    </row>
  </sheetData>
  <mergeCells count="8">
    <mergeCell ref="B1:K1"/>
    <mergeCell ref="B2:K2"/>
    <mergeCell ref="B4:B5"/>
    <mergeCell ref="C4:C5"/>
    <mergeCell ref="D4:D5"/>
    <mergeCell ref="J4:J5"/>
    <mergeCell ref="K4:K5"/>
    <mergeCell ref="E4:I4"/>
  </mergeCells>
  <pageMargins left="0.95866141699999996" right="0.70866141699999996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Ketersediaan Energi</vt:lpstr>
      <vt:lpstr>'Ketersediaan Energi'!Print_Area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2022-01-25T00:28:23Z</cp:lastPrinted>
  <dcterms:created xsi:type="dcterms:W3CDTF">2018-04-05T00:34:53Z</dcterms:created>
  <dcterms:modified xsi:type="dcterms:W3CDTF">2022-01-25T00:28:34Z</dcterms:modified>
</cp:coreProperties>
</file>