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0260" yWindow="0" windowWidth="10455" windowHeight="9840"/>
  </bookViews>
  <sheets>
    <sheet name="Ketersediaan Pangan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" i="3" l="1"/>
  <c r="U10" i="3"/>
  <c r="U9" i="3"/>
  <c r="U19" i="3"/>
  <c r="U18" i="3"/>
  <c r="U17" i="3"/>
  <c r="U16" i="3"/>
  <c r="U14" i="3"/>
  <c r="U12" i="3"/>
  <c r="U11" i="3"/>
  <c r="P22" i="3" l="1"/>
  <c r="P13" i="3"/>
  <c r="P14" i="3"/>
  <c r="P21" i="3"/>
  <c r="Q20" i="3"/>
  <c r="P20" i="3"/>
  <c r="P19" i="3"/>
  <c r="P18" i="3"/>
  <c r="P12" i="3"/>
  <c r="P11" i="3"/>
  <c r="P9" i="3"/>
  <c r="P10" i="3"/>
  <c r="P17" i="3"/>
  <c r="P16" i="3"/>
  <c r="P15" i="3"/>
</calcChain>
</file>

<file path=xl/sharedStrings.xml><?xml version="1.0" encoding="utf-8"?>
<sst xmlns="http://schemas.openxmlformats.org/spreadsheetml/2006/main" count="47" uniqueCount="33">
  <si>
    <t>No</t>
  </si>
  <si>
    <t>Kacang Tanah</t>
  </si>
  <si>
    <t>Komoditas</t>
  </si>
  <si>
    <t>Produksi</t>
  </si>
  <si>
    <t>Konsumsi</t>
  </si>
  <si>
    <t>Surplus/</t>
  </si>
  <si>
    <t xml:space="preserve">Padi (GKG) </t>
  </si>
  <si>
    <t>2,116,637</t>
  </si>
  <si>
    <t>2,417,392</t>
  </si>
  <si>
    <t>2,101,820</t>
  </si>
  <si>
    <t xml:space="preserve"> Beras </t>
  </si>
  <si>
    <t xml:space="preserve">          1,190,042 </t>
  </si>
  <si>
    <t xml:space="preserve">          1,359,136 </t>
  </si>
  <si>
    <t xml:space="preserve">          1,181,712 </t>
  </si>
  <si>
    <t xml:space="preserve">Jagung </t>
  </si>
  <si>
    <t xml:space="preserve">Kedelai </t>
  </si>
  <si>
    <t xml:space="preserve">Daging  Sapi </t>
  </si>
  <si>
    <t xml:space="preserve">Daging Ayam Ras </t>
  </si>
  <si>
    <t xml:space="preserve">Bawang Merah </t>
  </si>
  <si>
    <t xml:space="preserve">Cabe Merah </t>
  </si>
  <si>
    <t xml:space="preserve">Cabe Rawit </t>
  </si>
  <si>
    <t xml:space="preserve">Ubi Kayu </t>
  </si>
  <si>
    <t xml:space="preserve">Ubi Jalar </t>
  </si>
  <si>
    <t xml:space="preserve">Kacang Hijau </t>
  </si>
  <si>
    <t xml:space="preserve">Telur </t>
  </si>
  <si>
    <t xml:space="preserve">Ikan </t>
  </si>
  <si>
    <t>Keluar Masuk Pangan</t>
  </si>
  <si>
    <t>Surplus/ Defisit</t>
  </si>
  <si>
    <t>Tahun 2019</t>
  </si>
  <si>
    <t>Keadaan Oktober 2019</t>
  </si>
  <si>
    <t>Data Ketersediaan Pangan, BIDANG: Ketersediaan Pangan &amp; Kerawanan Pangan, SUBBID/SEKSI: Ketersediaan Pangan</t>
  </si>
  <si>
    <t>Cukup untuk Beberapa Bulan kedepan</t>
  </si>
  <si>
    <t xml:space="preserve">Ketersediaan Pangan di Provinsi NTB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</si>
</sst>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3" fontId="7" fillId="0" borderId="1" xfId="0" applyNumberFormat="1" applyFont="1" applyFill="1" applyBorder="1" applyAlignment="1">
      <alignment horizontal="right" vertical="center" wrapText="1"/>
    </xf>
    <xf numFmtId="164" fontId="7" fillId="0" borderId="1" xfId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6" fillId="0" borderId="0" xfId="0" applyFont="1"/>
    <xf numFmtId="164" fontId="6" fillId="0" borderId="0" xfId="1" applyFont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right" wrapText="1"/>
    </xf>
    <xf numFmtId="164" fontId="7" fillId="0" borderId="1" xfId="1" applyFont="1" applyFill="1" applyBorder="1"/>
    <xf numFmtId="164" fontId="7" fillId="0" borderId="1" xfId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/>
    <xf numFmtId="0" fontId="4" fillId="0" borderId="0" xfId="0" applyFont="1"/>
    <xf numFmtId="0" fontId="2" fillId="0" borderId="2" xfId="0" applyFont="1" applyBorder="1"/>
    <xf numFmtId="0" fontId="6" fillId="0" borderId="2" xfId="0" applyFont="1" applyBorder="1"/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W2" sqref="W2"/>
    </sheetView>
  </sheetViews>
  <sheetFormatPr defaultColWidth="9.140625" defaultRowHeight="15.75" x14ac:dyDescent="0.25"/>
  <cols>
    <col min="1" max="1" width="4.7109375" style="4" customWidth="1"/>
    <col min="2" max="2" width="17.28515625" style="4" customWidth="1"/>
    <col min="3" max="11" width="10.7109375" style="4" hidden="1" customWidth="1"/>
    <col min="12" max="17" width="11.28515625" style="4" hidden="1" customWidth="1"/>
    <col min="18" max="18" width="12.28515625" style="4" customWidth="1"/>
    <col min="19" max="19" width="11.140625" style="4" customWidth="1"/>
    <col min="20" max="20" width="13" style="4" customWidth="1"/>
    <col min="21" max="21" width="14" style="4" customWidth="1"/>
    <col min="22" max="22" width="15.42578125" style="4" customWidth="1"/>
    <col min="23" max="16384" width="9.140625" style="4"/>
  </cols>
  <sheetData>
    <row r="1" spans="1:22" ht="15" customHeight="1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2" ht="15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2" ht="15" customHeight="1" x14ac:dyDescent="0.25">
      <c r="A3" s="18" t="s">
        <v>29</v>
      </c>
      <c r="B3" s="19"/>
    </row>
    <row r="4" spans="1:22" ht="15" hidden="1" customHeight="1" x14ac:dyDescent="0.25">
      <c r="A4" s="22" t="s">
        <v>0</v>
      </c>
      <c r="B4" s="22" t="s">
        <v>2</v>
      </c>
      <c r="C4" s="23">
        <v>2014</v>
      </c>
      <c r="D4" s="23"/>
      <c r="E4" s="23"/>
      <c r="F4" s="23">
        <v>2015</v>
      </c>
      <c r="G4" s="23"/>
      <c r="H4" s="23"/>
      <c r="I4" s="23">
        <v>2016</v>
      </c>
      <c r="J4" s="23"/>
      <c r="K4" s="23"/>
      <c r="L4" s="23">
        <v>2017</v>
      </c>
      <c r="M4" s="23"/>
      <c r="N4" s="23"/>
      <c r="O4" s="23">
        <v>2018</v>
      </c>
      <c r="P4" s="23"/>
      <c r="Q4" s="23"/>
      <c r="R4" s="24">
        <v>2019</v>
      </c>
      <c r="S4" s="24"/>
      <c r="T4" s="24"/>
      <c r="U4" s="24"/>
      <c r="V4" s="24"/>
    </row>
    <row r="5" spans="1:22" s="17" customFormat="1" ht="48" customHeight="1" x14ac:dyDescent="0.25">
      <c r="A5" s="22"/>
      <c r="B5" s="22"/>
      <c r="C5" s="25" t="s">
        <v>3</v>
      </c>
      <c r="D5" s="25" t="s">
        <v>4</v>
      </c>
      <c r="E5" s="25" t="s">
        <v>5</v>
      </c>
      <c r="F5" s="25" t="s">
        <v>3</v>
      </c>
      <c r="G5" s="25" t="s">
        <v>4</v>
      </c>
      <c r="H5" s="25" t="s">
        <v>5</v>
      </c>
      <c r="I5" s="25" t="s">
        <v>3</v>
      </c>
      <c r="J5" s="25" t="s">
        <v>4</v>
      </c>
      <c r="K5" s="25" t="s">
        <v>5</v>
      </c>
      <c r="L5" s="25" t="s">
        <v>3</v>
      </c>
      <c r="M5" s="25" t="s">
        <v>4</v>
      </c>
      <c r="N5" s="25" t="s">
        <v>5</v>
      </c>
      <c r="O5" s="25" t="s">
        <v>3</v>
      </c>
      <c r="P5" s="25" t="s">
        <v>4</v>
      </c>
      <c r="Q5" s="25" t="s">
        <v>5</v>
      </c>
      <c r="R5" s="25" t="s">
        <v>3</v>
      </c>
      <c r="S5" s="25" t="s">
        <v>4</v>
      </c>
      <c r="T5" s="26" t="s">
        <v>26</v>
      </c>
      <c r="U5" s="26" t="s">
        <v>27</v>
      </c>
      <c r="V5" s="26" t="s">
        <v>31</v>
      </c>
    </row>
    <row r="6" spans="1:22" ht="15" hidden="1" customHeight="1" x14ac:dyDescent="0.25">
      <c r="A6" s="8">
        <v>-1</v>
      </c>
      <c r="B6" s="9">
        <v>-2</v>
      </c>
      <c r="C6" s="9">
        <v>-4</v>
      </c>
      <c r="D6" s="9">
        <v>-5</v>
      </c>
      <c r="E6" s="9">
        <v>-6</v>
      </c>
      <c r="F6" s="9">
        <v>-7</v>
      </c>
      <c r="G6" s="9">
        <v>-8</v>
      </c>
      <c r="H6" s="9">
        <v>-9</v>
      </c>
      <c r="I6" s="9">
        <v>-10</v>
      </c>
      <c r="J6" s="9">
        <v>-11</v>
      </c>
      <c r="K6" s="9">
        <v>-12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15" hidden="1" customHeight="1" x14ac:dyDescent="0.25">
      <c r="A7" s="6"/>
      <c r="B7" s="21" t="s">
        <v>30</v>
      </c>
      <c r="C7" s="21"/>
      <c r="D7" s="21"/>
      <c r="E7" s="21"/>
      <c r="F7" s="21"/>
      <c r="G7" s="21"/>
      <c r="H7" s="21"/>
      <c r="I7" s="21"/>
      <c r="J7" s="21"/>
      <c r="K7" s="2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15" customHeight="1" x14ac:dyDescent="0.25">
      <c r="A8" s="7">
        <v>1</v>
      </c>
      <c r="B8" s="11" t="s">
        <v>6</v>
      </c>
      <c r="C8" s="12" t="s">
        <v>7</v>
      </c>
      <c r="D8" s="12">
        <v>560.92100000000005</v>
      </c>
      <c r="E8" s="12"/>
      <c r="F8" s="12" t="s">
        <v>8</v>
      </c>
      <c r="G8" s="12">
        <v>567.21299999999997</v>
      </c>
      <c r="H8" s="12"/>
      <c r="I8" s="12" t="s">
        <v>9</v>
      </c>
      <c r="J8" s="12">
        <v>581.04</v>
      </c>
      <c r="K8" s="12"/>
      <c r="L8" s="1">
        <v>2416723</v>
      </c>
      <c r="M8" s="1"/>
      <c r="N8" s="1"/>
      <c r="O8" s="13">
        <v>2479380</v>
      </c>
      <c r="P8" s="13"/>
      <c r="Q8" s="13"/>
      <c r="R8" s="13">
        <v>2408023</v>
      </c>
      <c r="S8" s="13"/>
      <c r="T8" s="13"/>
      <c r="U8" s="13"/>
      <c r="V8" s="10"/>
    </row>
    <row r="9" spans="1:22" ht="15" customHeight="1" x14ac:dyDescent="0.25">
      <c r="A9" s="7">
        <v>2</v>
      </c>
      <c r="B9" s="11" t="s">
        <v>10</v>
      </c>
      <c r="C9" s="12" t="s">
        <v>11</v>
      </c>
      <c r="D9" s="12">
        <v>560.92100000000005</v>
      </c>
      <c r="E9" s="12">
        <v>595.21799999999996</v>
      </c>
      <c r="F9" s="12" t="s">
        <v>12</v>
      </c>
      <c r="G9" s="12">
        <v>567.21299999999997</v>
      </c>
      <c r="H9" s="12">
        <v>254.602</v>
      </c>
      <c r="I9" s="12" t="s">
        <v>13</v>
      </c>
      <c r="J9" s="12">
        <v>581.04</v>
      </c>
      <c r="K9" s="12">
        <v>653.51</v>
      </c>
      <c r="L9" s="14">
        <v>1358760</v>
      </c>
      <c r="M9" s="1">
        <v>588009</v>
      </c>
      <c r="N9" s="1">
        <v>780416</v>
      </c>
      <c r="O9" s="13">
        <v>2298385</v>
      </c>
      <c r="P9" s="13">
        <f>488834+5600</f>
        <v>494434</v>
      </c>
      <c r="Q9" s="13">
        <v>956539</v>
      </c>
      <c r="R9" s="13">
        <v>1431666</v>
      </c>
      <c r="S9" s="13">
        <v>499757</v>
      </c>
      <c r="T9" s="13">
        <v>-23826</v>
      </c>
      <c r="U9" s="13">
        <f>R9-S9+T9</f>
        <v>908083</v>
      </c>
      <c r="V9" s="10">
        <v>18.75</v>
      </c>
    </row>
    <row r="10" spans="1:22" ht="15" customHeight="1" x14ac:dyDescent="0.25">
      <c r="A10" s="7">
        <v>3</v>
      </c>
      <c r="B10" s="11" t="s">
        <v>14</v>
      </c>
      <c r="C10" s="12">
        <v>785.86400000000003</v>
      </c>
      <c r="D10" s="12">
        <v>6.5880000000000001</v>
      </c>
      <c r="E10" s="12">
        <v>473.923</v>
      </c>
      <c r="F10" s="12">
        <v>959.97299999999996</v>
      </c>
      <c r="G10" s="12">
        <v>6.7770000000000001</v>
      </c>
      <c r="H10" s="12">
        <v>451.47699999999998</v>
      </c>
      <c r="I10" s="12">
        <v>870.678</v>
      </c>
      <c r="J10" s="12">
        <v>4.6230000000000002</v>
      </c>
      <c r="K10" s="12">
        <v>485.27300000000002</v>
      </c>
      <c r="L10" s="1">
        <v>1918367</v>
      </c>
      <c r="M10" s="1">
        <v>7896</v>
      </c>
      <c r="N10" s="1">
        <v>127937</v>
      </c>
      <c r="O10" s="13">
        <v>1812756</v>
      </c>
      <c r="P10" s="13">
        <f>5849+798</f>
        <v>6647</v>
      </c>
      <c r="Q10" s="13">
        <v>426</v>
      </c>
      <c r="R10" s="13">
        <v>778697</v>
      </c>
      <c r="S10" s="13">
        <v>6022</v>
      </c>
      <c r="T10" s="13">
        <v>-663829</v>
      </c>
      <c r="U10" s="13">
        <f t="shared" ref="U10:U19" si="0">R10-S10+T10</f>
        <v>108846</v>
      </c>
      <c r="V10" s="10">
        <v>184</v>
      </c>
    </row>
    <row r="11" spans="1:22" ht="15" customHeight="1" x14ac:dyDescent="0.25">
      <c r="A11" s="7">
        <v>4</v>
      </c>
      <c r="B11" s="11" t="s">
        <v>15</v>
      </c>
      <c r="C11" s="12">
        <v>97.171999999999997</v>
      </c>
      <c r="D11" s="12">
        <v>28.643000000000001</v>
      </c>
      <c r="E11" s="12">
        <v>61.609000000000002</v>
      </c>
      <c r="F11" s="12">
        <v>125.036</v>
      </c>
      <c r="G11" s="12">
        <v>31.914999999999999</v>
      </c>
      <c r="H11" s="12">
        <v>84.466999999999999</v>
      </c>
      <c r="I11" s="12">
        <v>74.927000000000007</v>
      </c>
      <c r="J11" s="12">
        <v>21.795000000000002</v>
      </c>
      <c r="K11" s="12">
        <v>48.576000000000001</v>
      </c>
      <c r="L11" s="1">
        <v>61145</v>
      </c>
      <c r="M11" s="1">
        <v>37243</v>
      </c>
      <c r="N11" s="1">
        <v>21187</v>
      </c>
      <c r="O11" s="13">
        <v>57677</v>
      </c>
      <c r="P11" s="13">
        <f>27575+3780</f>
        <v>31355</v>
      </c>
      <c r="Q11" s="13">
        <v>23109</v>
      </c>
      <c r="R11" s="13">
        <v>38210</v>
      </c>
      <c r="S11" s="13">
        <v>28476</v>
      </c>
      <c r="T11" s="13">
        <v>1016</v>
      </c>
      <c r="U11" s="13">
        <f t="shared" si="0"/>
        <v>10750</v>
      </c>
      <c r="V11" s="10">
        <v>3.46</v>
      </c>
    </row>
    <row r="12" spans="1:22" ht="15" customHeight="1" x14ac:dyDescent="0.25">
      <c r="A12" s="7">
        <v>5</v>
      </c>
      <c r="B12" s="11" t="s">
        <v>1</v>
      </c>
      <c r="C12" s="12">
        <v>35.61</v>
      </c>
      <c r="D12" s="12">
        <v>5.0599999999999996</v>
      </c>
      <c r="E12" s="12">
        <v>25.591000000000001</v>
      </c>
      <c r="F12" s="12">
        <v>31.141999999999999</v>
      </c>
      <c r="G12" s="12">
        <v>6.77</v>
      </c>
      <c r="H12" s="12">
        <v>19.041</v>
      </c>
      <c r="I12" s="12">
        <v>15.404</v>
      </c>
      <c r="J12" s="12">
        <v>4.6230000000000002</v>
      </c>
      <c r="K12" s="12">
        <v>5.5970000000000004</v>
      </c>
      <c r="L12" s="1">
        <v>32364</v>
      </c>
      <c r="M12" s="1">
        <v>7018</v>
      </c>
      <c r="N12" s="1">
        <v>13200</v>
      </c>
      <c r="O12" s="13">
        <v>21304</v>
      </c>
      <c r="P12" s="13">
        <f>5849+67</f>
        <v>5916</v>
      </c>
      <c r="Q12" s="13">
        <v>7703</v>
      </c>
      <c r="R12" s="13">
        <v>22819</v>
      </c>
      <c r="S12" s="13">
        <v>7194</v>
      </c>
      <c r="T12" s="13">
        <v>-3835</v>
      </c>
      <c r="U12" s="13">
        <f t="shared" si="0"/>
        <v>11790</v>
      </c>
      <c r="V12" s="10">
        <v>20</v>
      </c>
    </row>
    <row r="13" spans="1:22" ht="15" customHeight="1" x14ac:dyDescent="0.25">
      <c r="A13" s="7">
        <v>6</v>
      </c>
      <c r="B13" s="11" t="s">
        <v>16</v>
      </c>
      <c r="C13" s="12">
        <v>14.038</v>
      </c>
      <c r="D13" s="12">
        <v>6.54</v>
      </c>
      <c r="E13" s="12">
        <v>3.121</v>
      </c>
      <c r="F13" s="12">
        <v>15.646000000000001</v>
      </c>
      <c r="G13" s="12">
        <v>6.431</v>
      </c>
      <c r="H13" s="12">
        <v>7.1159999999999997</v>
      </c>
      <c r="I13" s="12">
        <v>24.527000000000001</v>
      </c>
      <c r="J13" s="12">
        <v>3.419</v>
      </c>
      <c r="K13" s="12">
        <v>18.864000000000001</v>
      </c>
      <c r="L13" s="1">
        <v>15806</v>
      </c>
      <c r="M13" s="1">
        <v>8175</v>
      </c>
      <c r="N13" s="1">
        <v>5886</v>
      </c>
      <c r="O13" s="13">
        <v>23275</v>
      </c>
      <c r="P13" s="13">
        <f>7784+110</f>
        <v>7894</v>
      </c>
      <c r="Q13" s="13">
        <v>13933</v>
      </c>
      <c r="R13" s="13">
        <v>23160</v>
      </c>
      <c r="S13" s="13">
        <v>16291</v>
      </c>
      <c r="T13" s="13">
        <v>-1414</v>
      </c>
      <c r="U13" s="13">
        <v>5456</v>
      </c>
      <c r="V13" s="10">
        <v>3.35</v>
      </c>
    </row>
    <row r="14" spans="1:22" ht="15" customHeight="1" x14ac:dyDescent="0.25">
      <c r="A14" s="7">
        <v>7</v>
      </c>
      <c r="B14" s="11" t="s">
        <v>17</v>
      </c>
      <c r="C14" s="12">
        <v>76.915000000000006</v>
      </c>
      <c r="D14" s="12">
        <v>11.026999999999999</v>
      </c>
      <c r="E14" s="12">
        <v>66.028000000000006</v>
      </c>
      <c r="F14" s="12">
        <v>8.2530000000000001</v>
      </c>
      <c r="G14" s="12">
        <v>11.625</v>
      </c>
      <c r="H14" s="12">
        <v>-2.75</v>
      </c>
      <c r="I14" s="12">
        <v>11.233000000000001</v>
      </c>
      <c r="J14" s="12">
        <v>11.289</v>
      </c>
      <c r="K14" s="12">
        <v>78</v>
      </c>
      <c r="L14" s="1">
        <v>28582</v>
      </c>
      <c r="M14" s="1">
        <v>12811</v>
      </c>
      <c r="N14" s="1">
        <v>16190</v>
      </c>
      <c r="O14" s="13">
        <v>31899</v>
      </c>
      <c r="P14" s="13">
        <f>12701+1743</f>
        <v>14444</v>
      </c>
      <c r="Q14" s="13">
        <v>18659</v>
      </c>
      <c r="R14" s="13">
        <v>39214</v>
      </c>
      <c r="S14" s="13">
        <v>20564</v>
      </c>
      <c r="T14" s="13">
        <v>872</v>
      </c>
      <c r="U14" s="13">
        <f t="shared" si="0"/>
        <v>19522</v>
      </c>
      <c r="V14" s="10">
        <v>9.66</v>
      </c>
    </row>
    <row r="15" spans="1:22" ht="15" customHeight="1" x14ac:dyDescent="0.25">
      <c r="A15" s="7">
        <v>8</v>
      </c>
      <c r="B15" s="11" t="s">
        <v>18</v>
      </c>
      <c r="C15" s="12">
        <v>98.257999999999996</v>
      </c>
      <c r="D15" s="12">
        <v>3.0550000000000002</v>
      </c>
      <c r="E15" s="12">
        <v>61.25</v>
      </c>
      <c r="F15" s="12">
        <v>135.09899999999999</v>
      </c>
      <c r="G15" s="12">
        <v>13.055999999999999</v>
      </c>
      <c r="H15" s="12">
        <v>72.941999999999993</v>
      </c>
      <c r="I15" s="12">
        <v>31.437000000000001</v>
      </c>
      <c r="J15" s="12">
        <v>28.734000000000002</v>
      </c>
      <c r="K15" s="12">
        <v>4.2110000000000003</v>
      </c>
      <c r="L15" s="1">
        <v>197713</v>
      </c>
      <c r="M15" s="1">
        <v>12400</v>
      </c>
      <c r="N15" s="1">
        <v>130947</v>
      </c>
      <c r="O15" s="13">
        <v>199425</v>
      </c>
      <c r="P15" s="13">
        <f>11281+123</f>
        <v>11404</v>
      </c>
      <c r="Q15" s="13">
        <v>134257</v>
      </c>
      <c r="R15" s="13">
        <v>138407</v>
      </c>
      <c r="S15" s="13">
        <v>8844</v>
      </c>
      <c r="T15" s="13">
        <v>-28549</v>
      </c>
      <c r="U15" s="13">
        <f t="shared" si="0"/>
        <v>101014</v>
      </c>
      <c r="V15" s="10">
        <v>88.53</v>
      </c>
    </row>
    <row r="16" spans="1:22" ht="15" customHeight="1" x14ac:dyDescent="0.25">
      <c r="A16" s="7">
        <v>9</v>
      </c>
      <c r="B16" s="11" t="s">
        <v>19</v>
      </c>
      <c r="C16" s="12">
        <v>7.1950000000000003</v>
      </c>
      <c r="D16" s="12">
        <v>1.7190000000000001</v>
      </c>
      <c r="E16" s="12">
        <v>3.2690000000000001</v>
      </c>
      <c r="F16" s="12">
        <v>14.052</v>
      </c>
      <c r="G16" s="12">
        <v>2.0310000000000001</v>
      </c>
      <c r="H16" s="12">
        <v>9.0370000000000008</v>
      </c>
      <c r="I16" s="12">
        <v>3.42</v>
      </c>
      <c r="J16" s="12">
        <v>1.212</v>
      </c>
      <c r="K16" s="12">
        <v>204</v>
      </c>
      <c r="L16" s="1">
        <v>33897</v>
      </c>
      <c r="M16" s="1">
        <v>665</v>
      </c>
      <c r="N16" s="2">
        <v>31941</v>
      </c>
      <c r="O16" s="13">
        <v>9960</v>
      </c>
      <c r="P16" s="13">
        <f>1755+18</f>
        <v>1773</v>
      </c>
      <c r="Q16" s="13">
        <v>8117</v>
      </c>
      <c r="R16" s="13">
        <v>12105</v>
      </c>
      <c r="S16" s="13">
        <v>1777</v>
      </c>
      <c r="T16" s="13">
        <v>0</v>
      </c>
      <c r="U16" s="13">
        <f t="shared" si="0"/>
        <v>10328</v>
      </c>
      <c r="V16" s="10">
        <v>58.35</v>
      </c>
    </row>
    <row r="17" spans="1:22" ht="15" customHeight="1" x14ac:dyDescent="0.25">
      <c r="A17" s="7">
        <v>10</v>
      </c>
      <c r="B17" s="11" t="s">
        <v>20</v>
      </c>
      <c r="C17" s="12">
        <v>15.067</v>
      </c>
      <c r="D17" s="12">
        <v>5.1260000000000003</v>
      </c>
      <c r="E17" s="12">
        <v>9.1470000000000002</v>
      </c>
      <c r="F17" s="12">
        <v>80.591999999999999</v>
      </c>
      <c r="G17" s="12">
        <v>9.5259999999999998</v>
      </c>
      <c r="H17" s="12">
        <v>66.816999999999993</v>
      </c>
      <c r="I17" s="12">
        <v>14.317</v>
      </c>
      <c r="J17" s="12">
        <v>5.6269999999999998</v>
      </c>
      <c r="K17" s="12">
        <v>5.2960000000000003</v>
      </c>
      <c r="L17" s="1">
        <v>173634</v>
      </c>
      <c r="M17" s="1">
        <v>10896</v>
      </c>
      <c r="N17" s="1">
        <v>146921</v>
      </c>
      <c r="O17" s="13">
        <v>68537</v>
      </c>
      <c r="P17" s="13">
        <f>8231+945</f>
        <v>9176</v>
      </c>
      <c r="Q17" s="13">
        <v>50101</v>
      </c>
      <c r="R17" s="13">
        <v>112538</v>
      </c>
      <c r="S17" s="13">
        <v>12695</v>
      </c>
      <c r="T17" s="13">
        <v>-1981</v>
      </c>
      <c r="U17" s="13">
        <f t="shared" si="0"/>
        <v>97862</v>
      </c>
      <c r="V17" s="10">
        <v>77.180000000000007</v>
      </c>
    </row>
    <row r="18" spans="1:22" ht="15" customHeight="1" x14ac:dyDescent="0.25">
      <c r="A18" s="7">
        <v>11</v>
      </c>
      <c r="B18" s="11" t="s">
        <v>21</v>
      </c>
      <c r="C18" s="12">
        <v>92.643000000000001</v>
      </c>
      <c r="D18" s="12">
        <v>36.948999999999998</v>
      </c>
      <c r="E18" s="12">
        <v>50.542999999999999</v>
      </c>
      <c r="F18" s="12">
        <v>107.254</v>
      </c>
      <c r="G18" s="12">
        <v>23.693999999999999</v>
      </c>
      <c r="H18" s="12">
        <v>77.596000000000004</v>
      </c>
      <c r="I18" s="12">
        <v>13.78</v>
      </c>
      <c r="J18" s="12">
        <v>11.994</v>
      </c>
      <c r="K18" s="12">
        <v>2.1619999999999999</v>
      </c>
      <c r="L18" s="1">
        <v>42541</v>
      </c>
      <c r="M18" s="1">
        <v>15893</v>
      </c>
      <c r="N18" s="1">
        <v>15620</v>
      </c>
      <c r="O18" s="13">
        <v>43900</v>
      </c>
      <c r="P18" s="13">
        <f>20473+228</f>
        <v>20701</v>
      </c>
      <c r="Q18" s="13">
        <v>20759</v>
      </c>
      <c r="R18" s="13">
        <v>38410</v>
      </c>
      <c r="S18" s="13">
        <v>20503</v>
      </c>
      <c r="T18" s="13">
        <v>0</v>
      </c>
      <c r="U18" s="13">
        <f t="shared" si="0"/>
        <v>17907</v>
      </c>
      <c r="V18" s="10">
        <v>8.85</v>
      </c>
    </row>
    <row r="19" spans="1:22" ht="15" customHeight="1" x14ac:dyDescent="0.25">
      <c r="A19" s="7">
        <v>12</v>
      </c>
      <c r="B19" s="11" t="s">
        <v>22</v>
      </c>
      <c r="C19" s="12">
        <v>119.015</v>
      </c>
      <c r="D19" s="12">
        <v>2.2909999999999999</v>
      </c>
      <c r="E19" s="12">
        <v>102.44199999999999</v>
      </c>
      <c r="F19" s="12">
        <v>19.024000000000001</v>
      </c>
      <c r="G19" s="12">
        <v>5.8029999999999999</v>
      </c>
      <c r="H19" s="12">
        <v>10.938000000000001</v>
      </c>
      <c r="I19" s="12">
        <v>6.0810000000000004</v>
      </c>
      <c r="J19" s="12">
        <v>3.9630000000000001</v>
      </c>
      <c r="K19" s="12">
        <v>1.3380000000000001</v>
      </c>
      <c r="L19" s="1">
        <v>11318</v>
      </c>
      <c r="M19" s="1">
        <v>6016</v>
      </c>
      <c r="N19" s="1">
        <v>3944</v>
      </c>
      <c r="O19" s="13">
        <v>8910</v>
      </c>
      <c r="P19" s="13">
        <f>4512+52</f>
        <v>4564</v>
      </c>
      <c r="Q19" s="13">
        <v>3277</v>
      </c>
      <c r="R19" s="13">
        <v>9310</v>
      </c>
      <c r="S19" s="13">
        <v>5021</v>
      </c>
      <c r="T19" s="13">
        <v>0</v>
      </c>
      <c r="U19" s="13">
        <f t="shared" si="0"/>
        <v>4289</v>
      </c>
      <c r="V19" s="10">
        <v>8.56</v>
      </c>
    </row>
    <row r="20" spans="1:22" ht="15" customHeight="1" x14ac:dyDescent="0.25">
      <c r="A20" s="7">
        <v>13</v>
      </c>
      <c r="B20" s="11" t="s">
        <v>23</v>
      </c>
      <c r="C20" s="12">
        <v>18.218</v>
      </c>
      <c r="D20" s="12">
        <v>3.246</v>
      </c>
      <c r="E20" s="12">
        <v>13.634</v>
      </c>
      <c r="F20" s="15">
        <v>27074</v>
      </c>
      <c r="G20" s="12">
        <v>484</v>
      </c>
      <c r="H20" s="12">
        <v>22.957000000000001</v>
      </c>
      <c r="I20" s="12">
        <v>16.103000000000002</v>
      </c>
      <c r="J20" s="12">
        <v>14.972</v>
      </c>
      <c r="K20" s="12">
        <v>12.811</v>
      </c>
      <c r="L20" s="1">
        <v>16646</v>
      </c>
      <c r="M20" s="1">
        <v>502</v>
      </c>
      <c r="N20" s="1">
        <v>9271</v>
      </c>
      <c r="O20" s="13">
        <v>10213</v>
      </c>
      <c r="P20" s="16">
        <f>418+4.73</f>
        <v>422.73</v>
      </c>
      <c r="Q20" s="13">
        <f>7506</f>
        <v>7506</v>
      </c>
      <c r="R20" s="13">
        <v>7382</v>
      </c>
      <c r="S20" s="16">
        <v>1270</v>
      </c>
      <c r="T20" s="16">
        <v>-956</v>
      </c>
      <c r="U20" s="13">
        <v>5157</v>
      </c>
      <c r="V20" s="10">
        <v>125</v>
      </c>
    </row>
    <row r="21" spans="1:22" ht="15" customHeight="1" x14ac:dyDescent="0.25">
      <c r="A21" s="7">
        <v>14</v>
      </c>
      <c r="B21" s="11" t="s">
        <v>24</v>
      </c>
      <c r="C21" s="12">
        <v>12.228</v>
      </c>
      <c r="D21" s="12">
        <v>34.18</v>
      </c>
      <c r="E21" s="12">
        <v>-20.076000000000001</v>
      </c>
      <c r="F21" s="12">
        <v>35.563000000000002</v>
      </c>
      <c r="G21" s="12">
        <v>39.167999999999999</v>
      </c>
      <c r="H21" s="12">
        <v>-2.3620000000000001</v>
      </c>
      <c r="I21" s="12">
        <v>16.396000000000001</v>
      </c>
      <c r="J21" s="12">
        <v>40.121000000000002</v>
      </c>
      <c r="K21" s="12">
        <v>-21.573</v>
      </c>
      <c r="L21" s="1">
        <v>78717</v>
      </c>
      <c r="M21" s="1">
        <v>40728</v>
      </c>
      <c r="N21" s="1">
        <v>41786</v>
      </c>
      <c r="O21" s="13">
        <v>10496</v>
      </c>
      <c r="P21" s="13">
        <f>29320+4620</f>
        <v>33940</v>
      </c>
      <c r="Q21" s="13">
        <v>-21039</v>
      </c>
      <c r="R21" s="13">
        <v>25213</v>
      </c>
      <c r="S21" s="13">
        <v>24122</v>
      </c>
      <c r="T21" s="13">
        <v>2232</v>
      </c>
      <c r="U21" s="13">
        <v>3324</v>
      </c>
      <c r="V21" s="10">
        <v>0.12</v>
      </c>
    </row>
    <row r="22" spans="1:22" ht="15" customHeight="1" x14ac:dyDescent="0.25">
      <c r="A22" s="7">
        <v>15</v>
      </c>
      <c r="B22" s="11" t="s">
        <v>25</v>
      </c>
      <c r="C22" s="12">
        <v>365.339</v>
      </c>
      <c r="D22" s="12">
        <v>145.792</v>
      </c>
      <c r="E22" s="12">
        <v>183.01300000000001</v>
      </c>
      <c r="F22" s="12">
        <v>200.762</v>
      </c>
      <c r="G22" s="12">
        <v>147.679</v>
      </c>
      <c r="H22" s="12">
        <v>33.006999999999998</v>
      </c>
      <c r="I22" s="12">
        <v>353.637</v>
      </c>
      <c r="J22" s="12">
        <v>147.18</v>
      </c>
      <c r="K22" s="12">
        <v>171.09299999999999</v>
      </c>
      <c r="L22" s="1">
        <v>216982</v>
      </c>
      <c r="M22" s="1">
        <v>148945</v>
      </c>
      <c r="N22" s="1">
        <v>46339</v>
      </c>
      <c r="O22" s="13">
        <v>184434</v>
      </c>
      <c r="P22" s="13">
        <f>137876+17640</f>
        <v>155516</v>
      </c>
      <c r="Q22" s="13">
        <v>28114</v>
      </c>
      <c r="R22" s="13">
        <v>170971</v>
      </c>
      <c r="S22" s="13">
        <v>151875</v>
      </c>
      <c r="T22" s="13">
        <v>-724</v>
      </c>
      <c r="U22" s="13">
        <v>18371</v>
      </c>
      <c r="V22" s="10">
        <v>1.26</v>
      </c>
    </row>
    <row r="23" spans="1:22" ht="15.95" x14ac:dyDescent="0.25">
      <c r="O23" s="5"/>
      <c r="P23" s="5"/>
      <c r="Q23" s="5"/>
    </row>
    <row r="25" spans="1:22" ht="15.95" x14ac:dyDescent="0.25">
      <c r="H25" s="3"/>
    </row>
  </sheetData>
  <mergeCells count="10">
    <mergeCell ref="O4:Q4"/>
    <mergeCell ref="L4:N4"/>
    <mergeCell ref="A1:U1"/>
    <mergeCell ref="A2:U2"/>
    <mergeCell ref="B7:K7"/>
    <mergeCell ref="A4:A5"/>
    <mergeCell ref="B4:B5"/>
    <mergeCell ref="C4:E4"/>
    <mergeCell ref="F4:H4"/>
    <mergeCell ref="I4:K4"/>
  </mergeCells>
  <pageMargins left="0.70866141732283505" right="0.45866141700000002" top="0.74803149606299202" bottom="0.74803149606299202" header="0.31496062992126" footer="0.3149606299212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Ketersediaan Pangan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STATISTIK</cp:lastModifiedBy>
  <cp:lastPrinted>2020-02-03T04:57:05Z</cp:lastPrinted>
  <dcterms:created xsi:type="dcterms:W3CDTF">2018-04-05T00:34:53Z</dcterms:created>
  <dcterms:modified xsi:type="dcterms:W3CDTF">2021-07-08T03:40:44Z</dcterms:modified>
</cp:coreProperties>
</file>