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KP_2021\Data Sektoral\"/>
    </mc:Choice>
  </mc:AlternateContent>
  <xr:revisionPtr revIDLastSave="0" documentId="13_ncr:1_{D5E701F4-AD9E-4F00-87EE-58C3F9C094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 1" sheetId="9" r:id="rId1"/>
  </sheets>
  <definedNames>
    <definedName name="_xlnm.Print_Area" localSheetId="0">'Sheet 1'!$B$1:$J$8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9" l="1"/>
  <c r="D8" i="9"/>
  <c r="E6" i="9"/>
  <c r="D6" i="9"/>
  <c r="U7" i="9"/>
  <c r="U5" i="9"/>
  <c r="G8" i="9"/>
  <c r="G6" i="9"/>
  <c r="I7" i="9"/>
  <c r="I5" i="9"/>
  <c r="F8" i="9"/>
  <c r="F6" i="9"/>
  <c r="T7" i="9"/>
  <c r="S7" i="9"/>
  <c r="R7" i="9"/>
  <c r="Q7" i="9"/>
  <c r="T5" i="9"/>
  <c r="S5" i="9"/>
  <c r="R5" i="9"/>
  <c r="Q5" i="9"/>
  <c r="J5" i="9" l="1"/>
  <c r="J7" i="9"/>
  <c r="I6" i="9"/>
  <c r="I8" i="9"/>
  <c r="N7" i="9"/>
  <c r="M7" i="9"/>
  <c r="L7" i="9"/>
  <c r="K7" i="9"/>
  <c r="N5" i="9"/>
  <c r="M5" i="9"/>
  <c r="L5" i="9"/>
  <c r="K5" i="9"/>
  <c r="O5" i="9" l="1"/>
</calcChain>
</file>

<file path=xl/sharedStrings.xml><?xml version="1.0" encoding="utf-8"?>
<sst xmlns="http://schemas.openxmlformats.org/spreadsheetml/2006/main" count="8" uniqueCount="8">
  <si>
    <t>No</t>
  </si>
  <si>
    <t>Uraian</t>
  </si>
  <si>
    <t>Konsumsi Energi dan Protein</t>
  </si>
  <si>
    <t>Konsumsi Protein (gr/kapita/hari)</t>
  </si>
  <si>
    <t>Konsumsi Energi (kkal/kapita/hari)</t>
  </si>
  <si>
    <t>Tingkat Konsumsi Protein (% dari 52 gr/kap/hari tahun 2016 sd 2018 dan 57 gram/kap/hari untuk tahun 2019-2021)</t>
  </si>
  <si>
    <t>Tingkat Konsumsi Energi (% dari 2.000 kkal/kap/hari tahun 2016 sd 2018 dan 2.150 kkal/kap/hari untuk tahun 2019-2021)</t>
  </si>
  <si>
    <t>Provinsi Nusa Tenggara Barat Tahun 2017 sd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</si>
</sst>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U8"/>
  <sheetViews>
    <sheetView tabSelected="1" workbookViewId="0">
      <selection activeCell="B3" sqref="B3"/>
    </sheetView>
  </sheetViews>
  <sheetFormatPr defaultColWidth="9.140625" defaultRowHeight="15.75" x14ac:dyDescent="0.25"/>
  <cols>
    <col min="1" max="1" width="1.42578125" style="1" customWidth="1"/>
    <col min="2" max="2" width="4.5703125" style="1" customWidth="1"/>
    <col min="3" max="3" width="28.85546875" style="1" customWidth="1"/>
    <col min="4" max="8" width="9.5703125" style="1" customWidth="1"/>
    <col min="9" max="9" width="10.140625" style="1" hidden="1" customWidth="1"/>
    <col min="10" max="10" width="13.28515625" style="1" hidden="1" customWidth="1"/>
    <col min="11" max="15" width="0" style="1" hidden="1" customWidth="1"/>
    <col min="16" max="16" width="9.140625" style="1"/>
    <col min="17" max="21" width="0" style="1" hidden="1" customWidth="1"/>
    <col min="22" max="16384" width="9.140625" style="1"/>
  </cols>
  <sheetData>
    <row r="1" spans="2:21" ht="18.75" x14ac:dyDescent="0.3">
      <c r="B1" s="16" t="s">
        <v>2</v>
      </c>
      <c r="C1" s="16"/>
      <c r="D1" s="16"/>
      <c r="E1" s="16"/>
      <c r="F1" s="16"/>
      <c r="G1" s="16"/>
      <c r="H1" s="16"/>
      <c r="I1" s="16"/>
      <c r="J1" s="16"/>
    </row>
    <row r="2" spans="2:21" ht="18.75" x14ac:dyDescent="0.3">
      <c r="B2" s="16" t="s">
        <v>7</v>
      </c>
      <c r="C2" s="16"/>
      <c r="D2" s="16"/>
      <c r="E2" s="16"/>
      <c r="F2" s="16"/>
      <c r="G2" s="16"/>
      <c r="H2" s="16"/>
      <c r="I2" s="16"/>
      <c r="J2" s="16"/>
    </row>
    <row r="4" spans="2:21" ht="30.75" customHeight="1" x14ac:dyDescent="0.25">
      <c r="B4" s="15" t="s">
        <v>0</v>
      </c>
      <c r="C4" s="15" t="s">
        <v>1</v>
      </c>
      <c r="D4" s="12">
        <v>2017</v>
      </c>
      <c r="E4" s="12">
        <v>2018</v>
      </c>
      <c r="F4" s="12">
        <v>2019</v>
      </c>
      <c r="G4" s="12">
        <v>2020</v>
      </c>
      <c r="H4" s="14">
        <v>2021</v>
      </c>
      <c r="I4" s="15"/>
      <c r="J4" s="15"/>
    </row>
    <row r="5" spans="2:21" ht="33" customHeight="1" x14ac:dyDescent="0.25">
      <c r="B5" s="2">
        <v>1</v>
      </c>
      <c r="C5" s="3" t="s">
        <v>4</v>
      </c>
      <c r="D5" s="4">
        <v>2374</v>
      </c>
      <c r="E5" s="4">
        <v>2395.6</v>
      </c>
      <c r="F5" s="4">
        <v>2331</v>
      </c>
      <c r="G5" s="4">
        <v>2451.6999999999998</v>
      </c>
      <c r="H5" s="4">
        <v>2442</v>
      </c>
      <c r="I5" s="5">
        <f>SUM(D5:G5)/5</f>
        <v>1910.4599999999998</v>
      </c>
      <c r="J5" s="6" t="e">
        <f>SUM(R5:U5)/4</f>
        <v>#REF!</v>
      </c>
      <c r="K5" s="1" t="e">
        <f>(#REF!-#REF!)/#REF!</f>
        <v>#REF!</v>
      </c>
      <c r="L5" s="1" t="e">
        <f>(#REF!-#REF!)/#REF!</f>
        <v>#REF!</v>
      </c>
      <c r="M5" s="1" t="e">
        <f>(D5-#REF!)/#REF!</f>
        <v>#REF!</v>
      </c>
      <c r="N5" s="1">
        <f>(E5-D5)/D5</f>
        <v>9.098567818028605E-3</v>
      </c>
      <c r="O5" s="1" t="e">
        <f>SUM(K5:N5)/4</f>
        <v>#REF!</v>
      </c>
      <c r="Q5" s="1" t="e">
        <f>(#REF!-#REF!)/#REF!*100</f>
        <v>#REF!</v>
      </c>
      <c r="R5" s="1" t="e">
        <f>(D5-#REF!)/#REF!*100</f>
        <v>#REF!</v>
      </c>
      <c r="S5" s="1">
        <f t="shared" ref="S5:S7" si="0">(E5-D5)/D5*100</f>
        <v>0.90985678180286045</v>
      </c>
      <c r="T5" s="1">
        <f t="shared" ref="T5:U7" si="1">(F5-E5)/E5*100</f>
        <v>-2.6966104524962393</v>
      </c>
      <c r="U5" s="1">
        <f t="shared" si="1"/>
        <v>5.1780351780351701</v>
      </c>
    </row>
    <row r="6" spans="2:21" ht="61.5" customHeight="1" x14ac:dyDescent="0.25">
      <c r="B6" s="2"/>
      <c r="C6" s="3" t="s">
        <v>6</v>
      </c>
      <c r="D6" s="7">
        <f t="shared" ref="D6:E6" si="2">D5/2000*100</f>
        <v>118.7</v>
      </c>
      <c r="E6" s="7">
        <f t="shared" si="2"/>
        <v>119.78</v>
      </c>
      <c r="F6" s="7">
        <f t="shared" ref="F6:G6" si="3">F5/2150*100</f>
        <v>108.41860465116279</v>
      </c>
      <c r="G6" s="7">
        <f t="shared" si="3"/>
        <v>114.03255813953488</v>
      </c>
      <c r="H6" s="7">
        <v>113.6</v>
      </c>
      <c r="I6" s="5">
        <f>SUM(D6:G6)/5</f>
        <v>92.186232558139551</v>
      </c>
      <c r="J6" s="6"/>
    </row>
    <row r="7" spans="2:21" ht="24" customHeight="1" x14ac:dyDescent="0.25">
      <c r="B7" s="2">
        <v>2</v>
      </c>
      <c r="C7" s="3" t="s">
        <v>3</v>
      </c>
      <c r="D7" s="8">
        <v>66.7</v>
      </c>
      <c r="E7" s="8">
        <v>67.400000000000006</v>
      </c>
      <c r="F7" s="9">
        <v>69.53</v>
      </c>
      <c r="G7" s="9">
        <v>74.599999999999994</v>
      </c>
      <c r="H7" s="9">
        <v>74</v>
      </c>
      <c r="I7" s="5">
        <f>SUM(D7:G7)/5</f>
        <v>55.646000000000001</v>
      </c>
      <c r="J7" s="6" t="e">
        <f>SUM(R7:U7)/4</f>
        <v>#REF!</v>
      </c>
      <c r="K7" s="1" t="e">
        <f>(#REF!-#REF!)/#REF!</f>
        <v>#REF!</v>
      </c>
      <c r="L7" s="1" t="e">
        <f>(#REF!-#REF!)/#REF!</f>
        <v>#REF!</v>
      </c>
      <c r="M7" s="1" t="e">
        <f>(D7-#REF!)/#REF!</f>
        <v>#REF!</v>
      </c>
      <c r="N7" s="1">
        <f>(E7-D7)/D7</f>
        <v>1.0494752623688198E-2</v>
      </c>
      <c r="Q7" s="1" t="e">
        <f>(#REF!-#REF!)/#REF!*100</f>
        <v>#REF!</v>
      </c>
      <c r="R7" s="1" t="e">
        <f>(D7-#REF!)/#REF!*100</f>
        <v>#REF!</v>
      </c>
      <c r="S7" s="1">
        <f t="shared" si="0"/>
        <v>1.0494752623688197</v>
      </c>
      <c r="T7" s="1">
        <f t="shared" si="1"/>
        <v>3.1602373887240285</v>
      </c>
      <c r="U7" s="1">
        <f t="shared" si="1"/>
        <v>7.2918164820940508</v>
      </c>
    </row>
    <row r="8" spans="2:21" ht="64.5" customHeight="1" x14ac:dyDescent="0.25">
      <c r="B8" s="10"/>
      <c r="C8" s="3" t="s">
        <v>5</v>
      </c>
      <c r="D8" s="13">
        <f t="shared" ref="D8:E8" si="4">D7/52*100</f>
        <v>128.26923076923077</v>
      </c>
      <c r="E8" s="13">
        <f t="shared" si="4"/>
        <v>129.61538461538461</v>
      </c>
      <c r="F8" s="13">
        <f t="shared" ref="F8:G8" si="5">F7/57*100</f>
        <v>121.98245614035088</v>
      </c>
      <c r="G8" s="13">
        <f t="shared" si="5"/>
        <v>130.87719298245614</v>
      </c>
      <c r="H8" s="13">
        <v>129.80000000000001</v>
      </c>
      <c r="I8" s="9">
        <f>SUM(D8:G8)/5</f>
        <v>102.14885290148447</v>
      </c>
      <c r="J8" s="11"/>
    </row>
  </sheetData>
  <mergeCells count="2">
    <mergeCell ref="B1:J1"/>
    <mergeCell ref="B2:J2"/>
  </mergeCells>
  <pageMargins left="0.70866141699999996" right="0.45866141700000002" top="0.74803149606299202" bottom="0.74803149606299202" header="0.31496062992126" footer="0.31496062992126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cp:lastPrinted>2021-03-04T05:57:40Z</cp:lastPrinted>
  <dcterms:created xsi:type="dcterms:W3CDTF">2018-04-05T00:34:53Z</dcterms:created>
  <dcterms:modified xsi:type="dcterms:W3CDTF">2021-12-21T02:34:59Z</dcterms:modified>
</cp:coreProperties>
</file>