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12870" windowHeight="10455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G14" i="1"/>
  <c r="G13" i="1"/>
  <c r="G12" i="1"/>
  <c r="G11" i="1"/>
  <c r="F10" i="1"/>
  <c r="D10" i="1"/>
  <c r="C10" i="1"/>
  <c r="B10" i="1"/>
  <c r="G10" i="1" s="1"/>
  <c r="G9" i="1"/>
  <c r="G8" i="1"/>
  <c r="F8" i="1"/>
  <c r="B8" i="1"/>
  <c r="F7" i="1"/>
  <c r="D7" i="1"/>
  <c r="C7" i="1"/>
  <c r="B7" i="1"/>
  <c r="G7" i="1" s="1"/>
  <c r="F6" i="1"/>
  <c r="F15" i="1" s="1"/>
  <c r="D6" i="1"/>
  <c r="D15" i="1" s="1"/>
  <c r="C6" i="1"/>
  <c r="B6" i="1"/>
  <c r="B15" i="1" s="1"/>
  <c r="G15" i="1" s="1"/>
  <c r="G5" i="1"/>
  <c r="G6" i="1" l="1"/>
</calcChain>
</file>

<file path=xl/sharedStrings.xml><?xml version="1.0" encoding="utf-8"?>
<sst xmlns="http://schemas.openxmlformats.org/spreadsheetml/2006/main" count="23" uniqueCount="21">
  <si>
    <t>Kabupaten/Kota</t>
  </si>
  <si>
    <t>Cakalang</t>
  </si>
  <si>
    <t>Tongkol</t>
  </si>
  <si>
    <t>Tuna</t>
  </si>
  <si>
    <t>Udang</t>
  </si>
  <si>
    <t>Lainnya</t>
  </si>
  <si>
    <t>Tangkap Di Laut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</si>
  <si>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</si>
  <si>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</si>
  <si>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</si>
  <si>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</si>
  <si>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</si>
  <si>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</si>
  <si>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</si>
  <si>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</si>
  <si>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</si>
  <si>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</si>
  <si>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</si>
  <si>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Tangkap (Rp.000) di Laut</t>
  </si>
  <si>
    <t xml:space="preserve"> -   </t>
  </si>
  <si>
    <t>Beberapa Komoditas Utama Berdasarkan Kab/Kota Tahun 2022 Semester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</si>
</sst>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164" fontId="4" fillId="2" borderId="2" xfId="1" applyNumberFormat="1" applyFont="1" applyFill="1" applyBorder="1" applyAlignment="1">
      <alignment horizontal="right" vertical="center" readingOrder="1"/>
    </xf>
    <xf numFmtId="43" fontId="5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 readingOrder="1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tabSelected="1" workbookViewId="0">
      <selection activeCell="F24" sqref="F24"/>
    </sheetView>
  </sheetViews>
  <sheetFormatPr defaultRowHeight="15" x14ac:dyDescent="0.25"/>
  <cols>
    <col min="1" max="1" width="17.42578125" bestFit="1" customWidth="1"/>
    <col min="2" max="4" width="15.7109375" bestFit="1" customWidth="1"/>
    <col min="5" max="5" width="15.140625" bestFit="1" customWidth="1"/>
    <col min="6" max="7" width="17" bestFit="1" customWidth="1"/>
  </cols>
  <sheetData>
    <row r="1" spans="1:7" ht="15.75" x14ac:dyDescent="0.25">
      <c r="A1" s="11" t="s">
        <v>18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20</v>
      </c>
      <c r="B2" s="11"/>
      <c r="C2" s="11"/>
      <c r="D2" s="11"/>
      <c r="E2" s="11"/>
      <c r="F2" s="11"/>
      <c r="G2" s="11"/>
    </row>
    <row r="4" spans="1:7" x14ac:dyDescent="0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</row>
    <row r="5" spans="1:7" x14ac:dyDescent="0.25">
      <c r="A5" s="5" t="s">
        <v>7</v>
      </c>
      <c r="B5" s="6">
        <v>3231600</v>
      </c>
      <c r="C5" s="6">
        <v>15937938</v>
      </c>
      <c r="D5" s="6">
        <v>1230495</v>
      </c>
      <c r="E5" s="6">
        <v>21979125</v>
      </c>
      <c r="F5" s="6">
        <v>120182112</v>
      </c>
      <c r="G5" s="7">
        <f>SUM(B5,C5,D5,E5,,F5)</f>
        <v>162561270</v>
      </c>
    </row>
    <row r="6" spans="1:7" x14ac:dyDescent="0.25">
      <c r="A6" s="8" t="s">
        <v>8</v>
      </c>
      <c r="B6" s="12">
        <f>1445982.72+7859078.304</f>
        <v>9305061.0240000002</v>
      </c>
      <c r="C6" s="12">
        <f>3456565.755+3462445.755</f>
        <v>6919011.5099999998</v>
      </c>
      <c r="D6" s="12">
        <f>3281279.995+3992831.156</f>
        <v>7274111.1510000005</v>
      </c>
      <c r="E6" s="12">
        <v>1268490</v>
      </c>
      <c r="F6" s="12">
        <f>13141200.832+8605598.806</f>
        <v>21746799.638</v>
      </c>
      <c r="G6" s="7">
        <f t="shared" ref="G6:G15" si="0">SUM(B6,C6,D6,E6,,F6)</f>
        <v>46513473.322999999</v>
      </c>
    </row>
    <row r="7" spans="1:7" x14ac:dyDescent="0.25">
      <c r="A7" s="8" t="s">
        <v>9</v>
      </c>
      <c r="B7" s="12">
        <f>507036+4392552</f>
        <v>4899588</v>
      </c>
      <c r="C7" s="12">
        <f>27844728+2528760</f>
        <v>30373488</v>
      </c>
      <c r="D7" s="12">
        <f>3027395+63031968</f>
        <v>66059363</v>
      </c>
      <c r="E7" s="12">
        <v>870975</v>
      </c>
      <c r="F7" s="12">
        <f>110015111+30150446</f>
        <v>140165557</v>
      </c>
      <c r="G7" s="7">
        <f t="shared" si="0"/>
        <v>242368971</v>
      </c>
    </row>
    <row r="8" spans="1:7" x14ac:dyDescent="0.25">
      <c r="A8" s="8" t="s">
        <v>10</v>
      </c>
      <c r="B8" s="12">
        <f>86200900+8759</f>
        <v>86209659</v>
      </c>
      <c r="C8" s="12">
        <v>38701030</v>
      </c>
      <c r="D8" s="12">
        <v>16337040</v>
      </c>
      <c r="E8" s="12" t="s">
        <v>19</v>
      </c>
      <c r="F8" s="12">
        <f>370095459.6+639730</f>
        <v>370735189.60000002</v>
      </c>
      <c r="G8" s="7">
        <f t="shared" si="0"/>
        <v>511982918.60000002</v>
      </c>
    </row>
    <row r="9" spans="1:7" x14ac:dyDescent="0.25">
      <c r="A9" s="8" t="s">
        <v>11</v>
      </c>
      <c r="B9" s="12">
        <v>24440720</v>
      </c>
      <c r="C9" s="12">
        <v>20817780</v>
      </c>
      <c r="D9" s="12">
        <v>5453700</v>
      </c>
      <c r="E9" s="12">
        <v>2371400</v>
      </c>
      <c r="F9" s="12">
        <v>110351345.59999999</v>
      </c>
      <c r="G9" s="7">
        <f t="shared" si="0"/>
        <v>163434945.59999999</v>
      </c>
    </row>
    <row r="10" spans="1:7" x14ac:dyDescent="0.25">
      <c r="A10" s="8" t="s">
        <v>12</v>
      </c>
      <c r="B10" s="12">
        <f>18181728+707724</f>
        <v>18889452</v>
      </c>
      <c r="C10" s="12">
        <f>23222760+321310</f>
        <v>23544070</v>
      </c>
      <c r="D10" s="12">
        <f>17373285+204436.2</f>
        <v>17577721.199999999</v>
      </c>
      <c r="E10" s="12">
        <v>16132260</v>
      </c>
      <c r="F10" s="12">
        <f>309538887.8+23665396.1</f>
        <v>333204283.90000004</v>
      </c>
      <c r="G10" s="7">
        <f t="shared" si="0"/>
        <v>409347787.10000002</v>
      </c>
    </row>
    <row r="11" spans="1:7" x14ac:dyDescent="0.25">
      <c r="A11" s="8" t="s">
        <v>13</v>
      </c>
      <c r="B11" s="6">
        <v>2340000</v>
      </c>
      <c r="C11" s="6">
        <v>117000</v>
      </c>
      <c r="D11" s="6">
        <v>304500</v>
      </c>
      <c r="E11" s="6" t="s">
        <v>19</v>
      </c>
      <c r="F11" s="6">
        <v>53642413</v>
      </c>
      <c r="G11" s="7">
        <f t="shared" si="0"/>
        <v>56403913</v>
      </c>
    </row>
    <row r="12" spans="1:7" x14ac:dyDescent="0.25">
      <c r="A12" s="8" t="s">
        <v>14</v>
      </c>
      <c r="B12" s="6">
        <v>184500</v>
      </c>
      <c r="C12" s="6">
        <v>17089947</v>
      </c>
      <c r="D12" s="6">
        <v>479010</v>
      </c>
      <c r="E12" s="6" t="s">
        <v>19</v>
      </c>
      <c r="F12" s="6">
        <v>84590443</v>
      </c>
      <c r="G12" s="7">
        <f t="shared" si="0"/>
        <v>102343900</v>
      </c>
    </row>
    <row r="13" spans="1:7" x14ac:dyDescent="0.25">
      <c r="A13" s="8" t="s">
        <v>15</v>
      </c>
      <c r="B13" s="6">
        <v>1644840</v>
      </c>
      <c r="C13" s="6">
        <v>7560165</v>
      </c>
      <c r="D13" s="6">
        <v>587300</v>
      </c>
      <c r="E13" s="6">
        <v>234500</v>
      </c>
      <c r="F13" s="6">
        <v>36675890</v>
      </c>
      <c r="G13" s="7">
        <f t="shared" si="0"/>
        <v>46702695</v>
      </c>
    </row>
    <row r="14" spans="1:7" x14ac:dyDescent="0.25">
      <c r="A14" s="8" t="s">
        <v>16</v>
      </c>
      <c r="B14" s="6">
        <v>1235925</v>
      </c>
      <c r="C14" s="6">
        <v>2029930</v>
      </c>
      <c r="D14" s="6">
        <v>2297775</v>
      </c>
      <c r="E14" s="6">
        <v>1104030</v>
      </c>
      <c r="F14" s="6">
        <v>15844911</v>
      </c>
      <c r="G14" s="7">
        <f t="shared" si="0"/>
        <v>22512571</v>
      </c>
    </row>
    <row r="15" spans="1:7" x14ac:dyDescent="0.25">
      <c r="A15" s="8" t="s">
        <v>17</v>
      </c>
      <c r="B15" s="9">
        <f t="shared" ref="B15:F15" si="1">SUM(B5:B14)</f>
        <v>152381345.02399999</v>
      </c>
      <c r="C15" s="9">
        <f>SUM(C5:C14)</f>
        <v>163090359.50999999</v>
      </c>
      <c r="D15" s="10">
        <f t="shared" si="1"/>
        <v>117601015.351</v>
      </c>
      <c r="E15" s="9">
        <f t="shared" si="1"/>
        <v>43960780</v>
      </c>
      <c r="F15" s="9">
        <f t="shared" si="1"/>
        <v>1287138944.7380002</v>
      </c>
      <c r="G15" s="9">
        <f t="shared" si="0"/>
        <v>1764172444.6230001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2022-01-18T01:45:46Z</dcterms:created>
  <dcterms:modified xsi:type="dcterms:W3CDTF">2022-08-19T08:31:38Z</dcterms:modified>
</cp:coreProperties>
</file>