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0665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9" i="1"/>
  <c r="K10"/>
  <c r="K11"/>
  <c r="K12"/>
  <c r="K13"/>
  <c r="K14"/>
  <c r="K15"/>
  <c r="K16"/>
  <c r="K17"/>
  <c r="K8"/>
  <c r="I9"/>
  <c r="I10"/>
  <c r="I11"/>
  <c r="I12"/>
  <c r="I13"/>
  <c r="I14"/>
  <c r="I15"/>
  <c r="I16"/>
  <c r="I17"/>
  <c r="I8"/>
  <c r="G9"/>
  <c r="G10"/>
  <c r="G11"/>
  <c r="G12"/>
  <c r="G13"/>
  <c r="G14"/>
  <c r="G15"/>
  <c r="G16"/>
  <c r="G17"/>
  <c r="G8"/>
  <c r="E9"/>
  <c r="E10"/>
  <c r="E11"/>
  <c r="E12"/>
  <c r="E13"/>
  <c r="E14"/>
  <c r="E15"/>
  <c r="E16"/>
  <c r="M16" s="1"/>
  <c r="E17"/>
  <c r="E8"/>
  <c r="N18"/>
  <c r="J18"/>
  <c r="K18" s="1"/>
  <c r="H18"/>
  <c r="I18" s="1"/>
  <c r="F18"/>
  <c r="G18" s="1"/>
  <c r="D18"/>
  <c r="L18" s="1"/>
  <c r="M18" s="1"/>
  <c r="L17"/>
  <c r="M17"/>
  <c r="L16"/>
  <c r="L15"/>
  <c r="L14"/>
  <c r="L13"/>
  <c r="L12"/>
  <c r="L11"/>
  <c r="L10"/>
  <c r="L9"/>
  <c r="M8"/>
  <c r="L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M15" l="1"/>
  <c r="M13"/>
  <c r="M11"/>
  <c r="M9"/>
  <c r="M12"/>
  <c r="E18"/>
  <c r="M14"/>
  <c r="M10"/>
</calcChain>
</file>

<file path=xl/sharedStrings.xml><?xml version="1.0" encoding="utf-8"?>
<sst xmlns="http://schemas.openxmlformats.org/spreadsheetml/2006/main" count="20" uniqueCount="16">
  <si>
    <t>NO</t>
  </si>
  <si>
    <t>KABUPATEN</t>
  </si>
  <si>
    <t>PUSKESMAS</t>
  </si>
  <si>
    <t>%</t>
  </si>
  <si>
    <t>JUMLAH (KAB/KOTA)</t>
  </si>
  <si>
    <t>PROVINSI NUSA TENGGARA BARAT</t>
  </si>
  <si>
    <t>Sumber: Dinas Kesehatan Provinsi NTB</t>
  </si>
  <si>
    <t>PROPORSI PESERTA KB AKTIF MKJP MENURUT JENIS KONTRASEPSI DAN KABUPATEN</t>
  </si>
  <si>
    <t>TAHUN 2017</t>
  </si>
  <si>
    <t>IUD</t>
  </si>
  <si>
    <t>MOP</t>
  </si>
  <si>
    <t>MOW</t>
  </si>
  <si>
    <t>IM PLAN</t>
  </si>
  <si>
    <t>JUMLAH</t>
  </si>
  <si>
    <t>JUMLAH PESERTA KB AKTIF MKJP</t>
  </si>
  <si>
    <t>MKJP + NON MKJP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</si>
</sst>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43" fontId="2" fillId="0" borderId="5" xfId="1" applyNumberFormat="1" applyFont="1" applyBorder="1" applyAlignment="1">
      <alignment vertical="center"/>
    </xf>
    <xf numFmtId="43" fontId="2" fillId="0" borderId="6" xfId="1" applyNumberFormat="1" applyFont="1" applyBorder="1" applyAlignment="1">
      <alignment vertical="center"/>
    </xf>
    <xf numFmtId="43" fontId="2" fillId="0" borderId="6" xfId="1" applyNumberFormat="1" applyFont="1" applyFill="1" applyBorder="1" applyAlignment="1">
      <alignment vertical="center"/>
    </xf>
    <xf numFmtId="43" fontId="2" fillId="0" borderId="7" xfId="1" applyNumberFormat="1" applyFont="1" applyBorder="1" applyAlignment="1">
      <alignment vertical="center"/>
    </xf>
    <xf numFmtId="43" fontId="2" fillId="0" borderId="8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5"/>
  <sheetViews>
    <sheetView tabSelected="1" topLeftCell="B1" workbookViewId="0">
      <selection activeCell="D5" sqref="D5:M5"/>
    </sheetView>
  </sheetViews>
  <sheetFormatPr defaultRowHeight="15"/>
  <cols>
    <col min="1" max="1" width="9.140625" style="2"/>
    <col min="2" max="2" width="20.42578125" style="2" customWidth="1"/>
    <col min="3" max="3" width="15.85546875" style="2" bestFit="1" customWidth="1"/>
    <col min="4" max="14" width="12.7109375" style="2" customWidth="1"/>
    <col min="15" max="16384" width="9.140625" style="2"/>
  </cols>
  <sheetData>
    <row r="1" spans="1:16">
      <c r="A1" s="29" t="s">
        <v>7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9" t="s">
        <v>5</v>
      </c>
      <c r="B2" s="29"/>
      <c r="C2" s="29"/>
      <c r="D2" s="29"/>
      <c r="E2" s="29"/>
      <c r="F2" s="29"/>
      <c r="G2" s="29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9" t="s">
        <v>8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"/>
    </row>
    <row r="4" spans="1:16" ht="15.75" thickBot="1">
      <c r="A4" s="3"/>
      <c r="B4" s="3"/>
      <c r="C4" s="3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30" t="s">
        <v>0</v>
      </c>
      <c r="B5" s="30" t="s">
        <v>1</v>
      </c>
      <c r="C5" s="30" t="s">
        <v>2</v>
      </c>
      <c r="D5" s="46" t="s">
        <v>14</v>
      </c>
      <c r="E5" s="46"/>
      <c r="F5" s="46"/>
      <c r="G5" s="46"/>
      <c r="H5" s="46"/>
      <c r="I5" s="46"/>
      <c r="J5" s="46"/>
      <c r="K5" s="46"/>
      <c r="L5" s="46"/>
      <c r="M5" s="46"/>
      <c r="N5" s="47" t="s">
        <v>15</v>
      </c>
      <c r="O5" s="1"/>
      <c r="P5" s="1"/>
    </row>
    <row r="6" spans="1:16">
      <c r="A6" s="31"/>
      <c r="B6" s="31"/>
      <c r="C6" s="31"/>
      <c r="D6" s="32" t="s">
        <v>9</v>
      </c>
      <c r="E6" s="32" t="s">
        <v>3</v>
      </c>
      <c r="F6" s="32" t="s">
        <v>10</v>
      </c>
      <c r="G6" s="32" t="s">
        <v>3</v>
      </c>
      <c r="H6" s="32" t="s">
        <v>11</v>
      </c>
      <c r="I6" s="32" t="s">
        <v>3</v>
      </c>
      <c r="J6" s="32" t="s">
        <v>12</v>
      </c>
      <c r="K6" s="32" t="s">
        <v>3</v>
      </c>
      <c r="L6" s="32" t="s">
        <v>13</v>
      </c>
      <c r="M6" s="32" t="s">
        <v>3</v>
      </c>
      <c r="N6" s="48"/>
      <c r="O6" s="1"/>
      <c r="P6" s="1"/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1"/>
      <c r="P7" s="1"/>
    </row>
    <row r="8" spans="1:16">
      <c r="A8" s="5">
        <f>'[1]4KIA'!A12</f>
        <v>1</v>
      </c>
      <c r="B8" s="6" t="str">
        <f>'[1]4KIA'!B12</f>
        <v xml:space="preserve"> Lombok Barat</v>
      </c>
      <c r="C8" s="7">
        <v>17</v>
      </c>
      <c r="D8" s="33">
        <v>14557</v>
      </c>
      <c r="E8" s="40">
        <f>(D8/N8)*100</f>
        <v>12.95325722319609</v>
      </c>
      <c r="F8" s="6">
        <v>251</v>
      </c>
      <c r="G8" s="40">
        <f>(F8/N8)*100</f>
        <v>0.22334736298840552</v>
      </c>
      <c r="H8" s="33">
        <v>1686</v>
      </c>
      <c r="I8" s="40">
        <f>(H8/N8)*100</f>
        <v>1.500253601587457</v>
      </c>
      <c r="J8" s="33">
        <v>27158</v>
      </c>
      <c r="K8" s="40">
        <f>(J8/N8)*100</f>
        <v>24.166006709319191</v>
      </c>
      <c r="L8" s="33">
        <f t="shared" ref="L8:M17" si="0">SUM(D8,F8,H8,J8)</f>
        <v>43652</v>
      </c>
      <c r="M8" s="8">
        <f t="shared" si="0"/>
        <v>38.842864897091147</v>
      </c>
      <c r="N8" s="33">
        <v>112381</v>
      </c>
      <c r="O8" s="1"/>
      <c r="P8" s="1"/>
    </row>
    <row r="9" spans="1:16">
      <c r="A9" s="9">
        <f>'[1]4KIA'!A13</f>
        <v>2</v>
      </c>
      <c r="B9" s="10" t="str">
        <f>'[1]4KIA'!B13</f>
        <v xml:space="preserve"> Lombok Tengah</v>
      </c>
      <c r="C9" s="11">
        <v>28</v>
      </c>
      <c r="D9" s="34">
        <v>5881</v>
      </c>
      <c r="E9" s="41">
        <f t="shared" ref="E9:E18" si="1">(D9/N9)*100</f>
        <v>4.8709984677185574</v>
      </c>
      <c r="F9" s="10">
        <v>1</v>
      </c>
      <c r="G9" s="41">
        <f t="shared" ref="G9:G18" si="2">(F9/N9)*100</f>
        <v>8.2826023936720926E-4</v>
      </c>
      <c r="H9" s="34">
        <v>63</v>
      </c>
      <c r="I9" s="41">
        <f t="shared" ref="I9:I18" si="3">(H9/N9)*100</f>
        <v>5.2180395080134181E-2</v>
      </c>
      <c r="J9" s="34">
        <v>13445</v>
      </c>
      <c r="K9" s="41">
        <f t="shared" ref="K9:K18" si="4">(J9/N9)*100</f>
        <v>11.135958918292127</v>
      </c>
      <c r="L9" s="34">
        <f t="shared" si="0"/>
        <v>19390</v>
      </c>
      <c r="M9" s="12">
        <f t="shared" si="0"/>
        <v>16.059966041330185</v>
      </c>
      <c r="N9" s="34">
        <v>120735</v>
      </c>
      <c r="O9" s="1"/>
      <c r="P9" s="1"/>
    </row>
    <row r="10" spans="1:16">
      <c r="A10" s="9">
        <f>'[1]4KIA'!A14</f>
        <v>3</v>
      </c>
      <c r="B10" s="10" t="str">
        <f>'[1]4KIA'!B14</f>
        <v xml:space="preserve"> Lombok Timur</v>
      </c>
      <c r="C10" s="11">
        <v>31</v>
      </c>
      <c r="D10" s="34">
        <v>14289</v>
      </c>
      <c r="E10" s="41">
        <f t="shared" si="1"/>
        <v>8.6692471970101437</v>
      </c>
      <c r="F10" s="35">
        <v>823</v>
      </c>
      <c r="G10" s="41">
        <f t="shared" si="2"/>
        <v>0.49932048730767359</v>
      </c>
      <c r="H10" s="34">
        <v>2794</v>
      </c>
      <c r="I10" s="41">
        <f t="shared" si="3"/>
        <v>1.6951414842498667</v>
      </c>
      <c r="J10" s="34">
        <v>25241</v>
      </c>
      <c r="K10" s="41">
        <f t="shared" si="4"/>
        <v>15.313910595544339</v>
      </c>
      <c r="L10" s="34">
        <f t="shared" si="0"/>
        <v>43147</v>
      </c>
      <c r="M10" s="12">
        <f t="shared" si="0"/>
        <v>26.177619764112023</v>
      </c>
      <c r="N10" s="34">
        <v>164824</v>
      </c>
      <c r="O10" s="1"/>
      <c r="P10" s="1"/>
    </row>
    <row r="11" spans="1:16">
      <c r="A11" s="9">
        <f>'[1]4KIA'!A15</f>
        <v>4</v>
      </c>
      <c r="B11" s="10" t="str">
        <f>'[1]4KIA'!B15</f>
        <v xml:space="preserve"> Sumbawa</v>
      </c>
      <c r="C11" s="11">
        <v>25</v>
      </c>
      <c r="D11" s="34">
        <v>11858</v>
      </c>
      <c r="E11" s="41">
        <f t="shared" si="1"/>
        <v>15.70013769727783</v>
      </c>
      <c r="F11" s="35">
        <v>143</v>
      </c>
      <c r="G11" s="41">
        <f t="shared" si="2"/>
        <v>0.18933375701726513</v>
      </c>
      <c r="H11" s="34">
        <v>1809</v>
      </c>
      <c r="I11" s="41">
        <f t="shared" si="3"/>
        <v>2.3951382268827452</v>
      </c>
      <c r="J11" s="34">
        <v>19185</v>
      </c>
      <c r="K11" s="41">
        <f t="shared" si="4"/>
        <v>25.401175722910708</v>
      </c>
      <c r="L11" s="34">
        <f t="shared" si="0"/>
        <v>32995</v>
      </c>
      <c r="M11" s="12">
        <f t="shared" si="0"/>
        <v>43.685785404088548</v>
      </c>
      <c r="N11" s="34">
        <v>75528</v>
      </c>
      <c r="O11" s="1"/>
      <c r="P11" s="1"/>
    </row>
    <row r="12" spans="1:16">
      <c r="A12" s="9">
        <f>'[1]4KIA'!A16</f>
        <v>5</v>
      </c>
      <c r="B12" s="10" t="str">
        <f>'[1]4KIA'!B16</f>
        <v xml:space="preserve"> Dompu</v>
      </c>
      <c r="C12" s="11">
        <v>9</v>
      </c>
      <c r="D12" s="34">
        <v>4991</v>
      </c>
      <c r="E12" s="41">
        <f t="shared" si="1"/>
        <v>9.5702862840597493</v>
      </c>
      <c r="F12" s="35">
        <v>2</v>
      </c>
      <c r="G12" s="41">
        <f t="shared" si="2"/>
        <v>3.835017545205269E-3</v>
      </c>
      <c r="H12" s="34">
        <v>472</v>
      </c>
      <c r="I12" s="41">
        <f t="shared" si="3"/>
        <v>0.90506414066844365</v>
      </c>
      <c r="J12" s="34">
        <v>4785</v>
      </c>
      <c r="K12" s="41">
        <f t="shared" si="4"/>
        <v>9.1752794769036061</v>
      </c>
      <c r="L12" s="34">
        <f t="shared" si="0"/>
        <v>10250</v>
      </c>
      <c r="M12" s="12">
        <f t="shared" si="0"/>
        <v>19.654464919177002</v>
      </c>
      <c r="N12" s="34">
        <v>52151</v>
      </c>
      <c r="O12" s="1"/>
      <c r="P12" s="1"/>
    </row>
    <row r="13" spans="1:16">
      <c r="A13" s="9">
        <f>'[1]4KIA'!A17</f>
        <v>6</v>
      </c>
      <c r="B13" s="10" t="str">
        <f>'[1]4KIA'!B17</f>
        <v xml:space="preserve"> Bima</v>
      </c>
      <c r="C13" s="11">
        <v>21</v>
      </c>
      <c r="D13" s="34">
        <v>1486</v>
      </c>
      <c r="E13" s="41">
        <f t="shared" si="1"/>
        <v>3.0029301808628879</v>
      </c>
      <c r="F13" s="10">
        <v>1</v>
      </c>
      <c r="G13" s="41">
        <f t="shared" si="2"/>
        <v>2.020814388198444E-3</v>
      </c>
      <c r="H13" s="34">
        <v>36</v>
      </c>
      <c r="I13" s="41">
        <f t="shared" si="3"/>
        <v>7.2749317975143987E-2</v>
      </c>
      <c r="J13" s="34">
        <v>4131</v>
      </c>
      <c r="K13" s="41">
        <f t="shared" si="4"/>
        <v>8.347984237647772</v>
      </c>
      <c r="L13" s="34">
        <f t="shared" si="0"/>
        <v>5654</v>
      </c>
      <c r="M13" s="12">
        <f t="shared" si="0"/>
        <v>11.425684550874003</v>
      </c>
      <c r="N13" s="34">
        <v>49485</v>
      </c>
      <c r="O13" s="1"/>
      <c r="P13" s="1"/>
    </row>
    <row r="14" spans="1:16">
      <c r="A14" s="9">
        <f>'[1]4KIA'!A18</f>
        <v>7</v>
      </c>
      <c r="B14" s="10" t="str">
        <f>'[1]4KIA'!B18</f>
        <v xml:space="preserve"> Sumbawa Barat</v>
      </c>
      <c r="C14" s="11">
        <v>9</v>
      </c>
      <c r="D14" s="34">
        <v>2409</v>
      </c>
      <c r="E14" s="41">
        <f t="shared" si="1"/>
        <v>8.2735171892708728</v>
      </c>
      <c r="F14" s="35">
        <v>7</v>
      </c>
      <c r="G14" s="41">
        <f t="shared" si="2"/>
        <v>2.4040938283477007E-2</v>
      </c>
      <c r="H14" s="34">
        <v>640</v>
      </c>
      <c r="I14" s="41">
        <f t="shared" si="3"/>
        <v>2.1980286430607547</v>
      </c>
      <c r="J14" s="34">
        <v>3611</v>
      </c>
      <c r="K14" s="41">
        <f t="shared" si="4"/>
        <v>12.401689734519353</v>
      </c>
      <c r="L14" s="34">
        <f t="shared" si="0"/>
        <v>6667</v>
      </c>
      <c r="M14" s="12">
        <f t="shared" si="0"/>
        <v>22.897276505134457</v>
      </c>
      <c r="N14" s="34">
        <v>29117</v>
      </c>
      <c r="O14" s="1"/>
      <c r="P14" s="1"/>
    </row>
    <row r="15" spans="1:16">
      <c r="A15" s="9">
        <f>'[1]4KIA'!A19</f>
        <v>8</v>
      </c>
      <c r="B15" s="10" t="str">
        <f>'[1]4KIA'!B19</f>
        <v xml:space="preserve"> Lombok Utara</v>
      </c>
      <c r="C15" s="11">
        <v>8</v>
      </c>
      <c r="D15" s="34">
        <v>511</v>
      </c>
      <c r="E15" s="41">
        <f t="shared" si="1"/>
        <v>1.3175196596622407</v>
      </c>
      <c r="F15" s="35">
        <v>0</v>
      </c>
      <c r="G15" s="41">
        <f t="shared" si="2"/>
        <v>0</v>
      </c>
      <c r="H15" s="34">
        <v>83</v>
      </c>
      <c r="I15" s="41">
        <f t="shared" si="3"/>
        <v>0.21400025783163595</v>
      </c>
      <c r="J15" s="34">
        <v>1771</v>
      </c>
      <c r="K15" s="41">
        <f t="shared" si="4"/>
        <v>4.5661982725280392</v>
      </c>
      <c r="L15" s="34">
        <f t="shared" si="0"/>
        <v>2365</v>
      </c>
      <c r="M15" s="12">
        <f t="shared" si="0"/>
        <v>6.097718190021916</v>
      </c>
      <c r="N15" s="34">
        <v>38785</v>
      </c>
      <c r="O15" s="1"/>
      <c r="P15" s="1"/>
    </row>
    <row r="16" spans="1:16">
      <c r="A16" s="13">
        <f>'[1]4KIA'!A20</f>
        <v>9</v>
      </c>
      <c r="B16" s="14" t="str">
        <f>'[1]4KIA'!B20</f>
        <v xml:space="preserve"> Kota Mataram</v>
      </c>
      <c r="C16" s="15">
        <v>11</v>
      </c>
      <c r="D16" s="36">
        <v>13178</v>
      </c>
      <c r="E16" s="42">
        <f t="shared" si="1"/>
        <v>23.417147934251446</v>
      </c>
      <c r="F16" s="14">
        <v>55</v>
      </c>
      <c r="G16" s="42">
        <f t="shared" si="2"/>
        <v>9.7734340293203034E-2</v>
      </c>
      <c r="H16" s="36">
        <v>1419</v>
      </c>
      <c r="I16" s="42">
        <f t="shared" si="3"/>
        <v>2.521545979564638</v>
      </c>
      <c r="J16" s="36">
        <v>5161</v>
      </c>
      <c r="K16" s="42">
        <f t="shared" si="4"/>
        <v>9.1710350955131048</v>
      </c>
      <c r="L16" s="36">
        <f t="shared" si="0"/>
        <v>19813</v>
      </c>
      <c r="M16" s="16">
        <f t="shared" si="0"/>
        <v>35.207463349622394</v>
      </c>
      <c r="N16" s="36">
        <v>56275</v>
      </c>
      <c r="O16" s="17"/>
      <c r="P16" s="17"/>
    </row>
    <row r="17" spans="1:16">
      <c r="A17" s="18">
        <f>'[1]4KIA'!A21</f>
        <v>10</v>
      </c>
      <c r="B17" s="19" t="str">
        <f>'[1]4KIA'!B21</f>
        <v xml:space="preserve"> Kota Bima</v>
      </c>
      <c r="C17" s="20">
        <v>6</v>
      </c>
      <c r="D17" s="37">
        <v>2981</v>
      </c>
      <c r="E17" s="43">
        <f t="shared" si="1"/>
        <v>10.740407133849757</v>
      </c>
      <c r="F17" s="38">
        <v>55</v>
      </c>
      <c r="G17" s="43">
        <f t="shared" si="2"/>
        <v>0.19816249324446045</v>
      </c>
      <c r="H17" s="37">
        <v>344</v>
      </c>
      <c r="I17" s="43">
        <f t="shared" si="3"/>
        <v>1.2394163213835345</v>
      </c>
      <c r="J17" s="37">
        <v>5561</v>
      </c>
      <c r="K17" s="43">
        <f t="shared" si="4"/>
        <v>20.036029544226267</v>
      </c>
      <c r="L17" s="37">
        <f t="shared" si="0"/>
        <v>8941</v>
      </c>
      <c r="M17" s="21">
        <f t="shared" si="0"/>
        <v>32.214015492704021</v>
      </c>
      <c r="N17" s="37">
        <v>27755</v>
      </c>
      <c r="O17" s="1"/>
      <c r="P17" s="1"/>
    </row>
    <row r="18" spans="1:16" ht="15.75" thickBot="1">
      <c r="A18" s="22" t="s">
        <v>4</v>
      </c>
      <c r="B18" s="23"/>
      <c r="C18" s="24"/>
      <c r="D18" s="28">
        <f>SUM(D8:D17)</f>
        <v>72141</v>
      </c>
      <c r="E18" s="44">
        <f t="shared" si="1"/>
        <v>9.9226173119350349</v>
      </c>
      <c r="F18" s="39">
        <f>SUM(F8:F17)</f>
        <v>1338</v>
      </c>
      <c r="G18" s="44">
        <f t="shared" si="2"/>
        <v>0.18403490336104403</v>
      </c>
      <c r="H18" s="28">
        <f>SUM(H8:H17)</f>
        <v>9346</v>
      </c>
      <c r="I18" s="44">
        <f t="shared" si="3"/>
        <v>1.2854934281108501</v>
      </c>
      <c r="J18" s="28">
        <f>SUM(J8:J17)</f>
        <v>110049</v>
      </c>
      <c r="K18" s="44">
        <f t="shared" si="4"/>
        <v>15.136664484289636</v>
      </c>
      <c r="L18" s="28">
        <f>SUM(D18,F18,H18,J18)</f>
        <v>192874</v>
      </c>
      <c r="M18" s="25">
        <f>(L18/N18)*100</f>
        <v>26.528810127696566</v>
      </c>
      <c r="N18" s="28">
        <f>SUM(N8:N17)</f>
        <v>727036</v>
      </c>
      <c r="O18" s="1"/>
      <c r="P18" s="1"/>
    </row>
    <row r="19" spans="1:16">
      <c r="A19" s="27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26"/>
      <c r="E20" s="26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26"/>
      <c r="E21" s="26"/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26"/>
      <c r="F29" s="26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</sheetData>
  <mergeCells count="8">
    <mergeCell ref="N5:N6"/>
    <mergeCell ref="A1:G1"/>
    <mergeCell ref="A2:G2"/>
    <mergeCell ref="A3:G3"/>
    <mergeCell ref="A5:A6"/>
    <mergeCell ref="B5:B6"/>
    <mergeCell ref="C5:C6"/>
    <mergeCell ref="D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2019-03-04T15:26:12Z</dcterms:created>
  <dcterms:modified xsi:type="dcterms:W3CDTF">2019-03-09T00:31:49Z</dcterms:modified>
</cp:coreProperties>
</file>