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465" yWindow="720" windowWidth="10665" windowHeight="76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M9" i="1"/>
  <c r="M10"/>
  <c r="M11"/>
  <c r="M12"/>
  <c r="M13"/>
  <c r="M14"/>
  <c r="M15"/>
  <c r="M16"/>
  <c r="M17"/>
  <c r="M18"/>
  <c r="M8"/>
  <c r="L18"/>
  <c r="N9"/>
  <c r="N10"/>
  <c r="N11"/>
  <c r="N12"/>
  <c r="N13"/>
  <c r="N14"/>
  <c r="N15"/>
  <c r="N16"/>
  <c r="N17"/>
  <c r="N8"/>
  <c r="K9" l="1"/>
  <c r="K10"/>
  <c r="K11"/>
  <c r="K12"/>
  <c r="K13"/>
  <c r="K14"/>
  <c r="K15"/>
  <c r="K16"/>
  <c r="K17"/>
  <c r="K8"/>
  <c r="I9"/>
  <c r="I10"/>
  <c r="I11"/>
  <c r="I12"/>
  <c r="I13"/>
  <c r="I14"/>
  <c r="I15"/>
  <c r="I16"/>
  <c r="I17"/>
  <c r="I8"/>
  <c r="G9"/>
  <c r="G10"/>
  <c r="G11"/>
  <c r="G12"/>
  <c r="G13"/>
  <c r="G14"/>
  <c r="G15"/>
  <c r="G16"/>
  <c r="G17"/>
  <c r="G8"/>
  <c r="E9"/>
  <c r="E10"/>
  <c r="E11"/>
  <c r="E12"/>
  <c r="E13"/>
  <c r="E14"/>
  <c r="E15"/>
  <c r="E16"/>
  <c r="O16" s="1"/>
  <c r="E17"/>
  <c r="E8"/>
  <c r="O8" s="1"/>
  <c r="P18"/>
  <c r="J18"/>
  <c r="H18"/>
  <c r="I18" s="1"/>
  <c r="F18"/>
  <c r="D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O17" l="1"/>
  <c r="N18"/>
  <c r="O18" s="1"/>
  <c r="G18"/>
  <c r="K18"/>
  <c r="O15"/>
  <c r="O13"/>
  <c r="O11"/>
  <c r="O9"/>
  <c r="O12"/>
  <c r="E18"/>
  <c r="O14"/>
  <c r="O10"/>
</calcChain>
</file>

<file path=xl/sharedStrings.xml><?xml version="1.0" encoding="utf-8"?>
<sst xmlns="http://schemas.openxmlformats.org/spreadsheetml/2006/main" count="22" uniqueCount="17">
  <si>
    <t>NO</t>
  </si>
  <si>
    <t>KABUPATEN</t>
  </si>
  <si>
    <t>PUSKESMAS</t>
  </si>
  <si>
    <t>%</t>
  </si>
  <si>
    <t>JUMLAH (KAB/KOTA)</t>
  </si>
  <si>
    <t>PROVINSI NUSA TENGGARA BARAT</t>
  </si>
  <si>
    <t>Sumber: Dinas Kesehatan Provinsi NTB</t>
  </si>
  <si>
    <t>TAHUN 2014</t>
  </si>
  <si>
    <t>JUMLAH</t>
  </si>
  <si>
    <t>MKJP + NON MKJP</t>
  </si>
  <si>
    <t>PROPORSI PESERTA KB AKTIF NON MKJP MENURUT JENIS KONTRASEPSI DAN KABUPATEN</t>
  </si>
  <si>
    <t>JUMLAH PESERTA KB AKTIF NON MKJP</t>
  </si>
  <si>
    <t>KONDOM</t>
  </si>
  <si>
    <t>SUNTIK</t>
  </si>
  <si>
    <t>PIL</t>
  </si>
  <si>
    <t>OBAT VAGINA</t>
  </si>
  <si>
    <t>LAINNYA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</si>
</sst>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 applyAlignment="1"/>
    <xf numFmtId="0" fontId="2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2" fontId="2" fillId="0" borderId="5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2" fontId="2" fillId="0" borderId="6" xfId="0" applyNumberFormat="1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vertical="center"/>
    </xf>
    <xf numFmtId="2" fontId="2" fillId="0" borderId="6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2" fontId="2" fillId="0" borderId="7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2" fontId="2" fillId="0" borderId="8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164" fontId="2" fillId="0" borderId="8" xfId="1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164" fontId="2" fillId="0" borderId="5" xfId="1" applyNumberFormat="1" applyFont="1" applyBorder="1" applyAlignment="1">
      <alignment vertical="center"/>
    </xf>
    <xf numFmtId="164" fontId="2" fillId="0" borderId="6" xfId="1" applyNumberFormat="1" applyFont="1" applyBorder="1" applyAlignment="1">
      <alignment vertical="center"/>
    </xf>
    <xf numFmtId="164" fontId="2" fillId="0" borderId="6" xfId="1" applyNumberFormat="1" applyFont="1" applyFill="1" applyBorder="1" applyAlignment="1">
      <alignment vertical="center"/>
    </xf>
    <xf numFmtId="164" fontId="2" fillId="0" borderId="7" xfId="1" applyNumberFormat="1" applyFont="1" applyBorder="1" applyAlignment="1">
      <alignment vertical="center"/>
    </xf>
    <xf numFmtId="43" fontId="2" fillId="0" borderId="5" xfId="1" applyNumberFormat="1" applyFont="1" applyBorder="1" applyAlignment="1">
      <alignment vertical="center"/>
    </xf>
    <xf numFmtId="43" fontId="2" fillId="0" borderId="6" xfId="1" applyNumberFormat="1" applyFont="1" applyBorder="1" applyAlignment="1">
      <alignment vertical="center"/>
    </xf>
    <xf numFmtId="43" fontId="2" fillId="0" borderId="6" xfId="1" applyNumberFormat="1" applyFont="1" applyFill="1" applyBorder="1" applyAlignment="1">
      <alignment vertical="center"/>
    </xf>
    <xf numFmtId="43" fontId="2" fillId="0" borderId="7" xfId="1" applyNumberFormat="1" applyFont="1" applyBorder="1" applyAlignment="1">
      <alignment vertical="center"/>
    </xf>
    <xf numFmtId="43" fontId="2" fillId="0" borderId="8" xfId="1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ngembalian%20Database/Dinas%20Kesehatan/LAMPIRAN%20JUKNIS%20PROFIL%20KES%202017_Prov%20NTB.xls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BPS"/>
      <sheetName val="2BPS"/>
      <sheetName val="3BPS"/>
      <sheetName val="4KIA"/>
      <sheetName val="5KIA"/>
      <sheetName val="6KIA"/>
      <sheetName val="7TB "/>
      <sheetName val="8TB"/>
      <sheetName val="9TB"/>
      <sheetName val="10PNEU"/>
      <sheetName val="11HIV"/>
      <sheetName val="12HIV"/>
      <sheetName val="13DIARE"/>
      <sheetName val="14KUSTA"/>
      <sheetName val="15KUSTA"/>
      <sheetName val="16KUSTA"/>
      <sheetName val="17KUSTA"/>
      <sheetName val="18AFP"/>
      <sheetName val="19PD3I"/>
      <sheetName val="20PD3I"/>
      <sheetName val="21DBD"/>
      <sheetName val="22MALARIA"/>
      <sheetName val="23FILARIASIS"/>
      <sheetName val="24PTM"/>
      <sheetName val="25PTM"/>
      <sheetName val="26PTM"/>
      <sheetName val="27SURV"/>
      <sheetName val="28SURV"/>
      <sheetName val="29KIA"/>
      <sheetName val="30IMUN_KIA"/>
      <sheetName val="31IMUN"/>
      <sheetName val="32GIZI"/>
      <sheetName val="33KIA"/>
      <sheetName val="34KIA"/>
      <sheetName val="35KIA"/>
      <sheetName val="36KIA"/>
      <sheetName val="37KIA"/>
      <sheetName val="38KIA"/>
      <sheetName val="39GIZI"/>
      <sheetName val="40KIA"/>
      <sheetName val="41UCI"/>
      <sheetName val="42IMUN"/>
      <sheetName val="43IMUN"/>
      <sheetName val="44GIZI"/>
      <sheetName val="45GIZI"/>
      <sheetName val="46KIA_GIZI"/>
      <sheetName val="47GIZI"/>
      <sheetName val="48GIZI"/>
      <sheetName val="49PROMKES"/>
      <sheetName val="50YANKES"/>
      <sheetName val="51UKGS"/>
      <sheetName val="52USILA"/>
      <sheetName val="53JKN"/>
      <sheetName val="54YANKES"/>
      <sheetName val="55RSU"/>
      <sheetName val="56RSU"/>
      <sheetName val="57PROMKES"/>
      <sheetName val="58PL"/>
      <sheetName val="59PL"/>
      <sheetName val="60PL"/>
      <sheetName val="61PL"/>
      <sheetName val="62PL"/>
      <sheetName val="63PL"/>
      <sheetName val="64PL"/>
      <sheetName val="65PL"/>
      <sheetName val="66IFK"/>
      <sheetName val="67YANKES"/>
      <sheetName val="68YANKES"/>
      <sheetName val="69PROMKES"/>
      <sheetName val="70PROMKES"/>
      <sheetName val="71PROMKES"/>
      <sheetName val="72SDM"/>
      <sheetName val="73SDM"/>
      <sheetName val="74SDM"/>
      <sheetName val="75SDM"/>
      <sheetName val="76SDM"/>
      <sheetName val="77SDM"/>
      <sheetName val="78SDM"/>
      <sheetName val="79SDM"/>
      <sheetName val="80SDM"/>
      <sheetName val="81PROGLAP"/>
    </sheetNames>
    <sheetDataSet>
      <sheetData sheetId="0"/>
      <sheetData sheetId="1"/>
      <sheetData sheetId="2"/>
      <sheetData sheetId="3"/>
      <sheetData sheetId="4">
        <row r="12">
          <cell r="A12">
            <v>1</v>
          </cell>
          <cell r="B12" t="str">
            <v xml:space="preserve"> Lombok Barat</v>
          </cell>
        </row>
        <row r="13">
          <cell r="A13">
            <v>2</v>
          </cell>
          <cell r="B13" t="str">
            <v xml:space="preserve"> Lombok Tengah</v>
          </cell>
        </row>
        <row r="14">
          <cell r="A14">
            <v>3</v>
          </cell>
          <cell r="B14" t="str">
            <v xml:space="preserve"> Lombok Timur</v>
          </cell>
        </row>
        <row r="15">
          <cell r="A15">
            <v>4</v>
          </cell>
          <cell r="B15" t="str">
            <v xml:space="preserve"> Sumbawa</v>
          </cell>
        </row>
        <row r="16">
          <cell r="A16">
            <v>5</v>
          </cell>
          <cell r="B16" t="str">
            <v xml:space="preserve"> Dompu</v>
          </cell>
        </row>
        <row r="17">
          <cell r="A17">
            <v>6</v>
          </cell>
          <cell r="B17" t="str">
            <v xml:space="preserve"> Bima</v>
          </cell>
        </row>
        <row r="18">
          <cell r="A18">
            <v>7</v>
          </cell>
          <cell r="B18" t="str">
            <v xml:space="preserve"> Sumbawa Barat</v>
          </cell>
        </row>
        <row r="19">
          <cell r="A19">
            <v>8</v>
          </cell>
          <cell r="B19" t="str">
            <v xml:space="preserve"> Lombok Utara</v>
          </cell>
        </row>
        <row r="20">
          <cell r="A20">
            <v>9</v>
          </cell>
          <cell r="B20" t="str">
            <v xml:space="preserve"> Kota Mataram</v>
          </cell>
        </row>
        <row r="21">
          <cell r="A21">
            <v>10</v>
          </cell>
          <cell r="B21" t="str">
            <v xml:space="preserve"> Kota Bima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95"/>
  <sheetViews>
    <sheetView tabSelected="1" workbookViewId="0">
      <selection sqref="A1:G1"/>
    </sheetView>
  </sheetViews>
  <sheetFormatPr defaultRowHeight="15"/>
  <cols>
    <col min="1" max="1" width="9.140625" style="2"/>
    <col min="2" max="2" width="20.42578125" style="2" customWidth="1"/>
    <col min="3" max="3" width="15.85546875" style="2" bestFit="1" customWidth="1"/>
    <col min="4" max="16" width="12.7109375" style="2" customWidth="1"/>
    <col min="17" max="16384" width="9.140625" style="2"/>
  </cols>
  <sheetData>
    <row r="1" spans="1:18">
      <c r="A1" s="42" t="s">
        <v>10</v>
      </c>
      <c r="B1" s="42"/>
      <c r="C1" s="42"/>
      <c r="D1" s="42"/>
      <c r="E1" s="42"/>
      <c r="F1" s="42"/>
      <c r="G1" s="42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42" t="s">
        <v>5</v>
      </c>
      <c r="B2" s="42"/>
      <c r="C2" s="42"/>
      <c r="D2" s="42"/>
      <c r="E2" s="42"/>
      <c r="F2" s="42"/>
      <c r="G2" s="42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>
      <c r="A3" s="42" t="s">
        <v>7</v>
      </c>
      <c r="B3" s="42"/>
      <c r="C3" s="42"/>
      <c r="D3" s="42"/>
      <c r="E3" s="42"/>
      <c r="F3" s="42"/>
      <c r="G3" s="42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 thickBot="1">
      <c r="A4" s="3"/>
      <c r="B4" s="3"/>
      <c r="C4" s="3"/>
      <c r="D4" s="39"/>
      <c r="E4" s="39"/>
      <c r="F4" s="39"/>
      <c r="G4" s="39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 customHeight="1">
      <c r="A5" s="43" t="s">
        <v>0</v>
      </c>
      <c r="B5" s="43" t="s">
        <v>1</v>
      </c>
      <c r="C5" s="43" t="s">
        <v>2</v>
      </c>
      <c r="D5" s="45" t="s">
        <v>11</v>
      </c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0" t="s">
        <v>9</v>
      </c>
      <c r="Q5" s="1"/>
      <c r="R5" s="1"/>
    </row>
    <row r="6" spans="1:18" ht="28.5">
      <c r="A6" s="44"/>
      <c r="B6" s="44"/>
      <c r="C6" s="44"/>
      <c r="D6" s="29" t="s">
        <v>12</v>
      </c>
      <c r="E6" s="29" t="s">
        <v>3</v>
      </c>
      <c r="F6" s="29" t="s">
        <v>13</v>
      </c>
      <c r="G6" s="29" t="s">
        <v>3</v>
      </c>
      <c r="H6" s="29" t="s">
        <v>14</v>
      </c>
      <c r="I6" s="29" t="s">
        <v>3</v>
      </c>
      <c r="J6" s="29" t="s">
        <v>15</v>
      </c>
      <c r="K6" s="29" t="s">
        <v>3</v>
      </c>
      <c r="L6" s="29" t="s">
        <v>16</v>
      </c>
      <c r="M6" s="29" t="s">
        <v>3</v>
      </c>
      <c r="N6" s="29" t="s">
        <v>8</v>
      </c>
      <c r="O6" s="29" t="s">
        <v>3</v>
      </c>
      <c r="P6" s="41"/>
      <c r="Q6" s="1"/>
      <c r="R6" s="1"/>
    </row>
    <row r="7" spans="1:18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1"/>
      <c r="R7" s="1"/>
    </row>
    <row r="8" spans="1:18">
      <c r="A8" s="5">
        <f>'[1]4KIA'!A12</f>
        <v>1</v>
      </c>
      <c r="B8" s="6" t="str">
        <f>'[1]4KIA'!B12</f>
        <v xml:space="preserve"> Lombok Barat</v>
      </c>
      <c r="C8" s="7">
        <v>17</v>
      </c>
      <c r="D8" s="30">
        <v>1218</v>
      </c>
      <c r="E8" s="34">
        <f>(D8/P8)*100</f>
        <v>1.104801988280754</v>
      </c>
      <c r="F8" s="30">
        <v>59104</v>
      </c>
      <c r="G8" s="34">
        <f>(F8/P8)*100</f>
        <v>53.611015365636852</v>
      </c>
      <c r="H8" s="30">
        <v>18101</v>
      </c>
      <c r="I8" s="34">
        <f>(H8/P8)*100</f>
        <v>16.418736280681383</v>
      </c>
      <c r="J8" s="30">
        <v>0</v>
      </c>
      <c r="K8" s="8">
        <f>(J8/P8)*100</f>
        <v>0</v>
      </c>
      <c r="L8" s="30">
        <v>0</v>
      </c>
      <c r="M8" s="8">
        <f>(L8/P8)*100</f>
        <v>0</v>
      </c>
      <c r="N8" s="30">
        <f>SUM(D8,F8,H8,J8,L8)</f>
        <v>78423</v>
      </c>
      <c r="O8" s="8">
        <f t="shared" ref="O8:O17" si="0">SUM(E8,G8,I8,K8)</f>
        <v>71.134553634598987</v>
      </c>
      <c r="P8" s="30">
        <v>110246</v>
      </c>
      <c r="Q8" s="1"/>
      <c r="R8" s="1"/>
    </row>
    <row r="9" spans="1:18">
      <c r="A9" s="9">
        <f>'[1]4KIA'!A13</f>
        <v>2</v>
      </c>
      <c r="B9" s="10" t="str">
        <f>'[1]4KIA'!B13</f>
        <v xml:space="preserve"> Lombok Tengah</v>
      </c>
      <c r="C9" s="11">
        <v>25</v>
      </c>
      <c r="D9" s="31">
        <v>2306</v>
      </c>
      <c r="E9" s="35">
        <f t="shared" ref="E9:E18" si="1">(D9/P9)*100</f>
        <v>1.4199332520535461</v>
      </c>
      <c r="F9" s="31">
        <v>83121</v>
      </c>
      <c r="G9" s="35">
        <f t="shared" ref="G9:G18" si="2">(F9/P9)*100</f>
        <v>51.182251450105298</v>
      </c>
      <c r="H9" s="31">
        <v>34950</v>
      </c>
      <c r="I9" s="35">
        <f t="shared" ref="I9:I18" si="3">(H9/P9)*100</f>
        <v>21.520670927697935</v>
      </c>
      <c r="J9" s="31">
        <v>0</v>
      </c>
      <c r="K9" s="12">
        <f t="shared" ref="K9:K18" si="4">(J9/P9)*100</f>
        <v>0</v>
      </c>
      <c r="L9" s="31">
        <v>0</v>
      </c>
      <c r="M9" s="12">
        <f t="shared" ref="M9:M18" si="5">(L9/P9)*100</f>
        <v>0</v>
      </c>
      <c r="N9" s="31">
        <f t="shared" ref="N9:N18" si="6">SUM(D9,F9,H9,J9,L9)</f>
        <v>120377</v>
      </c>
      <c r="O9" s="12">
        <f t="shared" si="0"/>
        <v>74.122855629856787</v>
      </c>
      <c r="P9" s="31">
        <v>162402</v>
      </c>
      <c r="Q9" s="1"/>
      <c r="R9" s="1"/>
    </row>
    <row r="10" spans="1:18">
      <c r="A10" s="9">
        <f>'[1]4KIA'!A14</f>
        <v>3</v>
      </c>
      <c r="B10" s="10" t="str">
        <f>'[1]4KIA'!B14</f>
        <v xml:space="preserve"> Lombok Timur</v>
      </c>
      <c r="C10" s="11">
        <v>29</v>
      </c>
      <c r="D10" s="31">
        <v>4983</v>
      </c>
      <c r="E10" s="35">
        <f t="shared" si="1"/>
        <v>2.381350626759251</v>
      </c>
      <c r="F10" s="31">
        <v>99771</v>
      </c>
      <c r="G10" s="35">
        <f t="shared" si="2"/>
        <v>47.680058876660084</v>
      </c>
      <c r="H10" s="31">
        <v>44299</v>
      </c>
      <c r="I10" s="35">
        <f t="shared" si="3"/>
        <v>21.170269198235612</v>
      </c>
      <c r="J10" s="31">
        <v>0</v>
      </c>
      <c r="K10" s="12">
        <f t="shared" si="4"/>
        <v>0</v>
      </c>
      <c r="L10" s="31">
        <v>0</v>
      </c>
      <c r="M10" s="12">
        <f t="shared" si="5"/>
        <v>0</v>
      </c>
      <c r="N10" s="31">
        <f t="shared" si="6"/>
        <v>149053</v>
      </c>
      <c r="O10" s="12">
        <f t="shared" si="0"/>
        <v>71.231678701654943</v>
      </c>
      <c r="P10" s="31">
        <v>209251</v>
      </c>
      <c r="Q10" s="1"/>
      <c r="R10" s="1"/>
    </row>
    <row r="11" spans="1:18">
      <c r="A11" s="9">
        <f>'[1]4KIA'!A15</f>
        <v>4</v>
      </c>
      <c r="B11" s="10" t="str">
        <f>'[1]4KIA'!B15</f>
        <v xml:space="preserve"> Sumbawa</v>
      </c>
      <c r="C11" s="11">
        <v>25</v>
      </c>
      <c r="D11" s="31">
        <v>1120</v>
      </c>
      <c r="E11" s="35">
        <f t="shared" si="1"/>
        <v>1.5980594991795678</v>
      </c>
      <c r="F11" s="31">
        <v>30952</v>
      </c>
      <c r="G11" s="35">
        <f t="shared" si="2"/>
        <v>44.163515730898197</v>
      </c>
      <c r="H11" s="31">
        <v>6605</v>
      </c>
      <c r="I11" s="35">
        <f t="shared" si="3"/>
        <v>9.42427052864379</v>
      </c>
      <c r="J11" s="31">
        <v>0</v>
      </c>
      <c r="K11" s="12">
        <f t="shared" si="4"/>
        <v>0</v>
      </c>
      <c r="L11" s="31">
        <v>0</v>
      </c>
      <c r="M11" s="12">
        <f t="shared" si="5"/>
        <v>0</v>
      </c>
      <c r="N11" s="31">
        <f t="shared" si="6"/>
        <v>38677</v>
      </c>
      <c r="O11" s="12">
        <f t="shared" si="0"/>
        <v>55.185845758721555</v>
      </c>
      <c r="P11" s="31">
        <v>70085</v>
      </c>
      <c r="Q11" s="1"/>
      <c r="R11" s="1"/>
    </row>
    <row r="12" spans="1:18">
      <c r="A12" s="9">
        <f>'[1]4KIA'!A16</f>
        <v>5</v>
      </c>
      <c r="B12" s="10" t="str">
        <f>'[1]4KIA'!B16</f>
        <v xml:space="preserve"> Dompu</v>
      </c>
      <c r="C12" s="11">
        <v>9</v>
      </c>
      <c r="D12" s="31">
        <v>2053</v>
      </c>
      <c r="E12" s="35">
        <f t="shared" si="1"/>
        <v>5.2037919497110412</v>
      </c>
      <c r="F12" s="31">
        <v>18424</v>
      </c>
      <c r="G12" s="35">
        <f t="shared" si="2"/>
        <v>46.699787083037613</v>
      </c>
      <c r="H12" s="31">
        <v>4323</v>
      </c>
      <c r="I12" s="35">
        <f t="shared" si="3"/>
        <v>10.957619385582481</v>
      </c>
      <c r="J12" s="31">
        <v>0</v>
      </c>
      <c r="K12" s="12">
        <f t="shared" si="4"/>
        <v>0</v>
      </c>
      <c r="L12" s="31">
        <v>0</v>
      </c>
      <c r="M12" s="12">
        <f t="shared" si="5"/>
        <v>0</v>
      </c>
      <c r="N12" s="31">
        <f t="shared" si="6"/>
        <v>24800</v>
      </c>
      <c r="O12" s="12">
        <f t="shared" si="0"/>
        <v>62.861198418331135</v>
      </c>
      <c r="P12" s="31">
        <v>39452</v>
      </c>
      <c r="Q12" s="1"/>
      <c r="R12" s="1"/>
    </row>
    <row r="13" spans="1:18">
      <c r="A13" s="9">
        <f>'[1]4KIA'!A17</f>
        <v>6</v>
      </c>
      <c r="B13" s="10" t="str">
        <f>'[1]4KIA'!B17</f>
        <v xml:space="preserve"> Bima</v>
      </c>
      <c r="C13" s="11">
        <v>20</v>
      </c>
      <c r="D13" s="31">
        <v>800</v>
      </c>
      <c r="E13" s="35">
        <f t="shared" si="1"/>
        <v>6.9078663327864609</v>
      </c>
      <c r="F13" s="31">
        <v>5715</v>
      </c>
      <c r="G13" s="35">
        <f t="shared" si="2"/>
        <v>49.348070114843281</v>
      </c>
      <c r="H13" s="31">
        <v>1285</v>
      </c>
      <c r="I13" s="35">
        <f t="shared" si="3"/>
        <v>11.095760297038252</v>
      </c>
      <c r="J13" s="31">
        <v>0</v>
      </c>
      <c r="K13" s="12">
        <f t="shared" si="4"/>
        <v>0</v>
      </c>
      <c r="L13" s="31">
        <v>0</v>
      </c>
      <c r="M13" s="12">
        <f t="shared" si="5"/>
        <v>0</v>
      </c>
      <c r="N13" s="31">
        <f t="shared" si="6"/>
        <v>7800</v>
      </c>
      <c r="O13" s="12">
        <f t="shared" si="0"/>
        <v>67.35169674466799</v>
      </c>
      <c r="P13" s="31">
        <v>11581</v>
      </c>
      <c r="Q13" s="1"/>
      <c r="R13" s="1"/>
    </row>
    <row r="14" spans="1:18">
      <c r="A14" s="9">
        <f>'[1]4KIA'!A18</f>
        <v>7</v>
      </c>
      <c r="B14" s="10" t="str">
        <f>'[1]4KIA'!B18</f>
        <v xml:space="preserve"> Sumbawa Barat</v>
      </c>
      <c r="C14" s="11">
        <v>9</v>
      </c>
      <c r="D14" s="31">
        <v>156</v>
      </c>
      <c r="E14" s="35">
        <f t="shared" si="1"/>
        <v>0.88036117381489842</v>
      </c>
      <c r="F14" s="31">
        <v>12979</v>
      </c>
      <c r="G14" s="35">
        <f t="shared" si="2"/>
        <v>73.244920993227993</v>
      </c>
      <c r="H14" s="31">
        <v>2035</v>
      </c>
      <c r="I14" s="35">
        <f t="shared" si="3"/>
        <v>11.484198645598195</v>
      </c>
      <c r="J14" s="31">
        <v>0</v>
      </c>
      <c r="K14" s="12">
        <f t="shared" si="4"/>
        <v>0</v>
      </c>
      <c r="L14" s="31">
        <v>252</v>
      </c>
      <c r="M14" s="12">
        <f t="shared" si="5"/>
        <v>1.4221218961625282</v>
      </c>
      <c r="N14" s="31">
        <f t="shared" si="6"/>
        <v>15422</v>
      </c>
      <c r="O14" s="12">
        <f t="shared" si="0"/>
        <v>85.609480812641095</v>
      </c>
      <c r="P14" s="31">
        <v>17720</v>
      </c>
      <c r="Q14" s="1"/>
      <c r="R14" s="1"/>
    </row>
    <row r="15" spans="1:18">
      <c r="A15" s="9">
        <f>'[1]4KIA'!A19</f>
        <v>8</v>
      </c>
      <c r="B15" s="10" t="str">
        <f>'[1]4KIA'!B19</f>
        <v xml:space="preserve"> Lombok Utara</v>
      </c>
      <c r="C15" s="11">
        <v>8</v>
      </c>
      <c r="D15" s="31"/>
      <c r="E15" s="35" t="e">
        <f t="shared" si="1"/>
        <v>#DIV/0!</v>
      </c>
      <c r="F15" s="31"/>
      <c r="G15" s="35" t="e">
        <f t="shared" si="2"/>
        <v>#DIV/0!</v>
      </c>
      <c r="H15" s="31"/>
      <c r="I15" s="35" t="e">
        <f t="shared" si="3"/>
        <v>#DIV/0!</v>
      </c>
      <c r="J15" s="31"/>
      <c r="K15" s="12" t="e">
        <f t="shared" si="4"/>
        <v>#DIV/0!</v>
      </c>
      <c r="L15" s="31"/>
      <c r="M15" s="12" t="e">
        <f t="shared" si="5"/>
        <v>#DIV/0!</v>
      </c>
      <c r="N15" s="31">
        <f t="shared" si="6"/>
        <v>0</v>
      </c>
      <c r="O15" s="12" t="e">
        <f t="shared" si="0"/>
        <v>#DIV/0!</v>
      </c>
      <c r="P15" s="31">
        <v>0</v>
      </c>
      <c r="Q15" s="1"/>
      <c r="R15" s="1"/>
    </row>
    <row r="16" spans="1:18">
      <c r="A16" s="13">
        <f>'[1]4KIA'!A20</f>
        <v>9</v>
      </c>
      <c r="B16" s="14" t="str">
        <f>'[1]4KIA'!B20</f>
        <v xml:space="preserve"> Kota Mataram</v>
      </c>
      <c r="C16" s="15">
        <v>11</v>
      </c>
      <c r="D16" s="32">
        <v>699</v>
      </c>
      <c r="E16" s="36">
        <f t="shared" si="1"/>
        <v>1.4079967771175346</v>
      </c>
      <c r="F16" s="32">
        <v>27770</v>
      </c>
      <c r="G16" s="36">
        <f t="shared" si="2"/>
        <v>55.937153791922654</v>
      </c>
      <c r="H16" s="32">
        <v>5565</v>
      </c>
      <c r="I16" s="36">
        <f t="shared" si="3"/>
        <v>11.209588075334878</v>
      </c>
      <c r="J16" s="32">
        <v>0</v>
      </c>
      <c r="K16" s="16">
        <f t="shared" si="4"/>
        <v>0</v>
      </c>
      <c r="L16" s="32">
        <v>0</v>
      </c>
      <c r="M16" s="16">
        <f t="shared" si="5"/>
        <v>0</v>
      </c>
      <c r="N16" s="32">
        <f t="shared" si="6"/>
        <v>34034</v>
      </c>
      <c r="O16" s="16">
        <f t="shared" si="0"/>
        <v>68.554738644375064</v>
      </c>
      <c r="P16" s="32">
        <v>49645</v>
      </c>
      <c r="Q16" s="17"/>
      <c r="R16" s="17"/>
    </row>
    <row r="17" spans="1:18">
      <c r="A17" s="18">
        <f>'[1]4KIA'!A21</f>
        <v>10</v>
      </c>
      <c r="B17" s="19" t="str">
        <f>'[1]4KIA'!B21</f>
        <v xml:space="preserve"> Kota Bima</v>
      </c>
      <c r="C17" s="20">
        <v>5</v>
      </c>
      <c r="D17" s="33">
        <v>1392</v>
      </c>
      <c r="E17" s="37">
        <f t="shared" si="1"/>
        <v>8.109525196621032</v>
      </c>
      <c r="F17" s="33">
        <v>5300</v>
      </c>
      <c r="G17" s="37">
        <f t="shared" si="2"/>
        <v>30.876784153801339</v>
      </c>
      <c r="H17" s="33">
        <v>1986</v>
      </c>
      <c r="I17" s="37">
        <f t="shared" si="3"/>
        <v>11.570055345179144</v>
      </c>
      <c r="J17" s="33">
        <v>0</v>
      </c>
      <c r="K17" s="21">
        <f t="shared" si="4"/>
        <v>0</v>
      </c>
      <c r="L17" s="33">
        <v>0</v>
      </c>
      <c r="M17" s="21">
        <f t="shared" si="5"/>
        <v>0</v>
      </c>
      <c r="N17" s="33">
        <f t="shared" si="6"/>
        <v>8678</v>
      </c>
      <c r="O17" s="21">
        <f t="shared" si="0"/>
        <v>50.556364695601516</v>
      </c>
      <c r="P17" s="33">
        <v>17165</v>
      </c>
      <c r="Q17" s="1"/>
      <c r="R17" s="1"/>
    </row>
    <row r="18" spans="1:18" ht="15.75" thickBot="1">
      <c r="A18" s="22" t="s">
        <v>4</v>
      </c>
      <c r="B18" s="23"/>
      <c r="C18" s="24"/>
      <c r="D18" s="28">
        <f>SUM(D8:D17)</f>
        <v>14727</v>
      </c>
      <c r="E18" s="38">
        <f t="shared" si="1"/>
        <v>2.1419626585527971</v>
      </c>
      <c r="F18" s="28">
        <f>SUM(F8:F17)</f>
        <v>343136</v>
      </c>
      <c r="G18" s="38">
        <f t="shared" si="2"/>
        <v>49.907279066012947</v>
      </c>
      <c r="H18" s="28">
        <f>SUM(H8:H17)</f>
        <v>119149</v>
      </c>
      <c r="I18" s="38">
        <f t="shared" si="3"/>
        <v>17.329578923331788</v>
      </c>
      <c r="J18" s="28">
        <f>SUM(J8:J17)</f>
        <v>0</v>
      </c>
      <c r="K18" s="25">
        <f t="shared" si="4"/>
        <v>0</v>
      </c>
      <c r="L18" s="28">
        <f>SUM(L8:L17)</f>
        <v>252</v>
      </c>
      <c r="M18" s="25">
        <f t="shared" si="5"/>
        <v>3.6652039787825413E-2</v>
      </c>
      <c r="N18" s="28">
        <f t="shared" si="6"/>
        <v>477264</v>
      </c>
      <c r="O18" s="25">
        <f>(N18/P18)*100</f>
        <v>69.415472687685352</v>
      </c>
      <c r="P18" s="28">
        <f>SUM(P8:P17)</f>
        <v>687547</v>
      </c>
      <c r="Q18" s="1"/>
      <c r="R18" s="1"/>
    </row>
    <row r="19" spans="1:18">
      <c r="A19" s="27" t="s">
        <v>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>
      <c r="A20" s="1"/>
      <c r="B20" s="1"/>
      <c r="C20" s="1"/>
      <c r="D20" s="26"/>
      <c r="E20" s="26"/>
      <c r="F20" s="26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>
      <c r="A21" s="1"/>
      <c r="B21" s="1"/>
      <c r="C21" s="1"/>
      <c r="D21" s="26"/>
      <c r="E21" s="26"/>
      <c r="F21" s="26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>
      <c r="A28" s="1"/>
      <c r="B28" s="1"/>
      <c r="C28" s="1"/>
      <c r="D28" s="26"/>
      <c r="E28" s="26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>
      <c r="A29" s="1"/>
      <c r="B29" s="1"/>
      <c r="C29" s="1"/>
      <c r="D29" s="1"/>
      <c r="E29" s="26"/>
      <c r="F29" s="26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1:18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1:18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1:18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1:18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1:18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1:1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1:18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1:18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1:18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1:18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1:18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1:18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1:18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1:18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 spans="1:1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 spans="1:18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 spans="1:18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 spans="1:18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 spans="1:18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 spans="1:18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 spans="1:18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1:18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spans="1:18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 spans="1: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1:18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1:18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1:18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 spans="1:18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 spans="1:18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 spans="1:18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 spans="1:18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 spans="1:18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 spans="1:18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1:1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1:18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spans="1:18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 spans="1:18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 spans="1:18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 spans="1:18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1:18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1:18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</row>
    <row r="936" spans="1:18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1:18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</row>
    <row r="938" spans="1:1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</row>
    <row r="939" spans="1:18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</row>
    <row r="940" spans="1:18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</row>
    <row r="941" spans="1:18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</row>
    <row r="942" spans="1:18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</row>
    <row r="943" spans="1:18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</row>
    <row r="944" spans="1:18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</row>
    <row r="945" spans="1:18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1:18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</row>
    <row r="947" spans="1:18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</row>
    <row r="948" spans="1:1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1:18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</row>
    <row r="950" spans="1:18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</row>
    <row r="951" spans="1:18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</row>
    <row r="952" spans="1:18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</row>
    <row r="953" spans="1:18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</row>
    <row r="954" spans="1:18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</row>
    <row r="955" spans="1:18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</row>
    <row r="956" spans="1:18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</row>
    <row r="957" spans="1:18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</row>
    <row r="958" spans="1:1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</row>
    <row r="959" spans="1:18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</row>
    <row r="960" spans="1:18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</row>
    <row r="961" spans="1:18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</row>
    <row r="962" spans="1:18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</row>
    <row r="963" spans="1:18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</row>
    <row r="964" spans="1:18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</row>
    <row r="965" spans="1:18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</row>
    <row r="966" spans="1:18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</row>
    <row r="967" spans="1:18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</row>
    <row r="968" spans="1:1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</row>
    <row r="969" spans="1:18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</row>
    <row r="970" spans="1:18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</row>
    <row r="971" spans="1:18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</row>
    <row r="972" spans="1:18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</row>
    <row r="973" spans="1:18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</row>
    <row r="974" spans="1:18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</row>
    <row r="975" spans="1:18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</row>
    <row r="976" spans="1:18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</row>
    <row r="977" spans="1:18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</row>
    <row r="978" spans="1:1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</row>
    <row r="979" spans="1:18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</row>
    <row r="980" spans="1:18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</row>
    <row r="981" spans="1:18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</row>
    <row r="982" spans="1:18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</row>
    <row r="983" spans="1:18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</row>
    <row r="984" spans="1:18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</row>
    <row r="985" spans="1:18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</row>
    <row r="986" spans="1:18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</row>
    <row r="987" spans="1:18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</row>
    <row r="988" spans="1:1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</row>
    <row r="989" spans="1:18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</row>
    <row r="990" spans="1:18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</row>
    <row r="991" spans="1:18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</row>
    <row r="992" spans="1:18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</row>
    <row r="993" spans="1:18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</row>
    <row r="994" spans="1:18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</row>
    <row r="995" spans="1:18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</row>
  </sheetData>
  <mergeCells count="8">
    <mergeCell ref="P5:P6"/>
    <mergeCell ref="A1:G1"/>
    <mergeCell ref="A2:G2"/>
    <mergeCell ref="A3:G3"/>
    <mergeCell ref="A5:A6"/>
    <mergeCell ref="B5:B6"/>
    <mergeCell ref="C5:C6"/>
    <mergeCell ref="D5:O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2019-03-04T15:26:12Z</dcterms:created>
  <dcterms:modified xsi:type="dcterms:W3CDTF">2019-03-09T03:07:17Z</dcterms:modified>
</cp:coreProperties>
</file>