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0665" windowHeight="76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P18" i="1"/>
  <c r="L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G8"/>
  <c r="K9"/>
  <c r="K10"/>
  <c r="K11"/>
  <c r="K12"/>
  <c r="K13"/>
  <c r="K14"/>
  <c r="K15"/>
  <c r="K16"/>
  <c r="K17"/>
  <c r="K8"/>
  <c r="I9"/>
  <c r="I10"/>
  <c r="I11"/>
  <c r="I12"/>
  <c r="I13"/>
  <c r="I14"/>
  <c r="I15"/>
  <c r="I16"/>
  <c r="I17"/>
  <c r="I8"/>
  <c r="G9"/>
  <c r="G10"/>
  <c r="G11"/>
  <c r="G12"/>
  <c r="G13"/>
  <c r="G14"/>
  <c r="G15"/>
  <c r="G16"/>
  <c r="G17"/>
  <c r="E9"/>
  <c r="E10"/>
  <c r="E11"/>
  <c r="E12"/>
  <c r="E13"/>
  <c r="E14"/>
  <c r="E15"/>
  <c r="E16"/>
  <c r="E17"/>
  <c r="E8"/>
  <c r="J18"/>
  <c r="H18"/>
  <c r="F18"/>
  <c r="D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I18" l="1"/>
  <c r="O13"/>
  <c r="O16"/>
  <c r="O14"/>
  <c r="O12"/>
  <c r="O10"/>
  <c r="O17"/>
  <c r="O15"/>
  <c r="O11"/>
  <c r="O9"/>
  <c r="O8"/>
  <c r="N18"/>
  <c r="O18" s="1"/>
  <c r="M18"/>
  <c r="G18"/>
  <c r="K18"/>
  <c r="E18"/>
</calcChain>
</file>

<file path=xl/sharedStrings.xml><?xml version="1.0" encoding="utf-8"?>
<sst xmlns="http://schemas.openxmlformats.org/spreadsheetml/2006/main" count="22" uniqueCount="17">
  <si>
    <t>NO</t>
  </si>
  <si>
    <t>KABUPATEN</t>
  </si>
  <si>
    <t>PUSKESMAS</t>
  </si>
  <si>
    <t>%</t>
  </si>
  <si>
    <t>JUMLAH (KAB/KOTA)</t>
  </si>
  <si>
    <t>PROVINSI NUSA TENGGARA BARAT</t>
  </si>
  <si>
    <t>Sumber: Dinas Kesehatan Provinsi NTB</t>
  </si>
  <si>
    <t>JUMLAH</t>
  </si>
  <si>
    <t>MKJP + NON MKJP</t>
  </si>
  <si>
    <t>TAHUN 2016</t>
  </si>
  <si>
    <t>PROPORSI PESERTA KB AKTIF NON MKJP MENURUT JENIS KONTRASEPSI DAN KABUPATEN</t>
  </si>
  <si>
    <t>JUMLAH PESERTA KB AKTIF NON MKJP</t>
  </si>
  <si>
    <t>KONDOM</t>
  </si>
  <si>
    <t>SUNTIK</t>
  </si>
  <si>
    <t>PIL</t>
  </si>
  <si>
    <t>OBAT VAGINA</t>
  </si>
  <si>
    <t>LAINNYA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</si>
</sst>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4" fontId="2" fillId="0" borderId="6" xfId="1" applyNumberFormat="1" applyFont="1" applyFill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43" fontId="2" fillId="0" borderId="5" xfId="1" applyNumberFormat="1" applyFont="1" applyBorder="1" applyAlignment="1">
      <alignment vertical="center"/>
    </xf>
    <xf numFmtId="43" fontId="2" fillId="0" borderId="6" xfId="1" applyNumberFormat="1" applyFont="1" applyBorder="1" applyAlignment="1">
      <alignment vertical="center"/>
    </xf>
    <xf numFmtId="43" fontId="2" fillId="0" borderId="6" xfId="1" applyNumberFormat="1" applyFont="1" applyFill="1" applyBorder="1" applyAlignment="1">
      <alignment vertical="center"/>
    </xf>
    <xf numFmtId="43" fontId="2" fillId="0" borderId="7" xfId="1" applyNumberFormat="1" applyFont="1" applyBorder="1" applyAlignment="1">
      <alignment vertical="center"/>
    </xf>
    <xf numFmtId="43" fontId="2" fillId="0" borderId="8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5"/>
  <sheetViews>
    <sheetView tabSelected="1" topLeftCell="E1" workbookViewId="0">
      <selection activeCell="H19" sqref="H19"/>
    </sheetView>
  </sheetViews>
  <sheetFormatPr defaultRowHeight="15"/>
  <cols>
    <col min="1" max="1" width="9.140625" style="2"/>
    <col min="2" max="2" width="20.42578125" style="2" customWidth="1"/>
    <col min="3" max="3" width="15.85546875" style="2" bestFit="1" customWidth="1"/>
    <col min="4" max="16" width="12.7109375" style="2" customWidth="1"/>
    <col min="17" max="16384" width="9.140625" style="2"/>
  </cols>
  <sheetData>
    <row r="1" spans="1:18">
      <c r="A1" s="38" t="s">
        <v>10</v>
      </c>
      <c r="B1" s="38"/>
      <c r="C1" s="38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8" t="s">
        <v>5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38" t="s">
        <v>9</v>
      </c>
      <c r="B3" s="38"/>
      <c r="C3" s="38"/>
      <c r="D3" s="38"/>
      <c r="E3" s="38"/>
      <c r="F3" s="38"/>
      <c r="G3" s="38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thickBot="1">
      <c r="A4" s="3"/>
      <c r="B4" s="3"/>
      <c r="C4" s="3"/>
      <c r="D4" s="32"/>
      <c r="E4" s="32"/>
      <c r="F4" s="32"/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39" t="s">
        <v>0</v>
      </c>
      <c r="B5" s="39" t="s">
        <v>1</v>
      </c>
      <c r="C5" s="39" t="s">
        <v>2</v>
      </c>
      <c r="D5" s="41" t="s">
        <v>11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3" t="s">
        <v>8</v>
      </c>
      <c r="Q5" s="1"/>
      <c r="R5" s="1"/>
    </row>
    <row r="6" spans="1:18" ht="28.5">
      <c r="A6" s="40"/>
      <c r="B6" s="40"/>
      <c r="C6" s="40"/>
      <c r="D6" s="22" t="s">
        <v>12</v>
      </c>
      <c r="E6" s="22" t="s">
        <v>3</v>
      </c>
      <c r="F6" s="22" t="s">
        <v>13</v>
      </c>
      <c r="G6" s="22" t="s">
        <v>3</v>
      </c>
      <c r="H6" s="22" t="s">
        <v>14</v>
      </c>
      <c r="I6" s="22" t="s">
        <v>3</v>
      </c>
      <c r="J6" s="22" t="s">
        <v>15</v>
      </c>
      <c r="K6" s="22" t="s">
        <v>3</v>
      </c>
      <c r="L6" s="22" t="s">
        <v>16</v>
      </c>
      <c r="M6" s="22" t="s">
        <v>3</v>
      </c>
      <c r="N6" s="22" t="s">
        <v>7</v>
      </c>
      <c r="O6" s="22" t="s">
        <v>3</v>
      </c>
      <c r="P6" s="34"/>
      <c r="Q6" s="1"/>
      <c r="R6" s="1"/>
    </row>
    <row r="7" spans="1:1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1"/>
      <c r="R7" s="1"/>
    </row>
    <row r="8" spans="1:18">
      <c r="A8" s="5">
        <f>'[1]4KIA'!A12</f>
        <v>1</v>
      </c>
      <c r="B8" s="6" t="str">
        <f>'[1]4KIA'!B12</f>
        <v xml:space="preserve"> Lombok Barat</v>
      </c>
      <c r="C8" s="23">
        <v>17</v>
      </c>
      <c r="D8" s="23">
        <v>1005</v>
      </c>
      <c r="E8" s="27">
        <f>(D8/P8)*100</f>
        <v>0.88064422849431745</v>
      </c>
      <c r="F8" s="23">
        <v>60022</v>
      </c>
      <c r="G8" s="27">
        <f>(F8/P8)*100</f>
        <v>52.595052619587982</v>
      </c>
      <c r="H8" s="23">
        <v>14579</v>
      </c>
      <c r="I8" s="27">
        <f>(H8/P8)*100</f>
        <v>12.775037022108112</v>
      </c>
      <c r="J8" s="23">
        <v>0</v>
      </c>
      <c r="K8" s="7">
        <f>(J8/P8)*100</f>
        <v>0</v>
      </c>
      <c r="L8" s="23">
        <v>0</v>
      </c>
      <c r="M8" s="7">
        <f>(L8/P8)*100</f>
        <v>0</v>
      </c>
      <c r="N8" s="23">
        <f>SUM(D8,F8,H8,J8,L8)</f>
        <v>75606</v>
      </c>
      <c r="O8" s="7">
        <f t="shared" ref="O8:O17" si="0">SUM(E8,G8,I8,K8)</f>
        <v>66.250733870190416</v>
      </c>
      <c r="P8" s="23">
        <v>114121</v>
      </c>
      <c r="Q8" s="1"/>
      <c r="R8" s="1"/>
    </row>
    <row r="9" spans="1:18">
      <c r="A9" s="8">
        <f>'[1]4KIA'!A13</f>
        <v>2</v>
      </c>
      <c r="B9" s="9" t="str">
        <f>'[1]4KIA'!B13</f>
        <v xml:space="preserve"> Lombok Tengah</v>
      </c>
      <c r="C9" s="24">
        <v>25</v>
      </c>
      <c r="D9" s="24">
        <v>2267</v>
      </c>
      <c r="E9" s="28">
        <f t="shared" ref="E9:E18" si="1">(D9/P9)*100</f>
        <v>1.3395495048334869</v>
      </c>
      <c r="F9" s="24">
        <v>89068</v>
      </c>
      <c r="G9" s="28">
        <f t="shared" ref="G9:G18" si="2">(F9/P9)*100</f>
        <v>52.62946418019807</v>
      </c>
      <c r="H9" s="24">
        <v>31343</v>
      </c>
      <c r="I9" s="28">
        <f t="shared" ref="I9:I18" si="3">(H9/P9)*100</f>
        <v>18.520291190999551</v>
      </c>
      <c r="J9" s="24">
        <v>0</v>
      </c>
      <c r="K9" s="10">
        <f t="shared" ref="K9:K18" si="4">(J9/P9)*100</f>
        <v>0</v>
      </c>
      <c r="L9" s="24">
        <v>0</v>
      </c>
      <c r="M9" s="10">
        <f t="shared" ref="M9:M18" si="5">(L9/P9)*100</f>
        <v>0</v>
      </c>
      <c r="N9" s="24">
        <f t="shared" ref="N9:N18" si="6">SUM(D9,F9,H9,J9,L9)</f>
        <v>122678</v>
      </c>
      <c r="O9" s="10">
        <f t="shared" si="0"/>
        <v>72.489304876031099</v>
      </c>
      <c r="P9" s="24">
        <v>169236</v>
      </c>
      <c r="Q9" s="1"/>
      <c r="R9" s="1"/>
    </row>
    <row r="10" spans="1:18">
      <c r="A10" s="8">
        <f>'[1]4KIA'!A14</f>
        <v>3</v>
      </c>
      <c r="B10" s="9" t="str">
        <f>'[1]4KIA'!B14</f>
        <v xml:space="preserve"> Lombok Timur</v>
      </c>
      <c r="C10" s="24">
        <v>29</v>
      </c>
      <c r="D10" s="24">
        <v>1251</v>
      </c>
      <c r="E10" s="28">
        <f t="shared" si="1"/>
        <v>0.74724933398640492</v>
      </c>
      <c r="F10" s="24">
        <v>94865</v>
      </c>
      <c r="G10" s="28">
        <f t="shared" si="2"/>
        <v>56.664914523277623</v>
      </c>
      <c r="H10" s="24">
        <v>34850</v>
      </c>
      <c r="I10" s="28">
        <f t="shared" si="3"/>
        <v>20.816658105056927</v>
      </c>
      <c r="J10" s="24">
        <v>0</v>
      </c>
      <c r="K10" s="10">
        <f t="shared" si="4"/>
        <v>0</v>
      </c>
      <c r="L10" s="24">
        <v>0</v>
      </c>
      <c r="M10" s="10">
        <f t="shared" si="5"/>
        <v>0</v>
      </c>
      <c r="N10" s="24">
        <f t="shared" si="6"/>
        <v>130966</v>
      </c>
      <c r="O10" s="10">
        <f t="shared" si="0"/>
        <v>78.22882196232095</v>
      </c>
      <c r="P10" s="24">
        <v>167414</v>
      </c>
      <c r="Q10" s="1"/>
      <c r="R10" s="1"/>
    </row>
    <row r="11" spans="1:18">
      <c r="A11" s="8">
        <f>'[1]4KIA'!A15</f>
        <v>4</v>
      </c>
      <c r="B11" s="9" t="str">
        <f>'[1]4KIA'!B15</f>
        <v xml:space="preserve"> Sumbawa</v>
      </c>
      <c r="C11" s="24">
        <v>25</v>
      </c>
      <c r="D11" s="24">
        <v>375</v>
      </c>
      <c r="E11" s="28">
        <f t="shared" si="1"/>
        <v>0.5486306179775281</v>
      </c>
      <c r="F11" s="24">
        <v>33692</v>
      </c>
      <c r="G11" s="28">
        <f t="shared" si="2"/>
        <v>49.291900749063672</v>
      </c>
      <c r="H11" s="24">
        <v>4170</v>
      </c>
      <c r="I11" s="28">
        <f t="shared" si="3"/>
        <v>6.1007724719101128</v>
      </c>
      <c r="J11" s="24">
        <v>0</v>
      </c>
      <c r="K11" s="10">
        <f t="shared" si="4"/>
        <v>0</v>
      </c>
      <c r="L11" s="24">
        <v>0</v>
      </c>
      <c r="M11" s="10">
        <f t="shared" si="5"/>
        <v>0</v>
      </c>
      <c r="N11" s="24">
        <f t="shared" si="6"/>
        <v>38237</v>
      </c>
      <c r="O11" s="10">
        <f t="shared" si="0"/>
        <v>55.941303838951313</v>
      </c>
      <c r="P11" s="24">
        <v>68352</v>
      </c>
      <c r="Q11" s="1"/>
      <c r="R11" s="1"/>
    </row>
    <row r="12" spans="1:18">
      <c r="A12" s="8">
        <f>'[1]4KIA'!A16</f>
        <v>5</v>
      </c>
      <c r="B12" s="9" t="str">
        <f>'[1]4KIA'!B16</f>
        <v xml:space="preserve"> Dompu</v>
      </c>
      <c r="C12" s="24">
        <v>9</v>
      </c>
      <c r="D12" s="24">
        <v>573</v>
      </c>
      <c r="E12" s="28">
        <f t="shared" si="1"/>
        <v>1.563651248465002</v>
      </c>
      <c r="F12" s="24">
        <v>22207</v>
      </c>
      <c r="G12" s="28">
        <f t="shared" si="2"/>
        <v>60.600354755082556</v>
      </c>
      <c r="H12" s="24">
        <v>6648</v>
      </c>
      <c r="I12" s="28">
        <f t="shared" si="3"/>
        <v>18.141629144494473</v>
      </c>
      <c r="J12" s="24">
        <v>0</v>
      </c>
      <c r="K12" s="10">
        <f t="shared" si="4"/>
        <v>0</v>
      </c>
      <c r="L12" s="24">
        <v>0</v>
      </c>
      <c r="M12" s="10">
        <f t="shared" si="5"/>
        <v>0</v>
      </c>
      <c r="N12" s="24">
        <f t="shared" si="6"/>
        <v>29428</v>
      </c>
      <c r="O12" s="10">
        <f t="shared" si="0"/>
        <v>80.305635148042029</v>
      </c>
      <c r="P12" s="24">
        <v>36645</v>
      </c>
      <c r="Q12" s="1"/>
      <c r="R12" s="1"/>
    </row>
    <row r="13" spans="1:18">
      <c r="A13" s="8">
        <f>'[1]4KIA'!A17</f>
        <v>6</v>
      </c>
      <c r="B13" s="9" t="str">
        <f>'[1]4KIA'!B17</f>
        <v xml:space="preserve"> Bima</v>
      </c>
      <c r="C13" s="24">
        <v>21</v>
      </c>
      <c r="D13" s="24">
        <v>250</v>
      </c>
      <c r="E13" s="28">
        <f t="shared" si="1"/>
        <v>0.37974298994440564</v>
      </c>
      <c r="F13" s="24">
        <v>60732</v>
      </c>
      <c r="G13" s="28">
        <f t="shared" si="2"/>
        <v>92.250205061214572</v>
      </c>
      <c r="H13" s="24">
        <v>1443</v>
      </c>
      <c r="I13" s="28">
        <f t="shared" si="3"/>
        <v>2.1918765379591094</v>
      </c>
      <c r="J13" s="24">
        <v>0</v>
      </c>
      <c r="K13" s="10">
        <f t="shared" si="4"/>
        <v>0</v>
      </c>
      <c r="L13" s="24">
        <v>0</v>
      </c>
      <c r="M13" s="10">
        <f t="shared" si="5"/>
        <v>0</v>
      </c>
      <c r="N13" s="24">
        <f t="shared" si="6"/>
        <v>62425</v>
      </c>
      <c r="O13" s="10">
        <f t="shared" si="0"/>
        <v>94.82182458911808</v>
      </c>
      <c r="P13" s="24">
        <v>65834</v>
      </c>
      <c r="Q13" s="1"/>
      <c r="R13" s="1"/>
    </row>
    <row r="14" spans="1:18">
      <c r="A14" s="8">
        <f>'[1]4KIA'!A18</f>
        <v>7</v>
      </c>
      <c r="B14" s="9" t="str">
        <f>'[1]4KIA'!B18</f>
        <v xml:space="preserve"> Sumbawa Barat</v>
      </c>
      <c r="C14" s="24">
        <v>9</v>
      </c>
      <c r="D14" s="24">
        <v>288</v>
      </c>
      <c r="E14" s="28">
        <f t="shared" si="1"/>
        <v>1.5122873345935728</v>
      </c>
      <c r="F14" s="24">
        <v>8428</v>
      </c>
      <c r="G14" s="28">
        <f t="shared" si="2"/>
        <v>44.255408527620247</v>
      </c>
      <c r="H14" s="24">
        <v>4839</v>
      </c>
      <c r="I14" s="28">
        <f t="shared" si="3"/>
        <v>25.40957781978576</v>
      </c>
      <c r="J14" s="24">
        <v>0</v>
      </c>
      <c r="K14" s="10">
        <f t="shared" si="4"/>
        <v>0</v>
      </c>
      <c r="L14" s="24">
        <v>142</v>
      </c>
      <c r="M14" s="10">
        <f t="shared" si="5"/>
        <v>0.74564167191766428</v>
      </c>
      <c r="N14" s="24">
        <f t="shared" si="6"/>
        <v>13697</v>
      </c>
      <c r="O14" s="10">
        <f t="shared" si="0"/>
        <v>71.17727368199958</v>
      </c>
      <c r="P14" s="24">
        <v>19044</v>
      </c>
      <c r="Q14" s="1"/>
      <c r="R14" s="1"/>
    </row>
    <row r="15" spans="1:18">
      <c r="A15" s="8">
        <f>'[1]4KIA'!A19</f>
        <v>8</v>
      </c>
      <c r="B15" s="9" t="str">
        <f>'[1]4KIA'!B19</f>
        <v xml:space="preserve"> Lombok Utara</v>
      </c>
      <c r="C15" s="24">
        <v>8</v>
      </c>
      <c r="D15" s="24"/>
      <c r="E15" s="28">
        <f t="shared" si="1"/>
        <v>0</v>
      </c>
      <c r="F15" s="24"/>
      <c r="G15" s="28">
        <f t="shared" si="2"/>
        <v>0</v>
      </c>
      <c r="H15" s="24"/>
      <c r="I15" s="28">
        <f t="shared" si="3"/>
        <v>0</v>
      </c>
      <c r="J15" s="24"/>
      <c r="K15" s="10">
        <f t="shared" si="4"/>
        <v>0</v>
      </c>
      <c r="L15" s="24"/>
      <c r="M15" s="10">
        <f t="shared" si="5"/>
        <v>0</v>
      </c>
      <c r="N15" s="24">
        <f t="shared" si="6"/>
        <v>0</v>
      </c>
      <c r="O15" s="10">
        <f t="shared" si="0"/>
        <v>0</v>
      </c>
      <c r="P15" s="24">
        <v>38034</v>
      </c>
      <c r="Q15" s="1"/>
      <c r="R15" s="1"/>
    </row>
    <row r="16" spans="1:18">
      <c r="A16" s="11">
        <f>'[1]4KIA'!A20</f>
        <v>9</v>
      </c>
      <c r="B16" s="12" t="str">
        <f>'[1]4KIA'!B20</f>
        <v xml:space="preserve"> Kota Mataram</v>
      </c>
      <c r="C16" s="25">
        <v>11</v>
      </c>
      <c r="D16" s="25">
        <v>803</v>
      </c>
      <c r="E16" s="29">
        <f t="shared" si="1"/>
        <v>1.4459349959485008</v>
      </c>
      <c r="F16" s="25">
        <v>30883</v>
      </c>
      <c r="G16" s="29">
        <f t="shared" si="2"/>
        <v>55.609975691005673</v>
      </c>
      <c r="H16" s="25">
        <v>5114</v>
      </c>
      <c r="I16" s="29">
        <f t="shared" si="3"/>
        <v>9.2086071846583231</v>
      </c>
      <c r="J16" s="25">
        <v>0</v>
      </c>
      <c r="K16" s="13">
        <f t="shared" si="4"/>
        <v>0</v>
      </c>
      <c r="L16" s="25">
        <v>0</v>
      </c>
      <c r="M16" s="13">
        <f t="shared" si="5"/>
        <v>0</v>
      </c>
      <c r="N16" s="25">
        <f t="shared" si="6"/>
        <v>36800</v>
      </c>
      <c r="O16" s="13">
        <f t="shared" si="0"/>
        <v>66.264517871612497</v>
      </c>
      <c r="P16" s="25">
        <v>55535</v>
      </c>
      <c r="Q16" s="14"/>
      <c r="R16" s="14"/>
    </row>
    <row r="17" spans="1:18">
      <c r="A17" s="15">
        <f>'[1]4KIA'!A21</f>
        <v>10</v>
      </c>
      <c r="B17" s="16" t="str">
        <f>'[1]4KIA'!B21</f>
        <v xml:space="preserve"> Kota Bima</v>
      </c>
      <c r="C17" s="26">
        <v>5</v>
      </c>
      <c r="D17" s="26">
        <v>1091</v>
      </c>
      <c r="E17" s="30">
        <f t="shared" si="1"/>
        <v>4.4845445577112795</v>
      </c>
      <c r="F17" s="26">
        <v>13393</v>
      </c>
      <c r="G17" s="30">
        <f t="shared" si="2"/>
        <v>55.051792173627099</v>
      </c>
      <c r="H17" s="26">
        <v>1643</v>
      </c>
      <c r="I17" s="30">
        <f t="shared" si="3"/>
        <v>6.7535350213745478</v>
      </c>
      <c r="J17" s="26">
        <v>0</v>
      </c>
      <c r="K17" s="17">
        <f t="shared" si="4"/>
        <v>0</v>
      </c>
      <c r="L17" s="26">
        <v>0</v>
      </c>
      <c r="M17" s="17">
        <f t="shared" si="5"/>
        <v>0</v>
      </c>
      <c r="N17" s="26">
        <f t="shared" si="6"/>
        <v>16127</v>
      </c>
      <c r="O17" s="17">
        <f t="shared" si="0"/>
        <v>66.289871752712926</v>
      </c>
      <c r="P17" s="26">
        <v>24328</v>
      </c>
      <c r="Q17" s="1"/>
      <c r="R17" s="1"/>
    </row>
    <row r="18" spans="1:18" ht="15.75" thickBot="1">
      <c r="A18" s="35" t="s">
        <v>4</v>
      </c>
      <c r="B18" s="36"/>
      <c r="C18" s="37"/>
      <c r="D18" s="21">
        <f>SUM(D8:D17)</f>
        <v>7903</v>
      </c>
      <c r="E18" s="31">
        <f t="shared" si="1"/>
        <v>1.0418657874372317</v>
      </c>
      <c r="F18" s="21">
        <f>SUM(F8:F17)</f>
        <v>413290</v>
      </c>
      <c r="G18" s="31">
        <f t="shared" si="2"/>
        <v>54.484716093879982</v>
      </c>
      <c r="H18" s="21">
        <f>SUM(H8:H17)</f>
        <v>104629</v>
      </c>
      <c r="I18" s="31">
        <f t="shared" si="3"/>
        <v>13.793417116762003</v>
      </c>
      <c r="J18" s="21">
        <f>SUM(J8:J17)</f>
        <v>0</v>
      </c>
      <c r="K18" s="18">
        <f t="shared" si="4"/>
        <v>0</v>
      </c>
      <c r="L18" s="21">
        <f>SUM(L8:L17)</f>
        <v>142</v>
      </c>
      <c r="M18" s="18">
        <f t="shared" si="5"/>
        <v>1.8720098926494608E-2</v>
      </c>
      <c r="N18" s="21">
        <f t="shared" si="6"/>
        <v>525964</v>
      </c>
      <c r="O18" s="18">
        <f>(N18/P18)*100</f>
        <v>69.338719097005708</v>
      </c>
      <c r="P18" s="21">
        <f>SUM(P8:P17)</f>
        <v>758543</v>
      </c>
      <c r="Q18" s="1"/>
      <c r="R18" s="1"/>
    </row>
    <row r="19" spans="1:18">
      <c r="A19" s="20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9"/>
      <c r="E20" s="19"/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9"/>
      <c r="E21" s="19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9"/>
      <c r="E28" s="1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9"/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</sheetData>
  <mergeCells count="9">
    <mergeCell ref="P5:P6"/>
    <mergeCell ref="A18:C18"/>
    <mergeCell ref="A1:G1"/>
    <mergeCell ref="A2:G2"/>
    <mergeCell ref="A3:G3"/>
    <mergeCell ref="A5:A6"/>
    <mergeCell ref="B5:B6"/>
    <mergeCell ref="C5:C6"/>
    <mergeCell ref="D5:O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2019-03-04T15:26:12Z</dcterms:created>
  <dcterms:modified xsi:type="dcterms:W3CDTF">2019-03-09T03:13:39Z</dcterms:modified>
</cp:coreProperties>
</file>