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MINFO 2021\Data Sektoral 2021\Dinas Kesehatan\60\"/>
    </mc:Choice>
  </mc:AlternateContent>
  <bookViews>
    <workbookView xWindow="0" yWindow="0" windowWidth="19200" windowHeight="67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S24" i="1" s="1"/>
  <c r="P24" i="1"/>
  <c r="N24" i="1"/>
  <c r="M24" i="1"/>
  <c r="Q24" i="1" s="1"/>
  <c r="I24" i="1"/>
  <c r="J24" i="1" s="1"/>
  <c r="G24" i="1"/>
  <c r="H24" i="1" s="1"/>
  <c r="E24" i="1"/>
  <c r="D24" i="1"/>
  <c r="T22" i="1"/>
  <c r="S22" i="1"/>
  <c r="Q22" i="1"/>
  <c r="O22" i="1"/>
  <c r="U22" i="1" s="1"/>
  <c r="K22" i="1"/>
  <c r="L22" i="1" s="1"/>
  <c r="J22" i="1"/>
  <c r="H22" i="1"/>
  <c r="F22" i="1"/>
  <c r="C22" i="1"/>
  <c r="B22" i="1"/>
  <c r="A22" i="1"/>
  <c r="T21" i="1"/>
  <c r="U21" i="1" s="1"/>
  <c r="S21" i="1"/>
  <c r="Q21" i="1"/>
  <c r="O21" i="1"/>
  <c r="K21" i="1"/>
  <c r="J21" i="1"/>
  <c r="H21" i="1"/>
  <c r="F21" i="1"/>
  <c r="L21" i="1" s="1"/>
  <c r="C21" i="1"/>
  <c r="B21" i="1"/>
  <c r="A21" i="1"/>
  <c r="T20" i="1"/>
  <c r="S20" i="1"/>
  <c r="Q20" i="1"/>
  <c r="O20" i="1"/>
  <c r="U20" i="1" s="1"/>
  <c r="K20" i="1"/>
  <c r="L20" i="1" s="1"/>
  <c r="J20" i="1"/>
  <c r="H20" i="1"/>
  <c r="F20" i="1"/>
  <c r="C20" i="1"/>
  <c r="B20" i="1"/>
  <c r="A20" i="1"/>
  <c r="T19" i="1"/>
  <c r="U19" i="1" s="1"/>
  <c r="S19" i="1"/>
  <c r="Q19" i="1"/>
  <c r="O19" i="1"/>
  <c r="K19" i="1"/>
  <c r="J19" i="1"/>
  <c r="H19" i="1"/>
  <c r="F19" i="1"/>
  <c r="L19" i="1" s="1"/>
  <c r="C19" i="1"/>
  <c r="B19" i="1"/>
  <c r="A19" i="1"/>
  <c r="T18" i="1"/>
  <c r="S18" i="1"/>
  <c r="Q18" i="1"/>
  <c r="O18" i="1"/>
  <c r="U18" i="1" s="1"/>
  <c r="K18" i="1"/>
  <c r="L18" i="1" s="1"/>
  <c r="J18" i="1"/>
  <c r="H18" i="1"/>
  <c r="F18" i="1"/>
  <c r="C18" i="1"/>
  <c r="B18" i="1"/>
  <c r="A18" i="1"/>
  <c r="T17" i="1"/>
  <c r="U17" i="1" s="1"/>
  <c r="S17" i="1"/>
  <c r="Q17" i="1"/>
  <c r="O17" i="1"/>
  <c r="K17" i="1"/>
  <c r="J17" i="1"/>
  <c r="H17" i="1"/>
  <c r="F17" i="1"/>
  <c r="L17" i="1" s="1"/>
  <c r="C17" i="1"/>
  <c r="B17" i="1"/>
  <c r="A17" i="1"/>
  <c r="T16" i="1"/>
  <c r="S16" i="1"/>
  <c r="Q16" i="1"/>
  <c r="O16" i="1"/>
  <c r="U16" i="1" s="1"/>
  <c r="K16" i="1"/>
  <c r="L16" i="1" s="1"/>
  <c r="J16" i="1"/>
  <c r="H16" i="1"/>
  <c r="F16" i="1"/>
  <c r="C16" i="1"/>
  <c r="B16" i="1"/>
  <c r="A16" i="1"/>
  <c r="T15" i="1"/>
  <c r="U15" i="1" s="1"/>
  <c r="S15" i="1"/>
  <c r="Q15" i="1"/>
  <c r="O15" i="1"/>
  <c r="K15" i="1"/>
  <c r="L15" i="1" s="1"/>
  <c r="J15" i="1"/>
  <c r="H15" i="1"/>
  <c r="F15" i="1"/>
  <c r="C15" i="1"/>
  <c r="B15" i="1"/>
  <c r="A15" i="1"/>
  <c r="T14" i="1"/>
  <c r="U14" i="1" s="1"/>
  <c r="S14" i="1"/>
  <c r="Q14" i="1"/>
  <c r="O14" i="1"/>
  <c r="K14" i="1"/>
  <c r="L14" i="1" s="1"/>
  <c r="J14" i="1"/>
  <c r="H14" i="1"/>
  <c r="F14" i="1"/>
  <c r="C14" i="1"/>
  <c r="B14" i="1"/>
  <c r="A14" i="1"/>
  <c r="T13" i="1"/>
  <c r="T24" i="1" s="1"/>
  <c r="S13" i="1"/>
  <c r="Q13" i="1"/>
  <c r="O13" i="1"/>
  <c r="O24" i="1" s="1"/>
  <c r="K13" i="1"/>
  <c r="K24" i="1" s="1"/>
  <c r="J13" i="1"/>
  <c r="H13" i="1"/>
  <c r="F13" i="1"/>
  <c r="L13" i="1" s="1"/>
  <c r="C13" i="1"/>
  <c r="B13" i="1"/>
  <c r="A13" i="1"/>
  <c r="Q8" i="1"/>
  <c r="J5" i="1"/>
  <c r="H8" i="1" s="1"/>
  <c r="I5" i="1"/>
  <c r="J4" i="1"/>
  <c r="I4" i="1"/>
  <c r="U24" i="1" l="1"/>
  <c r="U13" i="1"/>
  <c r="F24" i="1"/>
  <c r="L24" i="1" s="1"/>
</calcChain>
</file>

<file path=xl/sharedStrings.xml><?xml version="1.0" encoding="utf-8"?>
<sst xmlns="http://schemas.openxmlformats.org/spreadsheetml/2006/main" count="47" uniqueCount="28">
  <si>
    <t>TABEL  60</t>
  </si>
  <si>
    <t xml:space="preserve"> </t>
  </si>
  <si>
    <r>
      <t xml:space="preserve">PENDERITA KUSTA SELESAI BEROBAT </t>
    </r>
    <r>
      <rPr>
        <i/>
        <sz val="13"/>
        <rFont val="Arial"/>
        <family val="2"/>
      </rPr>
      <t>(RELEASE FROM TREATMENT/RFT)</t>
    </r>
    <r>
      <rPr>
        <sz val="13"/>
        <rFont val="Arial"/>
        <family val="2"/>
      </rPr>
      <t xml:space="preserve"> MENURUT JENIS KELAMIN, KECAMATAN, DAN PUSKESMAS</t>
    </r>
  </si>
  <si>
    <t>NO</t>
  </si>
  <si>
    <t>KABUPATEN</t>
  </si>
  <si>
    <t>PUSKESMAS</t>
  </si>
  <si>
    <t>KUSTA (PB)</t>
  </si>
  <si>
    <t>KUSTA (MB)</t>
  </si>
  <si>
    <t>TAHUN</t>
  </si>
  <si>
    <r>
      <t>PENDERITA PB</t>
    </r>
    <r>
      <rPr>
        <vertAlign val="superscript"/>
        <sz val="12"/>
        <rFont val="Arial"/>
        <family val="2"/>
      </rPr>
      <t>a</t>
    </r>
  </si>
  <si>
    <t>RFT PB</t>
  </si>
  <si>
    <r>
      <t>PENDERITA MB</t>
    </r>
    <r>
      <rPr>
        <vertAlign val="superscript"/>
        <sz val="12"/>
        <rFont val="Arial"/>
        <family val="2"/>
      </rPr>
      <t>b</t>
    </r>
  </si>
  <si>
    <t>RFT MB</t>
  </si>
  <si>
    <t>L</t>
  </si>
  <si>
    <t>P</t>
  </si>
  <si>
    <t>L + P</t>
  </si>
  <si>
    <t>L+P</t>
  </si>
  <si>
    <t>JUMLAH</t>
  </si>
  <si>
    <t>%</t>
  </si>
  <si>
    <t>JUMLAH (KAB/KOTA)</t>
  </si>
  <si>
    <t>Sumber : Seksi Penanggulangan Penyakit, Dinas Kesehatan Provinsi NTB, 2021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</si>
  <si>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</si>
  <si>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</si>
  <si>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</si>
  <si>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misalnya: untuk mencari RFT rate tahun 2018, maka dapat dihitung dari penderita baru tahun 2017 yang menyelesaikan pengobatan tepat waktu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</si>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</sst>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37" fontId="1" fillId="0" borderId="20" xfId="1" applyNumberFormat="1" applyFont="1" applyBorder="1" applyAlignment="1">
      <alignment vertical="center"/>
    </xf>
    <xf numFmtId="37" fontId="1" fillId="0" borderId="12" xfId="1" applyNumberFormat="1" applyFont="1" applyBorder="1" applyAlignment="1">
      <alignment vertical="center"/>
    </xf>
    <xf numFmtId="164" fontId="1" fillId="0" borderId="20" xfId="1" applyNumberFormat="1" applyFont="1" applyBorder="1" applyAlignment="1">
      <alignment vertical="center"/>
    </xf>
    <xf numFmtId="37" fontId="1" fillId="0" borderId="8" xfId="1" applyNumberFormat="1" applyFont="1" applyBorder="1" applyAlignment="1">
      <alignment vertical="center"/>
    </xf>
    <xf numFmtId="37" fontId="1" fillId="0" borderId="14" xfId="1" applyNumberFormat="1" applyFont="1" applyBorder="1" applyAlignment="1">
      <alignment vertical="center"/>
    </xf>
    <xf numFmtId="37" fontId="1" fillId="0" borderId="4" xfId="1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37" fontId="1" fillId="0" borderId="6" xfId="1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7" fontId="1" fillId="0" borderId="18" xfId="1" applyNumberFormat="1" applyFont="1" applyBorder="1" applyAlignment="1">
      <alignment vertical="center"/>
    </xf>
    <xf numFmtId="37" fontId="1" fillId="0" borderId="9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37" fontId="1" fillId="0" borderId="11" xfId="1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quotePrefix="1" applyFont="1" applyBorder="1" applyAlignment="1">
      <alignment horizontal="left" vertical="center"/>
    </xf>
    <xf numFmtId="37" fontId="8" fillId="0" borderId="21" xfId="1" applyNumberFormat="1" applyFont="1" applyBorder="1" applyAlignment="1">
      <alignment vertical="center"/>
    </xf>
    <xf numFmtId="164" fontId="8" fillId="0" borderId="22" xfId="1" applyNumberFormat="1" applyFont="1" applyBorder="1" applyAlignment="1">
      <alignment vertical="center"/>
    </xf>
    <xf numFmtId="164" fontId="8" fillId="0" borderId="21" xfId="1" applyNumberFormat="1" applyFont="1" applyBorder="1" applyAlignment="1">
      <alignment vertical="center"/>
    </xf>
    <xf numFmtId="164" fontId="8" fillId="0" borderId="24" xfId="1" applyNumberFormat="1" applyFont="1" applyBorder="1" applyAlignment="1">
      <alignment vertical="center"/>
    </xf>
    <xf numFmtId="37" fontId="8" fillId="0" borderId="24" xfId="1" applyNumberFormat="1" applyFont="1" applyBorder="1" applyAlignment="1">
      <alignment vertical="center"/>
    </xf>
    <xf numFmtId="37" fontId="1" fillId="0" borderId="0" xfId="1" quotePrefix="1" applyNumberFormat="1" applyFont="1" applyAlignment="1">
      <alignment horizontal="right" vertical="center"/>
    </xf>
    <xf numFmtId="37" fontId="1" fillId="0" borderId="0" xfId="1" applyNumberFormat="1" applyFont="1" applyAlignment="1">
      <alignment horizontal="right" vertical="center"/>
    </xf>
    <xf numFmtId="37" fontId="1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INFO%202021/Data%20Sektoral%202021/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10" workbookViewId="0">
      <selection activeCell="G11" sqref="G11"/>
    </sheetView>
  </sheetViews>
  <sheetFormatPr defaultColWidth="9.1796875" defaultRowHeight="15.5" x14ac:dyDescent="0.35"/>
  <cols>
    <col min="1" max="1" width="5.7265625" style="2" customWidth="1"/>
    <col min="2" max="2" width="19.7265625" style="2" customWidth="1"/>
    <col min="3" max="3" width="16" style="2" customWidth="1"/>
    <col min="4" max="21" width="8.81640625" style="2" customWidth="1"/>
    <col min="22" max="256" width="9.1796875" style="2"/>
    <col min="257" max="257" width="5.7265625" style="2" customWidth="1"/>
    <col min="258" max="259" width="19.7265625" style="2" customWidth="1"/>
    <col min="260" max="277" width="8.81640625" style="2" customWidth="1"/>
    <col min="278" max="512" width="9.1796875" style="2"/>
    <col min="513" max="513" width="5.7265625" style="2" customWidth="1"/>
    <col min="514" max="515" width="19.7265625" style="2" customWidth="1"/>
    <col min="516" max="533" width="8.81640625" style="2" customWidth="1"/>
    <col min="534" max="768" width="9.1796875" style="2"/>
    <col min="769" max="769" width="5.7265625" style="2" customWidth="1"/>
    <col min="770" max="771" width="19.7265625" style="2" customWidth="1"/>
    <col min="772" max="789" width="8.81640625" style="2" customWidth="1"/>
    <col min="790" max="1024" width="9.1796875" style="2"/>
    <col min="1025" max="1025" width="5.7265625" style="2" customWidth="1"/>
    <col min="1026" max="1027" width="19.7265625" style="2" customWidth="1"/>
    <col min="1028" max="1045" width="8.81640625" style="2" customWidth="1"/>
    <col min="1046" max="1280" width="9.1796875" style="2"/>
    <col min="1281" max="1281" width="5.7265625" style="2" customWidth="1"/>
    <col min="1282" max="1283" width="19.7265625" style="2" customWidth="1"/>
    <col min="1284" max="1301" width="8.81640625" style="2" customWidth="1"/>
    <col min="1302" max="1536" width="9.1796875" style="2"/>
    <col min="1537" max="1537" width="5.7265625" style="2" customWidth="1"/>
    <col min="1538" max="1539" width="19.7265625" style="2" customWidth="1"/>
    <col min="1540" max="1557" width="8.81640625" style="2" customWidth="1"/>
    <col min="1558" max="1792" width="9.1796875" style="2"/>
    <col min="1793" max="1793" width="5.7265625" style="2" customWidth="1"/>
    <col min="1794" max="1795" width="19.7265625" style="2" customWidth="1"/>
    <col min="1796" max="1813" width="8.81640625" style="2" customWidth="1"/>
    <col min="1814" max="2048" width="9.1796875" style="2"/>
    <col min="2049" max="2049" width="5.7265625" style="2" customWidth="1"/>
    <col min="2050" max="2051" width="19.7265625" style="2" customWidth="1"/>
    <col min="2052" max="2069" width="8.81640625" style="2" customWidth="1"/>
    <col min="2070" max="2304" width="9.1796875" style="2"/>
    <col min="2305" max="2305" width="5.7265625" style="2" customWidth="1"/>
    <col min="2306" max="2307" width="19.7265625" style="2" customWidth="1"/>
    <col min="2308" max="2325" width="8.81640625" style="2" customWidth="1"/>
    <col min="2326" max="2560" width="9.1796875" style="2"/>
    <col min="2561" max="2561" width="5.7265625" style="2" customWidth="1"/>
    <col min="2562" max="2563" width="19.7265625" style="2" customWidth="1"/>
    <col min="2564" max="2581" width="8.81640625" style="2" customWidth="1"/>
    <col min="2582" max="2816" width="9.1796875" style="2"/>
    <col min="2817" max="2817" width="5.7265625" style="2" customWidth="1"/>
    <col min="2818" max="2819" width="19.7265625" style="2" customWidth="1"/>
    <col min="2820" max="2837" width="8.81640625" style="2" customWidth="1"/>
    <col min="2838" max="3072" width="9.1796875" style="2"/>
    <col min="3073" max="3073" width="5.7265625" style="2" customWidth="1"/>
    <col min="3074" max="3075" width="19.7265625" style="2" customWidth="1"/>
    <col min="3076" max="3093" width="8.81640625" style="2" customWidth="1"/>
    <col min="3094" max="3328" width="9.1796875" style="2"/>
    <col min="3329" max="3329" width="5.7265625" style="2" customWidth="1"/>
    <col min="3330" max="3331" width="19.7265625" style="2" customWidth="1"/>
    <col min="3332" max="3349" width="8.81640625" style="2" customWidth="1"/>
    <col min="3350" max="3584" width="9.1796875" style="2"/>
    <col min="3585" max="3585" width="5.7265625" style="2" customWidth="1"/>
    <col min="3586" max="3587" width="19.7265625" style="2" customWidth="1"/>
    <col min="3588" max="3605" width="8.81640625" style="2" customWidth="1"/>
    <col min="3606" max="3840" width="9.1796875" style="2"/>
    <col min="3841" max="3841" width="5.7265625" style="2" customWidth="1"/>
    <col min="3842" max="3843" width="19.7265625" style="2" customWidth="1"/>
    <col min="3844" max="3861" width="8.81640625" style="2" customWidth="1"/>
    <col min="3862" max="4096" width="9.1796875" style="2"/>
    <col min="4097" max="4097" width="5.7265625" style="2" customWidth="1"/>
    <col min="4098" max="4099" width="19.7265625" style="2" customWidth="1"/>
    <col min="4100" max="4117" width="8.81640625" style="2" customWidth="1"/>
    <col min="4118" max="4352" width="9.1796875" style="2"/>
    <col min="4353" max="4353" width="5.7265625" style="2" customWidth="1"/>
    <col min="4354" max="4355" width="19.7265625" style="2" customWidth="1"/>
    <col min="4356" max="4373" width="8.81640625" style="2" customWidth="1"/>
    <col min="4374" max="4608" width="9.1796875" style="2"/>
    <col min="4609" max="4609" width="5.7265625" style="2" customWidth="1"/>
    <col min="4610" max="4611" width="19.7265625" style="2" customWidth="1"/>
    <col min="4612" max="4629" width="8.81640625" style="2" customWidth="1"/>
    <col min="4630" max="4864" width="9.1796875" style="2"/>
    <col min="4865" max="4865" width="5.7265625" style="2" customWidth="1"/>
    <col min="4866" max="4867" width="19.7265625" style="2" customWidth="1"/>
    <col min="4868" max="4885" width="8.81640625" style="2" customWidth="1"/>
    <col min="4886" max="5120" width="9.1796875" style="2"/>
    <col min="5121" max="5121" width="5.7265625" style="2" customWidth="1"/>
    <col min="5122" max="5123" width="19.7265625" style="2" customWidth="1"/>
    <col min="5124" max="5141" width="8.81640625" style="2" customWidth="1"/>
    <col min="5142" max="5376" width="9.1796875" style="2"/>
    <col min="5377" max="5377" width="5.7265625" style="2" customWidth="1"/>
    <col min="5378" max="5379" width="19.7265625" style="2" customWidth="1"/>
    <col min="5380" max="5397" width="8.81640625" style="2" customWidth="1"/>
    <col min="5398" max="5632" width="9.1796875" style="2"/>
    <col min="5633" max="5633" width="5.7265625" style="2" customWidth="1"/>
    <col min="5634" max="5635" width="19.7265625" style="2" customWidth="1"/>
    <col min="5636" max="5653" width="8.81640625" style="2" customWidth="1"/>
    <col min="5654" max="5888" width="9.1796875" style="2"/>
    <col min="5889" max="5889" width="5.7265625" style="2" customWidth="1"/>
    <col min="5890" max="5891" width="19.7265625" style="2" customWidth="1"/>
    <col min="5892" max="5909" width="8.81640625" style="2" customWidth="1"/>
    <col min="5910" max="6144" width="9.1796875" style="2"/>
    <col min="6145" max="6145" width="5.7265625" style="2" customWidth="1"/>
    <col min="6146" max="6147" width="19.7265625" style="2" customWidth="1"/>
    <col min="6148" max="6165" width="8.81640625" style="2" customWidth="1"/>
    <col min="6166" max="6400" width="9.1796875" style="2"/>
    <col min="6401" max="6401" width="5.7265625" style="2" customWidth="1"/>
    <col min="6402" max="6403" width="19.7265625" style="2" customWidth="1"/>
    <col min="6404" max="6421" width="8.81640625" style="2" customWidth="1"/>
    <col min="6422" max="6656" width="9.1796875" style="2"/>
    <col min="6657" max="6657" width="5.7265625" style="2" customWidth="1"/>
    <col min="6658" max="6659" width="19.7265625" style="2" customWidth="1"/>
    <col min="6660" max="6677" width="8.81640625" style="2" customWidth="1"/>
    <col min="6678" max="6912" width="9.1796875" style="2"/>
    <col min="6913" max="6913" width="5.7265625" style="2" customWidth="1"/>
    <col min="6914" max="6915" width="19.7265625" style="2" customWidth="1"/>
    <col min="6916" max="6933" width="8.81640625" style="2" customWidth="1"/>
    <col min="6934" max="7168" width="9.1796875" style="2"/>
    <col min="7169" max="7169" width="5.7265625" style="2" customWidth="1"/>
    <col min="7170" max="7171" width="19.7265625" style="2" customWidth="1"/>
    <col min="7172" max="7189" width="8.81640625" style="2" customWidth="1"/>
    <col min="7190" max="7424" width="9.1796875" style="2"/>
    <col min="7425" max="7425" width="5.7265625" style="2" customWidth="1"/>
    <col min="7426" max="7427" width="19.7265625" style="2" customWidth="1"/>
    <col min="7428" max="7445" width="8.81640625" style="2" customWidth="1"/>
    <col min="7446" max="7680" width="9.1796875" style="2"/>
    <col min="7681" max="7681" width="5.7265625" style="2" customWidth="1"/>
    <col min="7682" max="7683" width="19.7265625" style="2" customWidth="1"/>
    <col min="7684" max="7701" width="8.81640625" style="2" customWidth="1"/>
    <col min="7702" max="7936" width="9.1796875" style="2"/>
    <col min="7937" max="7937" width="5.7265625" style="2" customWidth="1"/>
    <col min="7938" max="7939" width="19.7265625" style="2" customWidth="1"/>
    <col min="7940" max="7957" width="8.81640625" style="2" customWidth="1"/>
    <col min="7958" max="8192" width="9.1796875" style="2"/>
    <col min="8193" max="8193" width="5.7265625" style="2" customWidth="1"/>
    <col min="8194" max="8195" width="19.7265625" style="2" customWidth="1"/>
    <col min="8196" max="8213" width="8.81640625" style="2" customWidth="1"/>
    <col min="8214" max="8448" width="9.1796875" style="2"/>
    <col min="8449" max="8449" width="5.7265625" style="2" customWidth="1"/>
    <col min="8450" max="8451" width="19.7265625" style="2" customWidth="1"/>
    <col min="8452" max="8469" width="8.81640625" style="2" customWidth="1"/>
    <col min="8470" max="8704" width="9.1796875" style="2"/>
    <col min="8705" max="8705" width="5.7265625" style="2" customWidth="1"/>
    <col min="8706" max="8707" width="19.7265625" style="2" customWidth="1"/>
    <col min="8708" max="8725" width="8.81640625" style="2" customWidth="1"/>
    <col min="8726" max="8960" width="9.1796875" style="2"/>
    <col min="8961" max="8961" width="5.7265625" style="2" customWidth="1"/>
    <col min="8962" max="8963" width="19.7265625" style="2" customWidth="1"/>
    <col min="8964" max="8981" width="8.81640625" style="2" customWidth="1"/>
    <col min="8982" max="9216" width="9.1796875" style="2"/>
    <col min="9217" max="9217" width="5.7265625" style="2" customWidth="1"/>
    <col min="9218" max="9219" width="19.7265625" style="2" customWidth="1"/>
    <col min="9220" max="9237" width="8.81640625" style="2" customWidth="1"/>
    <col min="9238" max="9472" width="9.1796875" style="2"/>
    <col min="9473" max="9473" width="5.7265625" style="2" customWidth="1"/>
    <col min="9474" max="9475" width="19.7265625" style="2" customWidth="1"/>
    <col min="9476" max="9493" width="8.81640625" style="2" customWidth="1"/>
    <col min="9494" max="9728" width="9.1796875" style="2"/>
    <col min="9729" max="9729" width="5.7265625" style="2" customWidth="1"/>
    <col min="9730" max="9731" width="19.7265625" style="2" customWidth="1"/>
    <col min="9732" max="9749" width="8.81640625" style="2" customWidth="1"/>
    <col min="9750" max="9984" width="9.1796875" style="2"/>
    <col min="9985" max="9985" width="5.7265625" style="2" customWidth="1"/>
    <col min="9986" max="9987" width="19.7265625" style="2" customWidth="1"/>
    <col min="9988" max="10005" width="8.81640625" style="2" customWidth="1"/>
    <col min="10006" max="10240" width="9.1796875" style="2"/>
    <col min="10241" max="10241" width="5.7265625" style="2" customWidth="1"/>
    <col min="10242" max="10243" width="19.7265625" style="2" customWidth="1"/>
    <col min="10244" max="10261" width="8.81640625" style="2" customWidth="1"/>
    <col min="10262" max="10496" width="9.1796875" style="2"/>
    <col min="10497" max="10497" width="5.7265625" style="2" customWidth="1"/>
    <col min="10498" max="10499" width="19.7265625" style="2" customWidth="1"/>
    <col min="10500" max="10517" width="8.81640625" style="2" customWidth="1"/>
    <col min="10518" max="10752" width="9.1796875" style="2"/>
    <col min="10753" max="10753" width="5.7265625" style="2" customWidth="1"/>
    <col min="10754" max="10755" width="19.7265625" style="2" customWidth="1"/>
    <col min="10756" max="10773" width="8.81640625" style="2" customWidth="1"/>
    <col min="10774" max="11008" width="9.1796875" style="2"/>
    <col min="11009" max="11009" width="5.7265625" style="2" customWidth="1"/>
    <col min="11010" max="11011" width="19.7265625" style="2" customWidth="1"/>
    <col min="11012" max="11029" width="8.81640625" style="2" customWidth="1"/>
    <col min="11030" max="11264" width="9.1796875" style="2"/>
    <col min="11265" max="11265" width="5.7265625" style="2" customWidth="1"/>
    <col min="11266" max="11267" width="19.7265625" style="2" customWidth="1"/>
    <col min="11268" max="11285" width="8.81640625" style="2" customWidth="1"/>
    <col min="11286" max="11520" width="9.1796875" style="2"/>
    <col min="11521" max="11521" width="5.7265625" style="2" customWidth="1"/>
    <col min="11522" max="11523" width="19.7265625" style="2" customWidth="1"/>
    <col min="11524" max="11541" width="8.81640625" style="2" customWidth="1"/>
    <col min="11542" max="11776" width="9.1796875" style="2"/>
    <col min="11777" max="11777" width="5.7265625" style="2" customWidth="1"/>
    <col min="11778" max="11779" width="19.7265625" style="2" customWidth="1"/>
    <col min="11780" max="11797" width="8.81640625" style="2" customWidth="1"/>
    <col min="11798" max="12032" width="9.1796875" style="2"/>
    <col min="12033" max="12033" width="5.7265625" style="2" customWidth="1"/>
    <col min="12034" max="12035" width="19.7265625" style="2" customWidth="1"/>
    <col min="12036" max="12053" width="8.81640625" style="2" customWidth="1"/>
    <col min="12054" max="12288" width="9.1796875" style="2"/>
    <col min="12289" max="12289" width="5.7265625" style="2" customWidth="1"/>
    <col min="12290" max="12291" width="19.7265625" style="2" customWidth="1"/>
    <col min="12292" max="12309" width="8.81640625" style="2" customWidth="1"/>
    <col min="12310" max="12544" width="9.1796875" style="2"/>
    <col min="12545" max="12545" width="5.7265625" style="2" customWidth="1"/>
    <col min="12546" max="12547" width="19.7265625" style="2" customWidth="1"/>
    <col min="12548" max="12565" width="8.81640625" style="2" customWidth="1"/>
    <col min="12566" max="12800" width="9.1796875" style="2"/>
    <col min="12801" max="12801" width="5.7265625" style="2" customWidth="1"/>
    <col min="12802" max="12803" width="19.7265625" style="2" customWidth="1"/>
    <col min="12804" max="12821" width="8.81640625" style="2" customWidth="1"/>
    <col min="12822" max="13056" width="9.1796875" style="2"/>
    <col min="13057" max="13057" width="5.7265625" style="2" customWidth="1"/>
    <col min="13058" max="13059" width="19.7265625" style="2" customWidth="1"/>
    <col min="13060" max="13077" width="8.81640625" style="2" customWidth="1"/>
    <col min="13078" max="13312" width="9.1796875" style="2"/>
    <col min="13313" max="13313" width="5.7265625" style="2" customWidth="1"/>
    <col min="13314" max="13315" width="19.7265625" style="2" customWidth="1"/>
    <col min="13316" max="13333" width="8.81640625" style="2" customWidth="1"/>
    <col min="13334" max="13568" width="9.1796875" style="2"/>
    <col min="13569" max="13569" width="5.7265625" style="2" customWidth="1"/>
    <col min="13570" max="13571" width="19.7265625" style="2" customWidth="1"/>
    <col min="13572" max="13589" width="8.81640625" style="2" customWidth="1"/>
    <col min="13590" max="13824" width="9.1796875" style="2"/>
    <col min="13825" max="13825" width="5.7265625" style="2" customWidth="1"/>
    <col min="13826" max="13827" width="19.7265625" style="2" customWidth="1"/>
    <col min="13828" max="13845" width="8.81640625" style="2" customWidth="1"/>
    <col min="13846" max="14080" width="9.1796875" style="2"/>
    <col min="14081" max="14081" width="5.7265625" style="2" customWidth="1"/>
    <col min="14082" max="14083" width="19.7265625" style="2" customWidth="1"/>
    <col min="14084" max="14101" width="8.81640625" style="2" customWidth="1"/>
    <col min="14102" max="14336" width="9.1796875" style="2"/>
    <col min="14337" max="14337" width="5.7265625" style="2" customWidth="1"/>
    <col min="14338" max="14339" width="19.7265625" style="2" customWidth="1"/>
    <col min="14340" max="14357" width="8.81640625" style="2" customWidth="1"/>
    <col min="14358" max="14592" width="9.1796875" style="2"/>
    <col min="14593" max="14593" width="5.7265625" style="2" customWidth="1"/>
    <col min="14594" max="14595" width="19.7265625" style="2" customWidth="1"/>
    <col min="14596" max="14613" width="8.81640625" style="2" customWidth="1"/>
    <col min="14614" max="14848" width="9.1796875" style="2"/>
    <col min="14849" max="14849" width="5.7265625" style="2" customWidth="1"/>
    <col min="14850" max="14851" width="19.7265625" style="2" customWidth="1"/>
    <col min="14852" max="14869" width="8.81640625" style="2" customWidth="1"/>
    <col min="14870" max="15104" width="9.1796875" style="2"/>
    <col min="15105" max="15105" width="5.7265625" style="2" customWidth="1"/>
    <col min="15106" max="15107" width="19.7265625" style="2" customWidth="1"/>
    <col min="15108" max="15125" width="8.81640625" style="2" customWidth="1"/>
    <col min="15126" max="15360" width="9.1796875" style="2"/>
    <col min="15361" max="15361" width="5.7265625" style="2" customWidth="1"/>
    <col min="15362" max="15363" width="19.7265625" style="2" customWidth="1"/>
    <col min="15364" max="15381" width="8.81640625" style="2" customWidth="1"/>
    <col min="15382" max="15616" width="9.1796875" style="2"/>
    <col min="15617" max="15617" width="5.7265625" style="2" customWidth="1"/>
    <col min="15618" max="15619" width="19.7265625" style="2" customWidth="1"/>
    <col min="15620" max="15637" width="8.81640625" style="2" customWidth="1"/>
    <col min="15638" max="15872" width="9.1796875" style="2"/>
    <col min="15873" max="15873" width="5.7265625" style="2" customWidth="1"/>
    <col min="15874" max="15875" width="19.7265625" style="2" customWidth="1"/>
    <col min="15876" max="15893" width="8.81640625" style="2" customWidth="1"/>
    <col min="15894" max="16128" width="9.1796875" style="2"/>
    <col min="16129" max="16129" width="5.7265625" style="2" customWidth="1"/>
    <col min="16130" max="16131" width="19.7265625" style="2" customWidth="1"/>
    <col min="16132" max="16149" width="8.81640625" style="2" customWidth="1"/>
    <col min="16150" max="16384" width="9.1796875" style="2"/>
  </cols>
  <sheetData>
    <row r="1" spans="1:24" x14ac:dyDescent="0.35">
      <c r="A1" s="1" t="s">
        <v>0</v>
      </c>
      <c r="B1" s="1"/>
    </row>
    <row r="2" spans="1:24" x14ac:dyDescent="0.35">
      <c r="A2" s="3" t="s">
        <v>1</v>
      </c>
      <c r="B2" s="3"/>
    </row>
    <row r="3" spans="1:24" s="5" customFormat="1" ht="16.5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4" s="5" customFormat="1" ht="16.5" x14ac:dyDescent="0.35">
      <c r="E4" s="6"/>
      <c r="I4" s="6" t="str">
        <f>'[1]1_BPS'!E5</f>
        <v>PROVINSI</v>
      </c>
      <c r="J4" s="7" t="str">
        <f>'[1]1_BPS'!F5</f>
        <v>NUSA TENGGARA BARAT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 s="5" customFormat="1" ht="16.5" x14ac:dyDescent="0.35">
      <c r="E5" s="6"/>
      <c r="I5" s="6" t="str">
        <f>'[1]1_BPS'!E6</f>
        <v xml:space="preserve">TAHUN </v>
      </c>
      <c r="J5" s="7">
        <f>'[1]1_BPS'!F6</f>
        <v>2020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spans="1:24" ht="16" thickBo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x14ac:dyDescent="0.35">
      <c r="A7" s="9" t="s">
        <v>3</v>
      </c>
      <c r="B7" s="10" t="s">
        <v>4</v>
      </c>
      <c r="C7" s="10" t="s">
        <v>5</v>
      </c>
      <c r="D7" s="11"/>
      <c r="E7" s="12"/>
      <c r="F7" s="12"/>
      <c r="G7" s="11" t="s">
        <v>6</v>
      </c>
      <c r="H7" s="13"/>
      <c r="I7" s="12"/>
      <c r="J7" s="12"/>
      <c r="K7" s="12"/>
      <c r="L7" s="14"/>
      <c r="M7" s="15" t="s">
        <v>7</v>
      </c>
      <c r="N7" s="16"/>
      <c r="O7" s="16"/>
      <c r="P7" s="16"/>
      <c r="Q7" s="16"/>
      <c r="R7" s="16"/>
      <c r="S7" s="16"/>
      <c r="T7" s="16"/>
      <c r="U7" s="9"/>
    </row>
    <row r="8" spans="1:24" ht="15" customHeight="1" x14ac:dyDescent="0.35">
      <c r="A8" s="17"/>
      <c r="B8" s="18"/>
      <c r="C8" s="18"/>
      <c r="D8" s="19"/>
      <c r="E8" s="20"/>
      <c r="F8" s="21"/>
      <c r="G8" s="20" t="s">
        <v>8</v>
      </c>
      <c r="H8" s="22">
        <f>J5-1</f>
        <v>2019</v>
      </c>
      <c r="I8" s="20"/>
      <c r="J8" s="20"/>
      <c r="K8" s="20"/>
      <c r="L8" s="23"/>
      <c r="M8" s="19"/>
      <c r="N8" s="20"/>
      <c r="P8" s="20" t="s">
        <v>8</v>
      </c>
      <c r="Q8" s="22">
        <f>J5-2</f>
        <v>2018</v>
      </c>
      <c r="R8" s="20"/>
      <c r="S8" s="20"/>
      <c r="T8" s="20"/>
      <c r="U8" s="23"/>
    </row>
    <row r="9" spans="1:24" x14ac:dyDescent="0.35">
      <c r="A9" s="17"/>
      <c r="B9" s="18"/>
      <c r="C9" s="18"/>
      <c r="D9" s="24" t="s">
        <v>9</v>
      </c>
      <c r="E9" s="25"/>
      <c r="F9" s="26"/>
      <c r="G9" s="24" t="s">
        <v>10</v>
      </c>
      <c r="H9" s="25"/>
      <c r="I9" s="25"/>
      <c r="J9" s="25"/>
      <c r="K9" s="25"/>
      <c r="L9" s="26"/>
      <c r="M9" s="24" t="s">
        <v>11</v>
      </c>
      <c r="N9" s="25"/>
      <c r="O9" s="26"/>
      <c r="P9" s="25" t="s">
        <v>12</v>
      </c>
      <c r="Q9" s="25"/>
      <c r="R9" s="25"/>
      <c r="S9" s="25"/>
      <c r="T9" s="25"/>
      <c r="U9" s="26"/>
    </row>
    <row r="10" spans="1:24" x14ac:dyDescent="0.35">
      <c r="A10" s="17"/>
      <c r="B10" s="18"/>
      <c r="C10" s="18"/>
      <c r="D10" s="27"/>
      <c r="E10" s="28"/>
      <c r="F10" s="29"/>
      <c r="G10" s="30" t="s">
        <v>13</v>
      </c>
      <c r="H10" s="31"/>
      <c r="I10" s="30" t="s">
        <v>14</v>
      </c>
      <c r="J10" s="31"/>
      <c r="K10" s="30" t="s">
        <v>15</v>
      </c>
      <c r="L10" s="31"/>
      <c r="M10" s="27"/>
      <c r="N10" s="28"/>
      <c r="O10" s="29"/>
      <c r="P10" s="32" t="s">
        <v>13</v>
      </c>
      <c r="Q10" s="31"/>
      <c r="R10" s="30" t="s">
        <v>14</v>
      </c>
      <c r="S10" s="31"/>
      <c r="T10" s="30" t="s">
        <v>15</v>
      </c>
      <c r="U10" s="31"/>
    </row>
    <row r="11" spans="1:24" ht="28" x14ac:dyDescent="0.35">
      <c r="A11" s="29"/>
      <c r="B11" s="33"/>
      <c r="C11" s="33"/>
      <c r="D11" s="34" t="s">
        <v>13</v>
      </c>
      <c r="E11" s="34" t="s">
        <v>14</v>
      </c>
      <c r="F11" s="34" t="s">
        <v>16</v>
      </c>
      <c r="G11" s="35" t="s">
        <v>17</v>
      </c>
      <c r="H11" s="35" t="s">
        <v>18</v>
      </c>
      <c r="I11" s="35" t="s">
        <v>17</v>
      </c>
      <c r="J11" s="35" t="s">
        <v>18</v>
      </c>
      <c r="K11" s="35" t="s">
        <v>17</v>
      </c>
      <c r="L11" s="35" t="s">
        <v>18</v>
      </c>
      <c r="M11" s="36" t="s">
        <v>13</v>
      </c>
      <c r="N11" s="36" t="s">
        <v>14</v>
      </c>
      <c r="O11" s="36" t="s">
        <v>16</v>
      </c>
      <c r="P11" s="37" t="s">
        <v>17</v>
      </c>
      <c r="Q11" s="35" t="s">
        <v>18</v>
      </c>
      <c r="R11" s="35" t="s">
        <v>17</v>
      </c>
      <c r="S11" s="35" t="s">
        <v>18</v>
      </c>
      <c r="T11" s="35" t="s">
        <v>17</v>
      </c>
      <c r="U11" s="35" t="s">
        <v>18</v>
      </c>
    </row>
    <row r="12" spans="1:24" x14ac:dyDescent="0.3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  <c r="M12" s="38">
        <v>13</v>
      </c>
      <c r="N12" s="38">
        <v>14</v>
      </c>
      <c r="O12" s="38">
        <v>15</v>
      </c>
      <c r="P12" s="39">
        <v>16</v>
      </c>
      <c r="Q12" s="38">
        <v>17</v>
      </c>
      <c r="R12" s="38">
        <v>18</v>
      </c>
      <c r="S12" s="38">
        <v>19</v>
      </c>
      <c r="T12" s="38">
        <v>20</v>
      </c>
      <c r="U12" s="38">
        <v>21</v>
      </c>
      <c r="V12" s="40"/>
      <c r="W12" s="40"/>
      <c r="X12" s="40"/>
    </row>
    <row r="13" spans="1:24" x14ac:dyDescent="0.35">
      <c r="A13" s="41">
        <f>'[1]9_FARMASI'!A9</f>
        <v>1</v>
      </c>
      <c r="B13" s="41" t="str">
        <f>'[1]9_FARMASI'!B9</f>
        <v xml:space="preserve"> Lombok Barat</v>
      </c>
      <c r="C13" s="41">
        <f>'[1]9_FARMASI'!C9</f>
        <v>20</v>
      </c>
      <c r="D13" s="42">
        <v>1</v>
      </c>
      <c r="E13" s="43">
        <v>2</v>
      </c>
      <c r="F13" s="42">
        <f t="shared" ref="F13:F21" si="0">SUM(D13:E13)</f>
        <v>3</v>
      </c>
      <c r="G13" s="43">
        <v>1</v>
      </c>
      <c r="H13" s="44">
        <f t="shared" ref="H13:H22" si="1">G13/D13*100</f>
        <v>100</v>
      </c>
      <c r="I13" s="42">
        <v>2</v>
      </c>
      <c r="J13" s="44">
        <f>I13/E13*100</f>
        <v>100</v>
      </c>
      <c r="K13" s="45">
        <f t="shared" ref="K13:K22" si="2">G13+I13</f>
        <v>3</v>
      </c>
      <c r="L13" s="44">
        <f t="shared" ref="L13:L20" si="3">K13/F13*100</f>
        <v>100</v>
      </c>
      <c r="M13" s="45">
        <v>4</v>
      </c>
      <c r="N13" s="45">
        <v>2</v>
      </c>
      <c r="O13" s="42">
        <f t="shared" ref="O13:O22" si="4">SUM(M13:N13)</f>
        <v>6</v>
      </c>
      <c r="P13" s="46">
        <v>4</v>
      </c>
      <c r="Q13" s="44">
        <f>P13/M13*100</f>
        <v>100</v>
      </c>
      <c r="R13" s="42">
        <v>2</v>
      </c>
      <c r="S13" s="44">
        <f t="shared" ref="S13:S22" si="5">R13/N13*100</f>
        <v>100</v>
      </c>
      <c r="T13" s="42">
        <f t="shared" ref="T13:T22" si="6">P13+R13</f>
        <v>6</v>
      </c>
      <c r="U13" s="44">
        <f t="shared" ref="U13:U22" si="7">T13/O13*100</f>
        <v>100</v>
      </c>
    </row>
    <row r="14" spans="1:24" x14ac:dyDescent="0.35">
      <c r="A14" s="41">
        <f>'[1]9_FARMASI'!A10</f>
        <v>2</v>
      </c>
      <c r="B14" s="41" t="str">
        <f>'[1]9_FARMASI'!B10</f>
        <v xml:space="preserve"> Lombok Tengah</v>
      </c>
      <c r="C14" s="41">
        <f>'[1]9_FARMASI'!C10</f>
        <v>28</v>
      </c>
      <c r="D14" s="45">
        <v>1</v>
      </c>
      <c r="E14" s="47">
        <v>0</v>
      </c>
      <c r="F14" s="45">
        <f>SUM(D14:E14)</f>
        <v>1</v>
      </c>
      <c r="G14" s="47">
        <v>1</v>
      </c>
      <c r="H14" s="48">
        <f t="shared" si="1"/>
        <v>100</v>
      </c>
      <c r="I14" s="45">
        <v>0</v>
      </c>
      <c r="J14" s="48" t="e">
        <f t="shared" ref="J14:J22" si="8">I14/E14*100</f>
        <v>#DIV/0!</v>
      </c>
      <c r="K14" s="45">
        <f t="shared" si="2"/>
        <v>1</v>
      </c>
      <c r="L14" s="48">
        <f t="shared" si="3"/>
        <v>100</v>
      </c>
      <c r="M14" s="45">
        <v>6</v>
      </c>
      <c r="N14" s="45">
        <v>2</v>
      </c>
      <c r="O14" s="45">
        <f t="shared" si="4"/>
        <v>8</v>
      </c>
      <c r="P14" s="49">
        <v>6</v>
      </c>
      <c r="Q14" s="48">
        <f t="shared" ref="Q14:Q22" si="9">P14/M14*100</f>
        <v>100</v>
      </c>
      <c r="R14" s="45">
        <v>2</v>
      </c>
      <c r="S14" s="48">
        <f t="shared" si="5"/>
        <v>100</v>
      </c>
      <c r="T14" s="45">
        <f t="shared" si="6"/>
        <v>8</v>
      </c>
      <c r="U14" s="48">
        <f t="shared" si="7"/>
        <v>100</v>
      </c>
    </row>
    <row r="15" spans="1:24" x14ac:dyDescent="0.35">
      <c r="A15" s="41">
        <f>'[1]9_FARMASI'!A11</f>
        <v>3</v>
      </c>
      <c r="B15" s="41" t="str">
        <f>'[1]9_FARMASI'!B11</f>
        <v xml:space="preserve"> Lombok Timur</v>
      </c>
      <c r="C15" s="41">
        <f>'[1]9_FARMASI'!C11</f>
        <v>35</v>
      </c>
      <c r="D15" s="45">
        <v>0</v>
      </c>
      <c r="E15" s="47">
        <v>2</v>
      </c>
      <c r="F15" s="45">
        <f t="shared" si="0"/>
        <v>2</v>
      </c>
      <c r="G15" s="47">
        <v>0</v>
      </c>
      <c r="H15" s="48" t="e">
        <f t="shared" si="1"/>
        <v>#DIV/0!</v>
      </c>
      <c r="I15" s="45">
        <v>2</v>
      </c>
      <c r="J15" s="48">
        <f t="shared" si="8"/>
        <v>100</v>
      </c>
      <c r="K15" s="45">
        <f t="shared" si="2"/>
        <v>2</v>
      </c>
      <c r="L15" s="48">
        <f t="shared" si="3"/>
        <v>100</v>
      </c>
      <c r="M15" s="45">
        <v>10</v>
      </c>
      <c r="N15" s="45">
        <v>2</v>
      </c>
      <c r="O15" s="45">
        <f t="shared" si="4"/>
        <v>12</v>
      </c>
      <c r="P15" s="49">
        <v>8</v>
      </c>
      <c r="Q15" s="48">
        <f t="shared" si="9"/>
        <v>80</v>
      </c>
      <c r="R15" s="45">
        <v>1</v>
      </c>
      <c r="S15" s="48">
        <f t="shared" si="5"/>
        <v>50</v>
      </c>
      <c r="T15" s="45">
        <f t="shared" si="6"/>
        <v>9</v>
      </c>
      <c r="U15" s="48">
        <f t="shared" si="7"/>
        <v>75</v>
      </c>
    </row>
    <row r="16" spans="1:24" x14ac:dyDescent="0.35">
      <c r="A16" s="41">
        <f>'[1]9_FARMASI'!A12</f>
        <v>4</v>
      </c>
      <c r="B16" s="41" t="str">
        <f>'[1]9_FARMASI'!B12</f>
        <v xml:space="preserve"> Sumbawa</v>
      </c>
      <c r="C16" s="41">
        <f>'[1]9_FARMASI'!C12</f>
        <v>26</v>
      </c>
      <c r="D16" s="45">
        <v>0</v>
      </c>
      <c r="E16" s="47">
        <v>0</v>
      </c>
      <c r="F16" s="45">
        <f t="shared" si="0"/>
        <v>0</v>
      </c>
      <c r="G16" s="47">
        <v>0</v>
      </c>
      <c r="H16" s="48" t="e">
        <f t="shared" si="1"/>
        <v>#DIV/0!</v>
      </c>
      <c r="I16" s="45">
        <v>0</v>
      </c>
      <c r="J16" s="48" t="e">
        <f t="shared" si="8"/>
        <v>#DIV/0!</v>
      </c>
      <c r="K16" s="45">
        <f t="shared" si="2"/>
        <v>0</v>
      </c>
      <c r="L16" s="48" t="e">
        <f t="shared" si="3"/>
        <v>#DIV/0!</v>
      </c>
      <c r="M16" s="45">
        <v>21</v>
      </c>
      <c r="N16" s="45">
        <v>9</v>
      </c>
      <c r="O16" s="45">
        <f t="shared" si="4"/>
        <v>30</v>
      </c>
      <c r="P16" s="49">
        <v>19</v>
      </c>
      <c r="Q16" s="48">
        <f t="shared" si="9"/>
        <v>90.476190476190482</v>
      </c>
      <c r="R16" s="45">
        <v>9</v>
      </c>
      <c r="S16" s="48">
        <f t="shared" si="5"/>
        <v>100</v>
      </c>
      <c r="T16" s="45">
        <f t="shared" si="6"/>
        <v>28</v>
      </c>
      <c r="U16" s="48">
        <f t="shared" si="7"/>
        <v>93.333333333333329</v>
      </c>
    </row>
    <row r="17" spans="1:24" x14ac:dyDescent="0.35">
      <c r="A17" s="41">
        <f>'[1]9_FARMASI'!A13</f>
        <v>5</v>
      </c>
      <c r="B17" s="41" t="str">
        <f>'[1]9_FARMASI'!B13</f>
        <v xml:space="preserve"> Dompu</v>
      </c>
      <c r="C17" s="41">
        <f>'[1]9_FARMASI'!C13</f>
        <v>9</v>
      </c>
      <c r="D17" s="45">
        <v>5</v>
      </c>
      <c r="E17" s="47">
        <v>3</v>
      </c>
      <c r="F17" s="45">
        <f t="shared" si="0"/>
        <v>8</v>
      </c>
      <c r="G17" s="47">
        <v>2</v>
      </c>
      <c r="H17" s="48">
        <f t="shared" si="1"/>
        <v>40</v>
      </c>
      <c r="I17" s="45">
        <v>0</v>
      </c>
      <c r="J17" s="48">
        <f t="shared" si="8"/>
        <v>0</v>
      </c>
      <c r="K17" s="45">
        <f t="shared" si="2"/>
        <v>2</v>
      </c>
      <c r="L17" s="48">
        <f t="shared" si="3"/>
        <v>25</v>
      </c>
      <c r="M17" s="45">
        <v>14</v>
      </c>
      <c r="N17" s="45">
        <v>3</v>
      </c>
      <c r="O17" s="45">
        <f t="shared" si="4"/>
        <v>17</v>
      </c>
      <c r="P17" s="49">
        <v>7</v>
      </c>
      <c r="Q17" s="48">
        <f t="shared" si="9"/>
        <v>50</v>
      </c>
      <c r="R17" s="45">
        <v>1</v>
      </c>
      <c r="S17" s="48">
        <f t="shared" si="5"/>
        <v>33.333333333333329</v>
      </c>
      <c r="T17" s="45">
        <f t="shared" si="6"/>
        <v>8</v>
      </c>
      <c r="U17" s="48">
        <f t="shared" si="7"/>
        <v>47.058823529411761</v>
      </c>
    </row>
    <row r="18" spans="1:24" x14ac:dyDescent="0.35">
      <c r="A18" s="41">
        <f>'[1]9_FARMASI'!A14</f>
        <v>6</v>
      </c>
      <c r="B18" s="41" t="str">
        <f>'[1]9_FARMASI'!B14</f>
        <v xml:space="preserve"> Bima</v>
      </c>
      <c r="C18" s="41">
        <f>'[1]9_FARMASI'!C14</f>
        <v>21</v>
      </c>
      <c r="D18" s="45">
        <v>12</v>
      </c>
      <c r="E18" s="47">
        <v>17</v>
      </c>
      <c r="F18" s="45">
        <f t="shared" si="0"/>
        <v>29</v>
      </c>
      <c r="G18" s="47">
        <v>12</v>
      </c>
      <c r="H18" s="48">
        <f t="shared" si="1"/>
        <v>100</v>
      </c>
      <c r="I18" s="45">
        <v>17</v>
      </c>
      <c r="J18" s="48">
        <f t="shared" si="8"/>
        <v>100</v>
      </c>
      <c r="K18" s="45">
        <f t="shared" si="2"/>
        <v>29</v>
      </c>
      <c r="L18" s="48">
        <f t="shared" si="3"/>
        <v>100</v>
      </c>
      <c r="M18" s="45">
        <v>58</v>
      </c>
      <c r="N18" s="45">
        <v>38</v>
      </c>
      <c r="O18" s="45">
        <f>SUM(M18:N18)</f>
        <v>96</v>
      </c>
      <c r="P18" s="49">
        <v>58</v>
      </c>
      <c r="Q18" s="48">
        <f t="shared" si="9"/>
        <v>100</v>
      </c>
      <c r="R18" s="45">
        <v>38</v>
      </c>
      <c r="S18" s="48">
        <f t="shared" si="5"/>
        <v>100</v>
      </c>
      <c r="T18" s="45">
        <f t="shared" si="6"/>
        <v>96</v>
      </c>
      <c r="U18" s="48">
        <f t="shared" si="7"/>
        <v>100</v>
      </c>
    </row>
    <row r="19" spans="1:24" x14ac:dyDescent="0.35">
      <c r="A19" s="41">
        <f>'[1]9_FARMASI'!A15</f>
        <v>7</v>
      </c>
      <c r="B19" s="41" t="str">
        <f>'[1]9_FARMASI'!B15</f>
        <v xml:space="preserve"> Sumbawa Barat</v>
      </c>
      <c r="C19" s="41">
        <f>'[1]9_FARMASI'!C15</f>
        <v>9</v>
      </c>
      <c r="D19" s="45">
        <v>0</v>
      </c>
      <c r="E19" s="47">
        <v>1</v>
      </c>
      <c r="F19" s="45">
        <f t="shared" si="0"/>
        <v>1</v>
      </c>
      <c r="G19" s="47">
        <v>0</v>
      </c>
      <c r="H19" s="48" t="e">
        <f t="shared" si="1"/>
        <v>#DIV/0!</v>
      </c>
      <c r="I19" s="45">
        <v>0</v>
      </c>
      <c r="J19" s="48">
        <f t="shared" si="8"/>
        <v>0</v>
      </c>
      <c r="K19" s="45">
        <f t="shared" si="2"/>
        <v>0</v>
      </c>
      <c r="L19" s="48">
        <f t="shared" si="3"/>
        <v>0</v>
      </c>
      <c r="M19" s="45">
        <v>7</v>
      </c>
      <c r="N19" s="45">
        <v>2</v>
      </c>
      <c r="O19" s="45">
        <f t="shared" si="4"/>
        <v>9</v>
      </c>
      <c r="P19" s="49">
        <v>5</v>
      </c>
      <c r="Q19" s="48">
        <f t="shared" si="9"/>
        <v>71.428571428571431</v>
      </c>
      <c r="R19" s="45">
        <v>1</v>
      </c>
      <c r="S19" s="48">
        <f>R19/N19*100</f>
        <v>50</v>
      </c>
      <c r="T19" s="45">
        <f t="shared" si="6"/>
        <v>6</v>
      </c>
      <c r="U19" s="48">
        <f t="shared" si="7"/>
        <v>66.666666666666657</v>
      </c>
    </row>
    <row r="20" spans="1:24" x14ac:dyDescent="0.35">
      <c r="A20" s="41">
        <f>'[1]9_FARMASI'!A16</f>
        <v>8</v>
      </c>
      <c r="B20" s="41" t="str">
        <f>'[1]9_FARMASI'!B16</f>
        <v xml:space="preserve"> Lombok Utara</v>
      </c>
      <c r="C20" s="41">
        <f>'[1]9_FARMASI'!C16</f>
        <v>8</v>
      </c>
      <c r="D20" s="45">
        <v>0</v>
      </c>
      <c r="E20" s="47">
        <v>0</v>
      </c>
      <c r="F20" s="45">
        <f t="shared" si="0"/>
        <v>0</v>
      </c>
      <c r="G20" s="47">
        <v>0</v>
      </c>
      <c r="H20" s="48" t="e">
        <f t="shared" si="1"/>
        <v>#DIV/0!</v>
      </c>
      <c r="I20" s="45">
        <v>0</v>
      </c>
      <c r="J20" s="48" t="e">
        <f t="shared" si="8"/>
        <v>#DIV/0!</v>
      </c>
      <c r="K20" s="45">
        <f t="shared" si="2"/>
        <v>0</v>
      </c>
      <c r="L20" s="48" t="e">
        <f t="shared" si="3"/>
        <v>#DIV/0!</v>
      </c>
      <c r="M20" s="45">
        <v>2</v>
      </c>
      <c r="N20" s="45">
        <v>1</v>
      </c>
      <c r="O20" s="45">
        <f t="shared" si="4"/>
        <v>3</v>
      </c>
      <c r="P20" s="49">
        <v>2</v>
      </c>
      <c r="Q20" s="48">
        <f t="shared" si="9"/>
        <v>100</v>
      </c>
      <c r="R20" s="45">
        <v>1</v>
      </c>
      <c r="S20" s="48">
        <f t="shared" si="5"/>
        <v>100</v>
      </c>
      <c r="T20" s="45">
        <f t="shared" si="6"/>
        <v>3</v>
      </c>
      <c r="U20" s="48">
        <f t="shared" si="7"/>
        <v>100</v>
      </c>
    </row>
    <row r="21" spans="1:24" x14ac:dyDescent="0.35">
      <c r="A21" s="41">
        <f>'[1]9_FARMASI'!A17</f>
        <v>9</v>
      </c>
      <c r="B21" s="41" t="str">
        <f>'[1]9_FARMASI'!B17</f>
        <v xml:space="preserve"> Kota Mataram</v>
      </c>
      <c r="C21" s="41">
        <f>'[1]9_FARMASI'!C17</f>
        <v>11</v>
      </c>
      <c r="D21" s="45">
        <v>1</v>
      </c>
      <c r="E21" s="47">
        <v>0</v>
      </c>
      <c r="F21" s="45">
        <f t="shared" si="0"/>
        <v>1</v>
      </c>
      <c r="G21" s="47">
        <v>1</v>
      </c>
      <c r="H21" s="48">
        <f t="shared" si="1"/>
        <v>100</v>
      </c>
      <c r="I21" s="45">
        <v>0</v>
      </c>
      <c r="J21" s="48" t="e">
        <f t="shared" si="8"/>
        <v>#DIV/0!</v>
      </c>
      <c r="K21" s="45">
        <f t="shared" si="2"/>
        <v>1</v>
      </c>
      <c r="L21" s="48">
        <f>K21/F21*100</f>
        <v>100</v>
      </c>
      <c r="M21" s="45">
        <v>8</v>
      </c>
      <c r="N21" s="45">
        <v>1</v>
      </c>
      <c r="O21" s="45">
        <f t="shared" si="4"/>
        <v>9</v>
      </c>
      <c r="P21" s="49">
        <v>8</v>
      </c>
      <c r="Q21" s="48">
        <f t="shared" si="9"/>
        <v>100</v>
      </c>
      <c r="R21" s="45">
        <v>0</v>
      </c>
      <c r="S21" s="48">
        <f t="shared" si="5"/>
        <v>0</v>
      </c>
      <c r="T21" s="45">
        <f t="shared" si="6"/>
        <v>8</v>
      </c>
      <c r="U21" s="48">
        <f t="shared" si="7"/>
        <v>88.888888888888886</v>
      </c>
    </row>
    <row r="22" spans="1:24" x14ac:dyDescent="0.35">
      <c r="A22" s="41">
        <f>'[1]9_FARMASI'!A18</f>
        <v>10</v>
      </c>
      <c r="B22" s="41" t="str">
        <f>'[1]9_FARMASI'!B18</f>
        <v xml:space="preserve"> Kota Bima</v>
      </c>
      <c r="C22" s="41">
        <f>'[1]9_FARMASI'!C18</f>
        <v>7</v>
      </c>
      <c r="D22" s="45">
        <v>5</v>
      </c>
      <c r="E22" s="47">
        <v>1</v>
      </c>
      <c r="F22" s="45">
        <f>SUM(D22:E22)</f>
        <v>6</v>
      </c>
      <c r="G22" s="47">
        <v>4</v>
      </c>
      <c r="H22" s="48">
        <f t="shared" si="1"/>
        <v>80</v>
      </c>
      <c r="I22" s="45">
        <v>1</v>
      </c>
      <c r="J22" s="48">
        <f t="shared" si="8"/>
        <v>100</v>
      </c>
      <c r="K22" s="45">
        <f t="shared" si="2"/>
        <v>5</v>
      </c>
      <c r="L22" s="48">
        <f>K22/F22*100</f>
        <v>83.333333333333343</v>
      </c>
      <c r="M22" s="45">
        <v>23</v>
      </c>
      <c r="N22" s="45">
        <v>6</v>
      </c>
      <c r="O22" s="45">
        <f t="shared" si="4"/>
        <v>29</v>
      </c>
      <c r="P22" s="49">
        <v>16</v>
      </c>
      <c r="Q22" s="48">
        <f t="shared" si="9"/>
        <v>69.565217391304344</v>
      </c>
      <c r="R22" s="45">
        <v>3</v>
      </c>
      <c r="S22" s="48">
        <f t="shared" si="5"/>
        <v>50</v>
      </c>
      <c r="T22" s="45">
        <f t="shared" si="6"/>
        <v>19</v>
      </c>
      <c r="U22" s="48">
        <f t="shared" si="7"/>
        <v>65.517241379310349</v>
      </c>
    </row>
    <row r="23" spans="1:24" ht="20.149999999999999" customHeight="1" x14ac:dyDescent="0.35">
      <c r="A23" s="50"/>
      <c r="B23" s="51"/>
      <c r="C23" s="51"/>
      <c r="D23" s="52"/>
      <c r="E23" s="53"/>
      <c r="F23" s="53"/>
      <c r="G23" s="53"/>
      <c r="H23" s="54"/>
      <c r="I23" s="53"/>
      <c r="J23" s="55"/>
      <c r="K23" s="52"/>
      <c r="L23" s="55"/>
      <c r="M23" s="52"/>
      <c r="N23" s="52"/>
      <c r="O23" s="52"/>
      <c r="P23" s="56"/>
      <c r="Q23" s="55"/>
      <c r="R23" s="52"/>
      <c r="S23" s="55"/>
      <c r="T23" s="52"/>
      <c r="U23" s="55"/>
    </row>
    <row r="24" spans="1:24" ht="16" thickBot="1" x14ac:dyDescent="0.4">
      <c r="A24" s="57" t="s">
        <v>19</v>
      </c>
      <c r="B24" s="58"/>
      <c r="C24" s="59"/>
      <c r="D24" s="60">
        <f>SUM(D13:D23)</f>
        <v>25</v>
      </c>
      <c r="E24" s="60">
        <f>SUM(E13:E23)</f>
        <v>26</v>
      </c>
      <c r="F24" s="60">
        <f>SUM(F13:F23)</f>
        <v>51</v>
      </c>
      <c r="G24" s="60">
        <f>SUM(G13:G23)</f>
        <v>21</v>
      </c>
      <c r="H24" s="61">
        <f>G24/D24*100</f>
        <v>84</v>
      </c>
      <c r="I24" s="60">
        <f>SUM(I13:I23)</f>
        <v>22</v>
      </c>
      <c r="J24" s="62">
        <f>I24/E24*100</f>
        <v>84.615384615384613</v>
      </c>
      <c r="K24" s="60">
        <f>SUM(K13:K23)</f>
        <v>43</v>
      </c>
      <c r="L24" s="62">
        <f>K24/F24*100</f>
        <v>84.313725490196077</v>
      </c>
      <c r="M24" s="60">
        <f>SUM(M13:M23)</f>
        <v>153</v>
      </c>
      <c r="N24" s="60">
        <f>SUM(N13:N23)</f>
        <v>66</v>
      </c>
      <c r="O24" s="60">
        <f>SUM(O13:O23)</f>
        <v>219</v>
      </c>
      <c r="P24" s="60">
        <f>SUM(P13:P23)</f>
        <v>133</v>
      </c>
      <c r="Q24" s="63">
        <f>P24/M24*100</f>
        <v>86.928104575163403</v>
      </c>
      <c r="R24" s="64">
        <f>SUM(R13:R23)</f>
        <v>58</v>
      </c>
      <c r="S24" s="63">
        <f>R24/N24*100</f>
        <v>87.878787878787875</v>
      </c>
      <c r="T24" s="64">
        <f>SUM(T13:T23)</f>
        <v>191</v>
      </c>
      <c r="U24" s="63">
        <f>T24/O24*100</f>
        <v>87.214611872146122</v>
      </c>
    </row>
    <row r="25" spans="1:24" x14ac:dyDescent="0.35">
      <c r="B25" s="1"/>
      <c r="C25" s="1"/>
      <c r="D25" s="65"/>
      <c r="E25" s="65"/>
      <c r="F25" s="65"/>
      <c r="G25" s="65"/>
      <c r="H25" s="66"/>
      <c r="I25" s="65"/>
      <c r="J25" s="66"/>
      <c r="K25" s="65"/>
      <c r="L25" s="67"/>
      <c r="M25" s="67"/>
      <c r="N25" s="67"/>
      <c r="O25" s="67"/>
      <c r="P25" s="67"/>
      <c r="Q25" s="67"/>
      <c r="R25" s="67"/>
      <c r="S25" s="67"/>
      <c r="T25" s="67"/>
      <c r="U25" s="66"/>
      <c r="V25" s="66"/>
      <c r="W25" s="66"/>
      <c r="X25" s="67"/>
    </row>
    <row r="26" spans="1:24" x14ac:dyDescent="0.35">
      <c r="A26" s="68" t="s">
        <v>20</v>
      </c>
      <c r="B26" s="69"/>
    </row>
    <row r="27" spans="1:24" x14ac:dyDescent="0.35">
      <c r="A27" s="69" t="s">
        <v>21</v>
      </c>
      <c r="B27" s="69"/>
    </row>
    <row r="28" spans="1:24" x14ac:dyDescent="0.35">
      <c r="A28" s="69" t="s">
        <v>22</v>
      </c>
      <c r="B28" s="69" t="s">
        <v>23</v>
      </c>
    </row>
    <row r="29" spans="1:24" x14ac:dyDescent="0.35">
      <c r="A29" s="69"/>
      <c r="B29" s="69" t="s">
        <v>24</v>
      </c>
    </row>
    <row r="30" spans="1:24" x14ac:dyDescent="0.35">
      <c r="A30" s="69" t="s">
        <v>25</v>
      </c>
      <c r="B30" s="69" t="s">
        <v>26</v>
      </c>
    </row>
    <row r="31" spans="1:24" x14ac:dyDescent="0.35">
      <c r="A31" s="69"/>
      <c r="B31" s="69" t="s">
        <v>27</v>
      </c>
    </row>
  </sheetData>
  <mergeCells count="14">
    <mergeCell ref="K10:L10"/>
    <mergeCell ref="P10:Q10"/>
    <mergeCell ref="R10:S10"/>
    <mergeCell ref="T10:U10"/>
    <mergeCell ref="A7:A11"/>
    <mergeCell ref="B7:B11"/>
    <mergeCell ref="C7:C11"/>
    <mergeCell ref="M7:U7"/>
    <mergeCell ref="D9:F10"/>
    <mergeCell ref="G9:L9"/>
    <mergeCell ref="M9:O10"/>
    <mergeCell ref="P9:U9"/>
    <mergeCell ref="G10:H10"/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2021-06-08T03:36:04Z</dcterms:created>
  <dcterms:modified xsi:type="dcterms:W3CDTF">2021-06-08T03:37:38Z</dcterms:modified>
</cp:coreProperties>
</file>