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TATISTIK1\ekonomi\DINAS PENANAMAN MODAL DAN PTSP\2021\data gabungan\"/>
    </mc:Choice>
  </mc:AlternateContent>
  <bookViews>
    <workbookView xWindow="0" yWindow="0" windowWidth="24000" windowHeight="90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G19" i="1" l="1"/>
  <c r="F19" i="1"/>
  <c r="E18" i="1"/>
  <c r="E17" i="1"/>
  <c r="C16" i="1"/>
  <c r="E16" i="1" s="1"/>
  <c r="C15" i="1"/>
  <c r="E15" i="1" s="1"/>
  <c r="C14" i="1"/>
  <c r="E14" i="1" s="1"/>
  <c r="C13" i="1"/>
  <c r="E13" i="1" s="1"/>
  <c r="D12" i="1"/>
  <c r="C12" i="1"/>
  <c r="E12" i="1" s="1"/>
  <c r="C11" i="1"/>
  <c r="E11" i="1" s="1"/>
  <c r="D10" i="1"/>
  <c r="C10" i="1"/>
  <c r="D9" i="1"/>
  <c r="C9" i="1"/>
  <c r="E9" i="1" s="1"/>
  <c r="D8" i="1"/>
  <c r="D19" i="1" s="1"/>
  <c r="C8" i="1"/>
  <c r="E8" i="1" s="1"/>
  <c r="C7" i="1"/>
  <c r="E7" i="1" s="1"/>
  <c r="D6" i="1"/>
  <c r="C6" i="1"/>
  <c r="E10" i="1" l="1"/>
  <c r="C19" i="1"/>
  <c r="E6" i="1"/>
  <c r="E19" i="1" l="1"/>
</calcChain>
</file>

<file path=xl/sharedStrings.xml><?xml version="1.0" encoding="utf-8"?>
<sst xmlns="http://schemas.openxmlformats.org/spreadsheetml/2006/main" count="60" uniqueCount="36">
  <si>
    <t>PERKEMBANGAN REALISASI INVESTASI PMDN DAN PMA DI PROVINSI NTB</t>
  </si>
  <si>
    <t>BERDASARKAN SEKTOR TAHUN 2021</t>
  </si>
  <si>
    <t>NO</t>
  </si>
  <si>
    <t>SEKTOR</t>
  </si>
  <si>
    <t>SEMESTER I</t>
  </si>
  <si>
    <t>JUMLAH RALISASI INVESTASI (Rp.)</t>
  </si>
  <si>
    <t>JUMLAH TKI</t>
  </si>
  <si>
    <t>JUMLAH TKA</t>
  </si>
  <si>
    <t>PMDN (Rp.)</t>
  </si>
  <si>
    <t>PMA (Rp.)</t>
  </si>
  <si>
    <t>ESDM</t>
  </si>
  <si>
    <t>PERHUBUNGAN/TRANSPORTASI</t>
  </si>
  <si>
    <t>PARIWISATA DAN EKONOMI KREATIF</t>
  </si>
  <si>
    <t>PERDAGANGAN</t>
  </si>
  <si>
    <t>PUPR</t>
  </si>
  <si>
    <t>POS, TELEKOMUNIKASI, SYSTEM &amp; TRANSAKSI ELEKTRONIK</t>
  </si>
  <si>
    <t>KESEHATAN, OBAT DAN MAKANAN</t>
  </si>
  <si>
    <t>KELAUTAN DAN PERIKANAN</t>
  </si>
  <si>
    <t>PERINDUSTRIAN</t>
  </si>
  <si>
    <t>KETENAGAKERJAAN</t>
  </si>
  <si>
    <t>LINKUNGAN HIDUP</t>
  </si>
  <si>
    <t>PERTANIAN, PERKEBUNAN DAN PETERNAKAN</t>
  </si>
  <si>
    <t>PENDIDIKAN</t>
  </si>
  <si>
    <t>Jumlah</t>
  </si>
  <si>
    <t>Sumber : Dinas Penanaman Modal dan Pelayanan Terpadu Satu Pintu Provinsi NTB</t>
  </si>
  <si>
    <t>Data Triwulan I dan Triwulan II Tahun 2021</t>
  </si>
  <si>
    <t>Mataram,          Oktober  2021</t>
  </si>
  <si>
    <t>Kepala DPM &amp; PTSP</t>
  </si>
  <si>
    <t>Provinsi Nusa Tenggara Barat,</t>
  </si>
  <si>
    <t>Ir. Mohammad Rum, MT.</t>
  </si>
  <si>
    <t>NIP. 19660316 199402 1 001</t>
  </si>
  <si>
    <t>SEMESTER II</t>
  </si>
  <si>
    <t>TRANSPORTASI</t>
  </si>
  <si>
    <t>KEUANGAN</t>
  </si>
  <si>
    <t>Data Triwulan III dan Triwulan IV Tahun 2021</t>
  </si>
  <si>
    <t>Mataram, 14  Maret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</si>
</sst>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41" fontId="4" fillId="0" borderId="1" xfId="1" applyFont="1" applyBorder="1"/>
    <xf numFmtId="0" fontId="5" fillId="0" borderId="1" xfId="0" applyFont="1" applyBorder="1"/>
    <xf numFmtId="0" fontId="3" fillId="0" borderId="1" xfId="0" applyFont="1" applyBorder="1"/>
    <xf numFmtId="41" fontId="3" fillId="0" borderId="1" xfId="1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workbookViewId="0">
      <selection activeCell="I26" sqref="I26"/>
    </sheetView>
  </sheetViews>
  <sheetFormatPr defaultRowHeight="15" x14ac:dyDescent="0.25"/>
  <cols>
    <col min="2" max="2" width="57.7109375" bestFit="1" customWidth="1"/>
    <col min="3" max="4" width="19.85546875" bestFit="1" customWidth="1"/>
    <col min="5" max="5" width="37.5703125" bestFit="1" customWidth="1"/>
    <col min="6" max="6" width="14" bestFit="1" customWidth="1"/>
    <col min="7" max="7" width="14.7109375" bestFit="1" customWidth="1"/>
  </cols>
  <sheetData>
    <row r="1" spans="1:7" ht="15.75" x14ac:dyDescent="0.25">
      <c r="A1" s="6" t="s">
        <v>0</v>
      </c>
      <c r="B1" s="6"/>
      <c r="C1" s="6"/>
      <c r="D1" s="6"/>
      <c r="E1" s="6"/>
      <c r="F1" s="6"/>
      <c r="G1" s="6"/>
    </row>
    <row r="2" spans="1:7" x14ac:dyDescent="0.25">
      <c r="A2" s="7" t="s">
        <v>1</v>
      </c>
      <c r="B2" s="7"/>
      <c r="C2" s="7"/>
      <c r="D2" s="7"/>
      <c r="E2" s="7"/>
      <c r="F2" s="7"/>
      <c r="G2" s="7"/>
    </row>
    <row r="3" spans="1:7" ht="15.75" thickBot="1" x14ac:dyDescent="0.3">
      <c r="A3" s="1"/>
      <c r="B3" s="1"/>
      <c r="C3" s="1"/>
      <c r="D3" s="1"/>
      <c r="E3" s="1"/>
      <c r="F3" s="1"/>
      <c r="G3" s="1"/>
    </row>
    <row r="4" spans="1:7" ht="15.75" thickBot="1" x14ac:dyDescent="0.3">
      <c r="A4" s="10" t="s">
        <v>2</v>
      </c>
      <c r="B4" s="10" t="s">
        <v>3</v>
      </c>
      <c r="C4" s="11" t="s">
        <v>4</v>
      </c>
      <c r="D4" s="11"/>
      <c r="E4" s="12" t="s">
        <v>5</v>
      </c>
      <c r="F4" s="10" t="s">
        <v>6</v>
      </c>
      <c r="G4" s="10" t="s">
        <v>7</v>
      </c>
    </row>
    <row r="5" spans="1:7" ht="15.75" thickBot="1" x14ac:dyDescent="0.3">
      <c r="A5" s="10"/>
      <c r="B5" s="10"/>
      <c r="C5" s="13" t="s">
        <v>8</v>
      </c>
      <c r="D5" s="13" t="s">
        <v>9</v>
      </c>
      <c r="E5" s="12"/>
      <c r="F5" s="10"/>
      <c r="G5" s="10"/>
    </row>
    <row r="6" spans="1:7" ht="15.75" thickBot="1" x14ac:dyDescent="0.3">
      <c r="A6" s="14">
        <v>1</v>
      </c>
      <c r="B6" s="14" t="s">
        <v>10</v>
      </c>
      <c r="C6" s="15">
        <f>712455424757+90873822445</f>
        <v>803329247202</v>
      </c>
      <c r="D6" s="15">
        <f>618253555380+437315326524</f>
        <v>1055568881904</v>
      </c>
      <c r="E6" s="15">
        <f>SUM(C6:D6)</f>
        <v>1858898129106</v>
      </c>
      <c r="F6" s="15">
        <v>73</v>
      </c>
      <c r="G6" s="15">
        <v>0</v>
      </c>
    </row>
    <row r="7" spans="1:7" ht="15.75" thickBot="1" x14ac:dyDescent="0.3">
      <c r="A7" s="14">
        <v>2</v>
      </c>
      <c r="B7" s="14" t="s">
        <v>11</v>
      </c>
      <c r="C7" s="15">
        <f>482713651735+1586723673526</f>
        <v>2069437325261</v>
      </c>
      <c r="D7" s="15">
        <v>0</v>
      </c>
      <c r="E7" s="15">
        <f t="shared" ref="E7:E18" si="0">SUM(C7:D7)</f>
        <v>2069437325261</v>
      </c>
      <c r="F7" s="15">
        <v>175</v>
      </c>
      <c r="G7" s="15">
        <v>0</v>
      </c>
    </row>
    <row r="8" spans="1:7" ht="15.75" thickBot="1" x14ac:dyDescent="0.3">
      <c r="A8" s="14">
        <v>3</v>
      </c>
      <c r="B8" s="14" t="s">
        <v>12</v>
      </c>
      <c r="C8" s="15">
        <f>186208057378+742095036613</f>
        <v>928303093991</v>
      </c>
      <c r="D8" s="15">
        <f>211502860704+206894302591</f>
        <v>418397163295</v>
      </c>
      <c r="E8" s="15">
        <f t="shared" si="0"/>
        <v>1346700257286</v>
      </c>
      <c r="F8" s="15">
        <v>162</v>
      </c>
      <c r="G8" s="15">
        <v>2</v>
      </c>
    </row>
    <row r="9" spans="1:7" ht="15.75" thickBot="1" x14ac:dyDescent="0.3">
      <c r="A9" s="14">
        <v>4</v>
      </c>
      <c r="B9" s="14" t="s">
        <v>13</v>
      </c>
      <c r="C9" s="15">
        <f>249708798262+163438604266</f>
        <v>413147402528</v>
      </c>
      <c r="D9" s="15">
        <f>2536023844+200000000</f>
        <v>2736023844</v>
      </c>
      <c r="E9" s="15">
        <f t="shared" si="0"/>
        <v>415883426372</v>
      </c>
      <c r="F9" s="15">
        <v>430</v>
      </c>
      <c r="G9" s="15">
        <v>0</v>
      </c>
    </row>
    <row r="10" spans="1:7" ht="15.75" thickBot="1" x14ac:dyDescent="0.3">
      <c r="A10" s="14">
        <v>5</v>
      </c>
      <c r="B10" s="14" t="s">
        <v>14</v>
      </c>
      <c r="C10" s="15">
        <f>37095202896+28924711987</f>
        <v>66019914883</v>
      </c>
      <c r="D10" s="15">
        <f>43398239091+13609594544</f>
        <v>57007833635</v>
      </c>
      <c r="E10" s="15">
        <f t="shared" si="0"/>
        <v>123027748518</v>
      </c>
      <c r="F10" s="15">
        <v>269</v>
      </c>
      <c r="G10" s="15">
        <v>0</v>
      </c>
    </row>
    <row r="11" spans="1:7" ht="15.75" thickBot="1" x14ac:dyDescent="0.3">
      <c r="A11" s="14">
        <v>6</v>
      </c>
      <c r="B11" s="16" t="s">
        <v>15</v>
      </c>
      <c r="C11" s="15">
        <f>2288604246+1085000000</f>
        <v>3373604246</v>
      </c>
      <c r="D11" s="15">
        <v>46786502994</v>
      </c>
      <c r="E11" s="15">
        <f t="shared" si="0"/>
        <v>50160107240</v>
      </c>
      <c r="F11" s="15">
        <v>7</v>
      </c>
      <c r="G11" s="15">
        <v>0</v>
      </c>
    </row>
    <row r="12" spans="1:7" ht="15.75" thickBot="1" x14ac:dyDescent="0.3">
      <c r="A12" s="14">
        <v>7</v>
      </c>
      <c r="B12" s="14" t="s">
        <v>16</v>
      </c>
      <c r="C12" s="15">
        <f>27929866431+613230864</f>
        <v>28543097295</v>
      </c>
      <c r="D12" s="15">
        <f>522268000+1819238492</f>
        <v>2341506492</v>
      </c>
      <c r="E12" s="15">
        <f t="shared" si="0"/>
        <v>30884603787</v>
      </c>
      <c r="F12" s="15">
        <v>316</v>
      </c>
      <c r="G12" s="15">
        <v>0</v>
      </c>
    </row>
    <row r="13" spans="1:7" ht="15.75" thickBot="1" x14ac:dyDescent="0.3">
      <c r="A13" s="14">
        <v>8</v>
      </c>
      <c r="B13" s="14" t="s">
        <v>17</v>
      </c>
      <c r="C13" s="15">
        <f>15778357708+13961659692</f>
        <v>29740017400</v>
      </c>
      <c r="D13" s="15">
        <v>500000000</v>
      </c>
      <c r="E13" s="15">
        <f t="shared" si="0"/>
        <v>30240017400</v>
      </c>
      <c r="F13" s="15">
        <v>55</v>
      </c>
      <c r="G13" s="15">
        <v>0</v>
      </c>
    </row>
    <row r="14" spans="1:7" ht="15.75" thickBot="1" x14ac:dyDescent="0.3">
      <c r="A14" s="14">
        <v>9</v>
      </c>
      <c r="B14" s="14" t="s">
        <v>18</v>
      </c>
      <c r="C14" s="15">
        <f>9735006810+41073929144</f>
        <v>50808935954</v>
      </c>
      <c r="D14" s="15">
        <v>974000000</v>
      </c>
      <c r="E14" s="15">
        <f t="shared" si="0"/>
        <v>51782935954</v>
      </c>
      <c r="F14" s="15">
        <v>43</v>
      </c>
      <c r="G14" s="15">
        <v>0</v>
      </c>
    </row>
    <row r="15" spans="1:7" ht="15.75" thickBot="1" x14ac:dyDescent="0.3">
      <c r="A15" s="14">
        <v>10</v>
      </c>
      <c r="B15" s="14" t="s">
        <v>19</v>
      </c>
      <c r="C15" s="15">
        <f>5347524205+1419493937</f>
        <v>6767018142</v>
      </c>
      <c r="D15" s="15">
        <v>0</v>
      </c>
      <c r="E15" s="15">
        <f t="shared" si="0"/>
        <v>6767018142</v>
      </c>
      <c r="F15" s="15">
        <v>14</v>
      </c>
      <c r="G15" s="15">
        <v>0</v>
      </c>
    </row>
    <row r="16" spans="1:7" ht="15.75" thickBot="1" x14ac:dyDescent="0.3">
      <c r="A16" s="14">
        <v>11</v>
      </c>
      <c r="B16" s="14" t="s">
        <v>20</v>
      </c>
      <c r="C16" s="15">
        <f>385000000+510000000</f>
        <v>895000000</v>
      </c>
      <c r="D16" s="15">
        <v>1208523999</v>
      </c>
      <c r="E16" s="15">
        <f t="shared" si="0"/>
        <v>2103523999</v>
      </c>
      <c r="F16" s="15">
        <v>3</v>
      </c>
      <c r="G16" s="15">
        <v>2</v>
      </c>
    </row>
    <row r="17" spans="1:7" ht="15.75" thickBot="1" x14ac:dyDescent="0.3">
      <c r="A17" s="14">
        <v>12</v>
      </c>
      <c r="B17" s="14" t="s">
        <v>21</v>
      </c>
      <c r="C17" s="15">
        <f>1015000000+9478437071</f>
        <v>10493437071</v>
      </c>
      <c r="D17" s="15">
        <v>0</v>
      </c>
      <c r="E17" s="15">
        <f t="shared" si="0"/>
        <v>10493437071</v>
      </c>
      <c r="F17" s="15">
        <v>9</v>
      </c>
      <c r="G17" s="15">
        <v>0</v>
      </c>
    </row>
    <row r="18" spans="1:7" ht="15.75" thickBot="1" x14ac:dyDescent="0.3">
      <c r="A18" s="14">
        <v>13</v>
      </c>
      <c r="B18" s="14" t="s">
        <v>22</v>
      </c>
      <c r="C18" s="15">
        <v>317428020</v>
      </c>
      <c r="D18" s="15">
        <v>0</v>
      </c>
      <c r="E18" s="15">
        <f t="shared" si="0"/>
        <v>317428020</v>
      </c>
      <c r="F18" s="15">
        <v>0</v>
      </c>
      <c r="G18" s="15">
        <v>0</v>
      </c>
    </row>
    <row r="19" spans="1:7" ht="15.75" thickBot="1" x14ac:dyDescent="0.3">
      <c r="A19" s="14"/>
      <c r="B19" s="17" t="s">
        <v>23</v>
      </c>
      <c r="C19" s="18">
        <f>SUM(C6:C18)</f>
        <v>4411175521993</v>
      </c>
      <c r="D19" s="18">
        <f t="shared" ref="D19:G19" si="1">SUM(D6:D18)</f>
        <v>1585520436163</v>
      </c>
      <c r="E19" s="18">
        <f t="shared" si="1"/>
        <v>5996695958156</v>
      </c>
      <c r="F19" s="18">
        <f t="shared" si="1"/>
        <v>1556</v>
      </c>
      <c r="G19" s="18">
        <f t="shared" si="1"/>
        <v>4</v>
      </c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2" t="s">
        <v>24</v>
      </c>
      <c r="B21" s="1"/>
      <c r="C21" s="1"/>
      <c r="D21" s="1"/>
      <c r="E21" s="1"/>
      <c r="F21" s="1"/>
      <c r="G21" s="1"/>
    </row>
    <row r="22" spans="1:7" x14ac:dyDescent="0.25">
      <c r="A22" s="2" t="s">
        <v>25</v>
      </c>
      <c r="B22" s="1"/>
      <c r="C22" s="1"/>
      <c r="D22" s="1"/>
      <c r="E22" s="1"/>
      <c r="F22" s="1"/>
      <c r="G22" s="1"/>
    </row>
    <row r="23" spans="1:7" ht="15.75" x14ac:dyDescent="0.25">
      <c r="D23" s="4" t="s">
        <v>26</v>
      </c>
      <c r="E23" s="4"/>
      <c r="F23" s="4"/>
      <c r="G23" s="4"/>
    </row>
    <row r="24" spans="1:7" ht="15.75" x14ac:dyDescent="0.25">
      <c r="D24" s="4" t="s">
        <v>27</v>
      </c>
      <c r="E24" s="4"/>
      <c r="F24" s="4"/>
      <c r="G24" s="4"/>
    </row>
    <row r="25" spans="1:7" ht="15.75" x14ac:dyDescent="0.25">
      <c r="D25" s="4" t="s">
        <v>28</v>
      </c>
      <c r="E25" s="4"/>
      <c r="F25" s="4"/>
      <c r="G25" s="4"/>
    </row>
    <row r="26" spans="1:7" ht="15.75" x14ac:dyDescent="0.25">
      <c r="D26" s="3"/>
      <c r="E26" s="3"/>
      <c r="F26" s="3"/>
      <c r="G26" s="3"/>
    </row>
    <row r="27" spans="1:7" ht="15.75" x14ac:dyDescent="0.25">
      <c r="D27" s="3"/>
      <c r="E27" s="3"/>
      <c r="F27" s="3"/>
      <c r="G27" s="3"/>
    </row>
    <row r="28" spans="1:7" ht="15.75" x14ac:dyDescent="0.25">
      <c r="D28" s="3"/>
      <c r="E28" s="3"/>
      <c r="F28" s="3"/>
      <c r="G28" s="3"/>
    </row>
    <row r="29" spans="1:7" ht="15.75" x14ac:dyDescent="0.25">
      <c r="D29" s="5" t="s">
        <v>29</v>
      </c>
      <c r="E29" s="5"/>
      <c r="F29" s="5"/>
      <c r="G29" s="5"/>
    </row>
    <row r="30" spans="1:7" ht="15.75" x14ac:dyDescent="0.25">
      <c r="D30" s="4" t="s">
        <v>30</v>
      </c>
      <c r="E30" s="4"/>
      <c r="F30" s="4"/>
      <c r="G30" s="4"/>
    </row>
    <row r="31" spans="1:7" ht="15.75" thickBot="1" x14ac:dyDescent="0.3"/>
    <row r="32" spans="1:7" ht="15.75" thickBot="1" x14ac:dyDescent="0.3">
      <c r="A32" s="19" t="s">
        <v>2</v>
      </c>
      <c r="B32" s="19" t="s">
        <v>3</v>
      </c>
      <c r="C32" s="20" t="s">
        <v>31</v>
      </c>
      <c r="D32" s="20"/>
      <c r="E32" s="19" t="s">
        <v>5</v>
      </c>
      <c r="F32" s="19" t="s">
        <v>6</v>
      </c>
      <c r="G32" s="19" t="s">
        <v>7</v>
      </c>
    </row>
    <row r="33" spans="1:7" ht="15.75" thickBot="1" x14ac:dyDescent="0.3">
      <c r="A33" s="19"/>
      <c r="B33" s="19"/>
      <c r="C33" s="19" t="s">
        <v>8</v>
      </c>
      <c r="D33" s="19" t="s">
        <v>9</v>
      </c>
      <c r="E33" s="19"/>
      <c r="F33" s="19"/>
      <c r="G33" s="19"/>
    </row>
    <row r="34" spans="1:7" ht="15.75" thickBot="1" x14ac:dyDescent="0.3">
      <c r="A34" s="8">
        <v>1</v>
      </c>
      <c r="B34" s="8" t="s">
        <v>10</v>
      </c>
      <c r="C34" s="9">
        <v>2047944582188</v>
      </c>
      <c r="D34" s="9">
        <v>1518443019288</v>
      </c>
      <c r="E34" s="9">
        <v>3566387601476</v>
      </c>
      <c r="F34" s="9">
        <v>140</v>
      </c>
      <c r="G34" s="9">
        <v>0</v>
      </c>
    </row>
    <row r="35" spans="1:7" ht="15.75" thickBot="1" x14ac:dyDescent="0.3">
      <c r="A35" s="8">
        <v>2</v>
      </c>
      <c r="B35" s="8" t="s">
        <v>12</v>
      </c>
      <c r="C35" s="9">
        <v>1432727276162</v>
      </c>
      <c r="D35" s="9">
        <v>234499709849</v>
      </c>
      <c r="E35" s="9">
        <v>1667226986011</v>
      </c>
      <c r="F35" s="9">
        <v>299</v>
      </c>
      <c r="G35" s="9">
        <v>1</v>
      </c>
    </row>
    <row r="36" spans="1:7" ht="15.75" thickBot="1" x14ac:dyDescent="0.3">
      <c r="A36" s="8">
        <v>3</v>
      </c>
      <c r="B36" s="8" t="s">
        <v>13</v>
      </c>
      <c r="C36" s="9">
        <v>289540355165</v>
      </c>
      <c r="D36" s="9">
        <v>1751482000</v>
      </c>
      <c r="E36" s="9">
        <v>291291837165</v>
      </c>
      <c r="F36" s="9">
        <v>257</v>
      </c>
      <c r="G36" s="9">
        <v>0</v>
      </c>
    </row>
    <row r="37" spans="1:7" ht="15.75" thickBot="1" x14ac:dyDescent="0.3">
      <c r="A37" s="8">
        <v>4</v>
      </c>
      <c r="B37" s="8" t="s">
        <v>17</v>
      </c>
      <c r="C37" s="9">
        <v>130381606060</v>
      </c>
      <c r="D37" s="9">
        <v>2072568666</v>
      </c>
      <c r="E37" s="9">
        <v>132454174726</v>
      </c>
      <c r="F37" s="9">
        <v>270</v>
      </c>
      <c r="G37" s="9">
        <v>0</v>
      </c>
    </row>
    <row r="38" spans="1:7" ht="15.75" thickBot="1" x14ac:dyDescent="0.3">
      <c r="A38" s="8">
        <v>5</v>
      </c>
      <c r="B38" s="8" t="s">
        <v>14</v>
      </c>
      <c r="C38" s="9">
        <v>2536768960130</v>
      </c>
      <c r="D38" s="9">
        <v>174263944332</v>
      </c>
      <c r="E38" s="9">
        <v>2711032904462</v>
      </c>
      <c r="F38" s="9">
        <v>51</v>
      </c>
      <c r="G38" s="9">
        <v>0</v>
      </c>
    </row>
    <row r="39" spans="1:7" ht="15.75" thickBot="1" x14ac:dyDescent="0.3">
      <c r="A39" s="8">
        <v>6</v>
      </c>
      <c r="B39" s="8" t="s">
        <v>18</v>
      </c>
      <c r="C39" s="9">
        <v>138287373004</v>
      </c>
      <c r="D39" s="9">
        <v>500000000</v>
      </c>
      <c r="E39" s="9">
        <v>138787373004</v>
      </c>
      <c r="F39" s="9">
        <v>24</v>
      </c>
      <c r="G39" s="9">
        <v>0</v>
      </c>
    </row>
    <row r="40" spans="1:7" ht="15.75" thickBot="1" x14ac:dyDescent="0.3">
      <c r="A40" s="8">
        <v>7</v>
      </c>
      <c r="B40" s="8" t="s">
        <v>21</v>
      </c>
      <c r="C40" s="9">
        <v>123670669217</v>
      </c>
      <c r="D40" s="9">
        <v>1333600000</v>
      </c>
      <c r="E40" s="9">
        <v>125004269217</v>
      </c>
      <c r="F40" s="9">
        <v>2</v>
      </c>
      <c r="G40" s="9">
        <v>0</v>
      </c>
    </row>
    <row r="41" spans="1:7" ht="15.75" thickBot="1" x14ac:dyDescent="0.3">
      <c r="A41" s="8">
        <v>8</v>
      </c>
      <c r="B41" s="8" t="s">
        <v>32</v>
      </c>
      <c r="C41" s="9">
        <v>194009229109</v>
      </c>
      <c r="D41" s="9">
        <v>0</v>
      </c>
      <c r="E41" s="9">
        <v>194009229109</v>
      </c>
      <c r="F41" s="9">
        <v>9</v>
      </c>
      <c r="G41" s="9">
        <v>0</v>
      </c>
    </row>
    <row r="42" spans="1:7" ht="15.75" thickBot="1" x14ac:dyDescent="0.3">
      <c r="A42" s="8">
        <v>9</v>
      </c>
      <c r="B42" s="8" t="s">
        <v>15</v>
      </c>
      <c r="C42" s="9">
        <v>1119716516</v>
      </c>
      <c r="D42" s="9">
        <v>26198390391</v>
      </c>
      <c r="E42" s="9">
        <v>27318106907</v>
      </c>
      <c r="F42" s="9">
        <v>0</v>
      </c>
      <c r="G42" s="9">
        <v>0</v>
      </c>
    </row>
    <row r="43" spans="1:7" ht="15.75" thickBot="1" x14ac:dyDescent="0.3">
      <c r="A43" s="8">
        <v>10</v>
      </c>
      <c r="B43" s="8" t="s">
        <v>16</v>
      </c>
      <c r="C43" s="9">
        <v>19701490027</v>
      </c>
      <c r="D43" s="9">
        <v>621226855</v>
      </c>
      <c r="E43" s="9">
        <v>20322716882</v>
      </c>
      <c r="F43" s="9">
        <v>122</v>
      </c>
      <c r="G43" s="9">
        <v>0</v>
      </c>
    </row>
    <row r="44" spans="1:7" ht="15.75" thickBot="1" x14ac:dyDescent="0.3">
      <c r="A44" s="8">
        <v>11</v>
      </c>
      <c r="B44" s="8" t="s">
        <v>19</v>
      </c>
      <c r="C44" s="9">
        <v>8047932780</v>
      </c>
      <c r="D44" s="9">
        <v>0</v>
      </c>
      <c r="E44" s="9">
        <v>8047932780</v>
      </c>
      <c r="F44" s="9">
        <v>15</v>
      </c>
      <c r="G44" s="9">
        <v>0</v>
      </c>
    </row>
    <row r="45" spans="1:7" ht="15.75" thickBot="1" x14ac:dyDescent="0.3">
      <c r="A45" s="8">
        <v>12</v>
      </c>
      <c r="B45" s="8" t="s">
        <v>22</v>
      </c>
      <c r="C45" s="9">
        <v>644574000</v>
      </c>
      <c r="D45" s="9">
        <v>0</v>
      </c>
      <c r="E45" s="9">
        <v>644574000</v>
      </c>
      <c r="F45" s="9">
        <v>3</v>
      </c>
      <c r="G45" s="9">
        <v>0</v>
      </c>
    </row>
    <row r="46" spans="1:7" ht="15.75" thickBot="1" x14ac:dyDescent="0.3">
      <c r="A46" s="8">
        <v>13</v>
      </c>
      <c r="B46" s="8" t="s">
        <v>33</v>
      </c>
      <c r="C46" s="9">
        <v>50000000</v>
      </c>
      <c r="D46" s="9">
        <v>0</v>
      </c>
      <c r="E46" s="9">
        <v>50000000</v>
      </c>
      <c r="F46" s="9"/>
      <c r="G46" s="9"/>
    </row>
    <row r="47" spans="1:7" ht="15.75" thickBot="1" x14ac:dyDescent="0.3">
      <c r="A47" s="8"/>
      <c r="B47" s="8" t="s">
        <v>23</v>
      </c>
      <c r="C47" s="9">
        <v>6922893764358</v>
      </c>
      <c r="D47" s="9">
        <v>1959683941381</v>
      </c>
      <c r="E47" s="9">
        <v>8882577705739</v>
      </c>
      <c r="F47" s="9">
        <v>1192</v>
      </c>
      <c r="G47" s="9">
        <v>1</v>
      </c>
    </row>
    <row r="52" spans="1:5" x14ac:dyDescent="0.25">
      <c r="A52" s="1"/>
      <c r="B52" s="1"/>
      <c r="C52" s="1"/>
      <c r="D52" s="1"/>
      <c r="E52" s="1"/>
    </row>
    <row r="53" spans="1:5" x14ac:dyDescent="0.25">
      <c r="A53" s="2" t="s">
        <v>24</v>
      </c>
      <c r="B53" s="1"/>
      <c r="C53" s="1"/>
      <c r="D53" s="1"/>
      <c r="E53" s="1"/>
    </row>
    <row r="54" spans="1:5" x14ac:dyDescent="0.25">
      <c r="A54" s="2" t="s">
        <v>34</v>
      </c>
      <c r="B54" s="1"/>
      <c r="C54" s="1"/>
      <c r="D54" s="1"/>
      <c r="E54" s="1"/>
    </row>
    <row r="55" spans="1:5" ht="15.75" x14ac:dyDescent="0.25">
      <c r="D55" s="4" t="s">
        <v>35</v>
      </c>
      <c r="E55" s="4"/>
    </row>
    <row r="56" spans="1:5" ht="15.75" x14ac:dyDescent="0.25">
      <c r="D56" s="4" t="s">
        <v>27</v>
      </c>
      <c r="E56" s="4"/>
    </row>
    <row r="57" spans="1:5" ht="15.75" x14ac:dyDescent="0.25">
      <c r="D57" s="4" t="s">
        <v>28</v>
      </c>
      <c r="E57" s="4"/>
    </row>
    <row r="58" spans="1:5" ht="15.75" x14ac:dyDescent="0.25">
      <c r="D58" s="3"/>
    </row>
    <row r="59" spans="1:5" ht="15.75" x14ac:dyDescent="0.25">
      <c r="D59" s="3"/>
    </row>
    <row r="60" spans="1:5" ht="15.75" x14ac:dyDescent="0.25">
      <c r="D60" s="3"/>
    </row>
    <row r="61" spans="1:5" ht="15.75" x14ac:dyDescent="0.25">
      <c r="D61" s="5" t="s">
        <v>29</v>
      </c>
      <c r="E61" s="5"/>
    </row>
    <row r="62" spans="1:5" ht="15.75" x14ac:dyDescent="0.25">
      <c r="D62" s="4" t="s">
        <v>30</v>
      </c>
      <c r="E62" s="4"/>
    </row>
  </sheetData>
  <mergeCells count="19">
    <mergeCell ref="D62:E62"/>
    <mergeCell ref="C32:D32"/>
    <mergeCell ref="D55:E55"/>
    <mergeCell ref="D56:E56"/>
    <mergeCell ref="D57:E57"/>
    <mergeCell ref="D61:E61"/>
    <mergeCell ref="A1:G1"/>
    <mergeCell ref="A2:G2"/>
    <mergeCell ref="A4:A5"/>
    <mergeCell ref="B4:B5"/>
    <mergeCell ref="C4:D4"/>
    <mergeCell ref="E4:E5"/>
    <mergeCell ref="F4:F5"/>
    <mergeCell ref="G4:G5"/>
    <mergeCell ref="D23:G23"/>
    <mergeCell ref="D24:G24"/>
    <mergeCell ref="D25:G25"/>
    <mergeCell ref="D29:G29"/>
    <mergeCell ref="D30:G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2021-10-22T03:39:00Z</dcterms:created>
  <dcterms:modified xsi:type="dcterms:W3CDTF">2022-03-17T01:13:10Z</dcterms:modified>
</cp:coreProperties>
</file>