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1\NTB Satu Data 2021 - 13062022\KESLING\"/>
    </mc:Choice>
  </mc:AlternateContent>
  <xr:revisionPtr revIDLastSave="0" documentId="13_ncr:1_{021A0E4D-540F-4CA9-A0A5-0CCF65A97F6F}" xr6:coauthVersionLast="47" xr6:coauthVersionMax="47" xr10:uidLastSave="{00000000-0000-0000-0000-000000000000}"/>
  <bookViews>
    <workbookView xWindow="10245" yWindow="225" windowWidth="10080" windowHeight="10170" xr2:uid="{BD47860F-DBCD-4C0D-B84B-2A67B3356F7A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2" i="1" l="1"/>
  <c r="Y22" i="1" s="1"/>
  <c r="V22" i="1"/>
  <c r="W22" i="1" s="1"/>
  <c r="T22" i="1"/>
  <c r="U22" i="1" s="1"/>
  <c r="R22" i="1"/>
  <c r="S22" i="1" s="1"/>
  <c r="P22" i="1"/>
  <c r="Q22" i="1" s="1"/>
  <c r="N22" i="1"/>
  <c r="O22" i="1" s="1"/>
  <c r="L22" i="1"/>
  <c r="M22" i="1" s="1"/>
  <c r="J22" i="1"/>
  <c r="I22" i="1"/>
  <c r="H22" i="1"/>
  <c r="G22" i="1"/>
  <c r="F22" i="1"/>
  <c r="E22" i="1"/>
  <c r="D22" i="1"/>
  <c r="Z20" i="1"/>
  <c r="AA20" i="1" s="1"/>
  <c r="Y20" i="1"/>
  <c r="W20" i="1"/>
  <c r="U20" i="1"/>
  <c r="S20" i="1"/>
  <c r="Q20" i="1"/>
  <c r="O20" i="1"/>
  <c r="M20" i="1"/>
  <c r="K20" i="1"/>
  <c r="C20" i="1"/>
  <c r="B20" i="1"/>
  <c r="A20" i="1"/>
  <c r="AA19" i="1"/>
  <c r="Z19" i="1"/>
  <c r="Y19" i="1"/>
  <c r="W19" i="1"/>
  <c r="U19" i="1"/>
  <c r="S19" i="1"/>
  <c r="Q19" i="1"/>
  <c r="O19" i="1"/>
  <c r="M19" i="1"/>
  <c r="K19" i="1"/>
  <c r="C19" i="1"/>
  <c r="B19" i="1"/>
  <c r="A19" i="1"/>
  <c r="Z18" i="1"/>
  <c r="AA18" i="1" s="1"/>
  <c r="Y18" i="1"/>
  <c r="W18" i="1"/>
  <c r="U18" i="1"/>
  <c r="S18" i="1"/>
  <c r="Q18" i="1"/>
  <c r="O18" i="1"/>
  <c r="M18" i="1"/>
  <c r="K18" i="1"/>
  <c r="C18" i="1"/>
  <c r="B18" i="1"/>
  <c r="A18" i="1"/>
  <c r="AA17" i="1"/>
  <c r="Z17" i="1"/>
  <c r="Y17" i="1"/>
  <c r="W17" i="1"/>
  <c r="U17" i="1"/>
  <c r="S17" i="1"/>
  <c r="Q17" i="1"/>
  <c r="O17" i="1"/>
  <c r="M17" i="1"/>
  <c r="K17" i="1"/>
  <c r="C17" i="1"/>
  <c r="B17" i="1"/>
  <c r="A17" i="1"/>
  <c r="Z16" i="1"/>
  <c r="AA16" i="1" s="1"/>
  <c r="Y16" i="1"/>
  <c r="W16" i="1"/>
  <c r="U16" i="1"/>
  <c r="S16" i="1"/>
  <c r="Q16" i="1"/>
  <c r="O16" i="1"/>
  <c r="M16" i="1"/>
  <c r="K16" i="1"/>
  <c r="C16" i="1"/>
  <c r="B16" i="1"/>
  <c r="A16" i="1"/>
  <c r="AA15" i="1"/>
  <c r="Z15" i="1"/>
  <c r="Y15" i="1"/>
  <c r="W15" i="1"/>
  <c r="U15" i="1"/>
  <c r="S15" i="1"/>
  <c r="Q15" i="1"/>
  <c r="O15" i="1"/>
  <c r="M15" i="1"/>
  <c r="K15" i="1"/>
  <c r="C15" i="1"/>
  <c r="B15" i="1"/>
  <c r="A15" i="1"/>
  <c r="Z14" i="1"/>
  <c r="AA14" i="1" s="1"/>
  <c r="Y14" i="1"/>
  <c r="W14" i="1"/>
  <c r="U14" i="1"/>
  <c r="S14" i="1"/>
  <c r="Q14" i="1"/>
  <c r="O14" i="1"/>
  <c r="M14" i="1"/>
  <c r="K14" i="1"/>
  <c r="C14" i="1"/>
  <c r="B14" i="1"/>
  <c r="A14" i="1"/>
  <c r="AA13" i="1"/>
  <c r="Z13" i="1"/>
  <c r="Y13" i="1"/>
  <c r="W13" i="1"/>
  <c r="U13" i="1"/>
  <c r="S13" i="1"/>
  <c r="Q13" i="1"/>
  <c r="O13" i="1"/>
  <c r="M13" i="1"/>
  <c r="K13" i="1"/>
  <c r="C13" i="1"/>
  <c r="B13" i="1"/>
  <c r="A13" i="1"/>
  <c r="Z12" i="1"/>
  <c r="AA12" i="1" s="1"/>
  <c r="Y12" i="1"/>
  <c r="W12" i="1"/>
  <c r="U12" i="1"/>
  <c r="S12" i="1"/>
  <c r="Q12" i="1"/>
  <c r="O12" i="1"/>
  <c r="M12" i="1"/>
  <c r="K12" i="1"/>
  <c r="C12" i="1"/>
  <c r="B12" i="1"/>
  <c r="A12" i="1"/>
  <c r="AA11" i="1"/>
  <c r="Z11" i="1"/>
  <c r="Y11" i="1"/>
  <c r="W11" i="1"/>
  <c r="U11" i="1"/>
  <c r="S11" i="1"/>
  <c r="Q11" i="1"/>
  <c r="O11" i="1"/>
  <c r="M11" i="1"/>
  <c r="K11" i="1"/>
  <c r="K22" i="1" s="1"/>
  <c r="C11" i="1"/>
  <c r="B11" i="1"/>
  <c r="A11" i="1"/>
  <c r="M4" i="1"/>
  <c r="L4" i="1"/>
  <c r="M3" i="1"/>
  <c r="L3" i="1"/>
  <c r="Z22" i="1" l="1"/>
  <c r="AA22" i="1" s="1"/>
</calcChain>
</file>

<file path=xl/sharedStrings.xml><?xml version="1.0" encoding="utf-8"?>
<sst xmlns="http://schemas.openxmlformats.org/spreadsheetml/2006/main" count="44" uniqueCount="20">
  <si>
    <t>PERSENTASE TEMPAT-TEMPAT UMUM (TTU) MEMENUHI SYARAT KESEHATAN MENURUT KECAMATAN DAN PUSKESMAS</t>
  </si>
  <si>
    <t>NO</t>
  </si>
  <si>
    <t>KABUPATEN</t>
  </si>
  <si>
    <t>PUSKESMAS</t>
  </si>
  <si>
    <t>TTU YANG ADA</t>
  </si>
  <si>
    <t>TTU MEMENUHI SYARAT KESEHATAN</t>
  </si>
  <si>
    <t>SARANA PENDIDIKAN</t>
  </si>
  <si>
    <t>SARANA KESEHATAN</t>
  </si>
  <si>
    <t>TEMPAT IBADAH</t>
  </si>
  <si>
    <t>PASAR</t>
  </si>
  <si>
    <t>JUMLAH TTU YANG ADA</t>
  </si>
  <si>
    <t>JUMLAH TOTAL</t>
  </si>
  <si>
    <t>SD/MI</t>
  </si>
  <si>
    <t>SMP/MTs</t>
  </si>
  <si>
    <t>SMA/MA</t>
  </si>
  <si>
    <t>RUMAH SAKIT UMUM</t>
  </si>
  <si>
    <t>∑</t>
  </si>
  <si>
    <t>%</t>
  </si>
  <si>
    <t>JUMLAH (KAB/KOTA)</t>
  </si>
  <si>
    <t>Sumber:Seksi Kesling dan Kesjaor Dinas Kesehatan Provinsi NTB,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</si>
</sst>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2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16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16" xfId="1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1" fillId="0" borderId="7" xfId="2" applyNumberFormat="1" applyFont="1" applyBorder="1" applyAlignment="1">
      <alignment vertical="center"/>
    </xf>
    <xf numFmtId="164" fontId="1" fillId="0" borderId="16" xfId="1" applyFont="1" applyBorder="1" applyAlignment="1">
      <alignment vertical="center"/>
    </xf>
    <xf numFmtId="164" fontId="1" fillId="0" borderId="16" xfId="1" applyFont="1" applyFill="1" applyBorder="1" applyAlignment="1">
      <alignment vertical="center"/>
    </xf>
    <xf numFmtId="1" fontId="1" fillId="0" borderId="11" xfId="2" applyNumberFormat="1" applyFont="1" applyFill="1" applyBorder="1" applyAlignment="1">
      <alignment vertical="center"/>
    </xf>
    <xf numFmtId="166" fontId="1" fillId="0" borderId="16" xfId="2" applyNumberFormat="1" applyFont="1" applyFill="1" applyBorder="1" applyAlignment="1">
      <alignment vertical="center"/>
    </xf>
    <xf numFmtId="167" fontId="1" fillId="0" borderId="16" xfId="2" applyNumberFormat="1" applyFont="1" applyFill="1" applyBorder="1" applyAlignment="1">
      <alignment vertical="center"/>
    </xf>
    <xf numFmtId="1" fontId="1" fillId="0" borderId="7" xfId="2" applyNumberFormat="1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1" fillId="0" borderId="15" xfId="2" applyNumberFormat="1" applyFont="1" applyBorder="1" applyAlignment="1">
      <alignment vertical="center"/>
    </xf>
    <xf numFmtId="164" fontId="1" fillId="0" borderId="5" xfId="1" applyFont="1" applyBorder="1" applyAlignment="1">
      <alignment vertical="center"/>
    </xf>
    <xf numFmtId="164" fontId="1" fillId="0" borderId="5" xfId="1" applyFont="1" applyFill="1" applyBorder="1" applyAlignment="1">
      <alignment vertical="center"/>
    </xf>
    <xf numFmtId="1" fontId="1" fillId="0" borderId="15" xfId="2" applyNumberFormat="1" applyFont="1" applyFill="1" applyBorder="1" applyAlignment="1">
      <alignment vertical="center"/>
    </xf>
    <xf numFmtId="166" fontId="1" fillId="0" borderId="5" xfId="2" applyNumberFormat="1" applyFont="1" applyFill="1" applyBorder="1" applyAlignment="1">
      <alignment vertical="center"/>
    </xf>
    <xf numFmtId="167" fontId="1" fillId="0" borderId="5" xfId="2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" fontId="6" fillId="0" borderId="20" xfId="2" applyNumberFormat="1" applyFont="1" applyBorder="1" applyAlignment="1">
      <alignment vertical="center"/>
    </xf>
    <xf numFmtId="37" fontId="6" fillId="0" borderId="20" xfId="2" applyNumberFormat="1" applyFont="1" applyBorder="1" applyAlignment="1">
      <alignment vertical="center"/>
    </xf>
    <xf numFmtId="1" fontId="6" fillId="0" borderId="20" xfId="2" applyNumberFormat="1" applyFont="1" applyBorder="1" applyAlignment="1">
      <alignment vertical="center"/>
    </xf>
    <xf numFmtId="166" fontId="6" fillId="0" borderId="20" xfId="2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66" fontId="1" fillId="0" borderId="16" xfId="1" applyNumberFormat="1" applyFont="1" applyBorder="1" applyAlignment="1">
      <alignment vertical="center"/>
    </xf>
    <xf numFmtId="166" fontId="1" fillId="0" borderId="16" xfId="1" applyNumberFormat="1" applyFont="1" applyFill="1" applyBorder="1" applyAlignment="1">
      <alignment vertical="center"/>
    </xf>
    <xf numFmtId="168" fontId="1" fillId="0" borderId="16" xfId="2" applyNumberFormat="1" applyFont="1" applyFill="1" applyBorder="1" applyAlignment="1">
      <alignment vertical="center"/>
    </xf>
    <xf numFmtId="166" fontId="1" fillId="0" borderId="11" xfId="2" applyNumberFormat="1" applyFont="1" applyFill="1" applyBorder="1" applyAlignment="1">
      <alignment vertical="center"/>
    </xf>
    <xf numFmtId="166" fontId="1" fillId="0" borderId="7" xfId="2" applyNumberFormat="1" applyFont="1" applyFill="1" applyBorder="1" applyAlignment="1">
      <alignment vertical="center"/>
    </xf>
    <xf numFmtId="166" fontId="1" fillId="0" borderId="5" xfId="1" applyNumberFormat="1" applyFont="1" applyBorder="1" applyAlignment="1">
      <alignment vertical="center"/>
    </xf>
    <xf numFmtId="166" fontId="1" fillId="0" borderId="5" xfId="1" applyNumberFormat="1" applyFont="1" applyFill="1" applyBorder="1" applyAlignment="1">
      <alignment vertical="center"/>
    </xf>
    <xf numFmtId="166" fontId="1" fillId="0" borderId="15" xfId="2" applyNumberFormat="1" applyFont="1" applyFill="1" applyBorder="1" applyAlignment="1">
      <alignment vertical="center"/>
    </xf>
    <xf numFmtId="166" fontId="6" fillId="0" borderId="19" xfId="1" applyNumberFormat="1" applyFont="1" applyBorder="1" applyAlignment="1">
      <alignment vertical="center"/>
    </xf>
    <xf numFmtId="166" fontId="6" fillId="0" borderId="19" xfId="1" applyNumberFormat="1" applyFont="1" applyFill="1" applyBorder="1" applyAlignment="1">
      <alignment vertical="center"/>
    </xf>
    <xf numFmtId="166" fontId="6" fillId="0" borderId="19" xfId="2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</cellXfs>
  <cellStyles count="3">
    <cellStyle name="Comma [0] 2 2" xfId="1" xr:uid="{6778E595-57D9-42C2-A00C-E395E0CD5448}"/>
    <cellStyle name="Comma 10" xfId="2" xr:uid="{3EFAF221-F46B-4475-9129-54A3F03E666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>
            <v>1</v>
          </cell>
          <cell r="B8">
            <v>2</v>
          </cell>
          <cell r="C8">
            <v>3</v>
          </cell>
        </row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4366E-024D-4107-BE80-66A03869DA1D}">
  <dimension ref="A2:AA24"/>
  <sheetViews>
    <sheetView tabSelected="1" zoomScale="60" zoomScaleNormal="60" workbookViewId="0">
      <selection activeCell="B15" sqref="B15"/>
    </sheetView>
  </sheetViews>
  <sheetFormatPr defaultColWidth="19" defaultRowHeight="15" x14ac:dyDescent="0.25"/>
  <cols>
    <col min="1" max="1" width="4" style="1" customWidth="1"/>
    <col min="2" max="3" width="21.7109375" style="1" customWidth="1"/>
    <col min="4" max="27" width="9.7109375" style="1" customWidth="1"/>
    <col min="28" max="256" width="19" style="1"/>
    <col min="257" max="257" width="4" style="1" customWidth="1"/>
    <col min="258" max="259" width="21.7109375" style="1" customWidth="1"/>
    <col min="260" max="283" width="9.7109375" style="1" customWidth="1"/>
    <col min="284" max="512" width="19" style="1"/>
    <col min="513" max="513" width="4" style="1" customWidth="1"/>
    <col min="514" max="515" width="21.7109375" style="1" customWidth="1"/>
    <col min="516" max="539" width="9.7109375" style="1" customWidth="1"/>
    <col min="540" max="768" width="19" style="1"/>
    <col min="769" max="769" width="4" style="1" customWidth="1"/>
    <col min="770" max="771" width="21.7109375" style="1" customWidth="1"/>
    <col min="772" max="795" width="9.7109375" style="1" customWidth="1"/>
    <col min="796" max="1024" width="19" style="1"/>
    <col min="1025" max="1025" width="4" style="1" customWidth="1"/>
    <col min="1026" max="1027" width="21.7109375" style="1" customWidth="1"/>
    <col min="1028" max="1051" width="9.7109375" style="1" customWidth="1"/>
    <col min="1052" max="1280" width="19" style="1"/>
    <col min="1281" max="1281" width="4" style="1" customWidth="1"/>
    <col min="1282" max="1283" width="21.7109375" style="1" customWidth="1"/>
    <col min="1284" max="1307" width="9.7109375" style="1" customWidth="1"/>
    <col min="1308" max="1536" width="19" style="1"/>
    <col min="1537" max="1537" width="4" style="1" customWidth="1"/>
    <col min="1538" max="1539" width="21.7109375" style="1" customWidth="1"/>
    <col min="1540" max="1563" width="9.7109375" style="1" customWidth="1"/>
    <col min="1564" max="1792" width="19" style="1"/>
    <col min="1793" max="1793" width="4" style="1" customWidth="1"/>
    <col min="1794" max="1795" width="21.7109375" style="1" customWidth="1"/>
    <col min="1796" max="1819" width="9.7109375" style="1" customWidth="1"/>
    <col min="1820" max="2048" width="19" style="1"/>
    <col min="2049" max="2049" width="4" style="1" customWidth="1"/>
    <col min="2050" max="2051" width="21.7109375" style="1" customWidth="1"/>
    <col min="2052" max="2075" width="9.7109375" style="1" customWidth="1"/>
    <col min="2076" max="2304" width="19" style="1"/>
    <col min="2305" max="2305" width="4" style="1" customWidth="1"/>
    <col min="2306" max="2307" width="21.7109375" style="1" customWidth="1"/>
    <col min="2308" max="2331" width="9.7109375" style="1" customWidth="1"/>
    <col min="2332" max="2560" width="19" style="1"/>
    <col min="2561" max="2561" width="4" style="1" customWidth="1"/>
    <col min="2562" max="2563" width="21.7109375" style="1" customWidth="1"/>
    <col min="2564" max="2587" width="9.7109375" style="1" customWidth="1"/>
    <col min="2588" max="2816" width="19" style="1"/>
    <col min="2817" max="2817" width="4" style="1" customWidth="1"/>
    <col min="2818" max="2819" width="21.7109375" style="1" customWidth="1"/>
    <col min="2820" max="2843" width="9.7109375" style="1" customWidth="1"/>
    <col min="2844" max="3072" width="19" style="1"/>
    <col min="3073" max="3073" width="4" style="1" customWidth="1"/>
    <col min="3074" max="3075" width="21.7109375" style="1" customWidth="1"/>
    <col min="3076" max="3099" width="9.7109375" style="1" customWidth="1"/>
    <col min="3100" max="3328" width="19" style="1"/>
    <col min="3329" max="3329" width="4" style="1" customWidth="1"/>
    <col min="3330" max="3331" width="21.7109375" style="1" customWidth="1"/>
    <col min="3332" max="3355" width="9.7109375" style="1" customWidth="1"/>
    <col min="3356" max="3584" width="19" style="1"/>
    <col min="3585" max="3585" width="4" style="1" customWidth="1"/>
    <col min="3586" max="3587" width="21.7109375" style="1" customWidth="1"/>
    <col min="3588" max="3611" width="9.7109375" style="1" customWidth="1"/>
    <col min="3612" max="3840" width="19" style="1"/>
    <col min="3841" max="3841" width="4" style="1" customWidth="1"/>
    <col min="3842" max="3843" width="21.7109375" style="1" customWidth="1"/>
    <col min="3844" max="3867" width="9.7109375" style="1" customWidth="1"/>
    <col min="3868" max="4096" width="19" style="1"/>
    <col min="4097" max="4097" width="4" style="1" customWidth="1"/>
    <col min="4098" max="4099" width="21.7109375" style="1" customWidth="1"/>
    <col min="4100" max="4123" width="9.7109375" style="1" customWidth="1"/>
    <col min="4124" max="4352" width="19" style="1"/>
    <col min="4353" max="4353" width="4" style="1" customWidth="1"/>
    <col min="4354" max="4355" width="21.7109375" style="1" customWidth="1"/>
    <col min="4356" max="4379" width="9.7109375" style="1" customWidth="1"/>
    <col min="4380" max="4608" width="19" style="1"/>
    <col min="4609" max="4609" width="4" style="1" customWidth="1"/>
    <col min="4610" max="4611" width="21.7109375" style="1" customWidth="1"/>
    <col min="4612" max="4635" width="9.7109375" style="1" customWidth="1"/>
    <col min="4636" max="4864" width="19" style="1"/>
    <col min="4865" max="4865" width="4" style="1" customWidth="1"/>
    <col min="4866" max="4867" width="21.7109375" style="1" customWidth="1"/>
    <col min="4868" max="4891" width="9.7109375" style="1" customWidth="1"/>
    <col min="4892" max="5120" width="19" style="1"/>
    <col min="5121" max="5121" width="4" style="1" customWidth="1"/>
    <col min="5122" max="5123" width="21.7109375" style="1" customWidth="1"/>
    <col min="5124" max="5147" width="9.7109375" style="1" customWidth="1"/>
    <col min="5148" max="5376" width="19" style="1"/>
    <col min="5377" max="5377" width="4" style="1" customWidth="1"/>
    <col min="5378" max="5379" width="21.7109375" style="1" customWidth="1"/>
    <col min="5380" max="5403" width="9.7109375" style="1" customWidth="1"/>
    <col min="5404" max="5632" width="19" style="1"/>
    <col min="5633" max="5633" width="4" style="1" customWidth="1"/>
    <col min="5634" max="5635" width="21.7109375" style="1" customWidth="1"/>
    <col min="5636" max="5659" width="9.7109375" style="1" customWidth="1"/>
    <col min="5660" max="5888" width="19" style="1"/>
    <col min="5889" max="5889" width="4" style="1" customWidth="1"/>
    <col min="5890" max="5891" width="21.7109375" style="1" customWidth="1"/>
    <col min="5892" max="5915" width="9.7109375" style="1" customWidth="1"/>
    <col min="5916" max="6144" width="19" style="1"/>
    <col min="6145" max="6145" width="4" style="1" customWidth="1"/>
    <col min="6146" max="6147" width="21.7109375" style="1" customWidth="1"/>
    <col min="6148" max="6171" width="9.7109375" style="1" customWidth="1"/>
    <col min="6172" max="6400" width="19" style="1"/>
    <col min="6401" max="6401" width="4" style="1" customWidth="1"/>
    <col min="6402" max="6403" width="21.7109375" style="1" customWidth="1"/>
    <col min="6404" max="6427" width="9.7109375" style="1" customWidth="1"/>
    <col min="6428" max="6656" width="19" style="1"/>
    <col min="6657" max="6657" width="4" style="1" customWidth="1"/>
    <col min="6658" max="6659" width="21.7109375" style="1" customWidth="1"/>
    <col min="6660" max="6683" width="9.7109375" style="1" customWidth="1"/>
    <col min="6684" max="6912" width="19" style="1"/>
    <col min="6913" max="6913" width="4" style="1" customWidth="1"/>
    <col min="6914" max="6915" width="21.7109375" style="1" customWidth="1"/>
    <col min="6916" max="6939" width="9.7109375" style="1" customWidth="1"/>
    <col min="6940" max="7168" width="19" style="1"/>
    <col min="7169" max="7169" width="4" style="1" customWidth="1"/>
    <col min="7170" max="7171" width="21.7109375" style="1" customWidth="1"/>
    <col min="7172" max="7195" width="9.7109375" style="1" customWidth="1"/>
    <col min="7196" max="7424" width="19" style="1"/>
    <col min="7425" max="7425" width="4" style="1" customWidth="1"/>
    <col min="7426" max="7427" width="21.7109375" style="1" customWidth="1"/>
    <col min="7428" max="7451" width="9.7109375" style="1" customWidth="1"/>
    <col min="7452" max="7680" width="19" style="1"/>
    <col min="7681" max="7681" width="4" style="1" customWidth="1"/>
    <col min="7682" max="7683" width="21.7109375" style="1" customWidth="1"/>
    <col min="7684" max="7707" width="9.7109375" style="1" customWidth="1"/>
    <col min="7708" max="7936" width="19" style="1"/>
    <col min="7937" max="7937" width="4" style="1" customWidth="1"/>
    <col min="7938" max="7939" width="21.7109375" style="1" customWidth="1"/>
    <col min="7940" max="7963" width="9.7109375" style="1" customWidth="1"/>
    <col min="7964" max="8192" width="19" style="1"/>
    <col min="8193" max="8193" width="4" style="1" customWidth="1"/>
    <col min="8194" max="8195" width="21.7109375" style="1" customWidth="1"/>
    <col min="8196" max="8219" width="9.7109375" style="1" customWidth="1"/>
    <col min="8220" max="8448" width="19" style="1"/>
    <col min="8449" max="8449" width="4" style="1" customWidth="1"/>
    <col min="8450" max="8451" width="21.7109375" style="1" customWidth="1"/>
    <col min="8452" max="8475" width="9.7109375" style="1" customWidth="1"/>
    <col min="8476" max="8704" width="19" style="1"/>
    <col min="8705" max="8705" width="4" style="1" customWidth="1"/>
    <col min="8706" max="8707" width="21.7109375" style="1" customWidth="1"/>
    <col min="8708" max="8731" width="9.7109375" style="1" customWidth="1"/>
    <col min="8732" max="8960" width="19" style="1"/>
    <col min="8961" max="8961" width="4" style="1" customWidth="1"/>
    <col min="8962" max="8963" width="21.7109375" style="1" customWidth="1"/>
    <col min="8964" max="8987" width="9.7109375" style="1" customWidth="1"/>
    <col min="8988" max="9216" width="19" style="1"/>
    <col min="9217" max="9217" width="4" style="1" customWidth="1"/>
    <col min="9218" max="9219" width="21.7109375" style="1" customWidth="1"/>
    <col min="9220" max="9243" width="9.7109375" style="1" customWidth="1"/>
    <col min="9244" max="9472" width="19" style="1"/>
    <col min="9473" max="9473" width="4" style="1" customWidth="1"/>
    <col min="9474" max="9475" width="21.7109375" style="1" customWidth="1"/>
    <col min="9476" max="9499" width="9.7109375" style="1" customWidth="1"/>
    <col min="9500" max="9728" width="19" style="1"/>
    <col min="9729" max="9729" width="4" style="1" customWidth="1"/>
    <col min="9730" max="9731" width="21.7109375" style="1" customWidth="1"/>
    <col min="9732" max="9755" width="9.7109375" style="1" customWidth="1"/>
    <col min="9756" max="9984" width="19" style="1"/>
    <col min="9985" max="9985" width="4" style="1" customWidth="1"/>
    <col min="9986" max="9987" width="21.7109375" style="1" customWidth="1"/>
    <col min="9988" max="10011" width="9.7109375" style="1" customWidth="1"/>
    <col min="10012" max="10240" width="19" style="1"/>
    <col min="10241" max="10241" width="4" style="1" customWidth="1"/>
    <col min="10242" max="10243" width="21.7109375" style="1" customWidth="1"/>
    <col min="10244" max="10267" width="9.7109375" style="1" customWidth="1"/>
    <col min="10268" max="10496" width="19" style="1"/>
    <col min="10497" max="10497" width="4" style="1" customWidth="1"/>
    <col min="10498" max="10499" width="21.7109375" style="1" customWidth="1"/>
    <col min="10500" max="10523" width="9.7109375" style="1" customWidth="1"/>
    <col min="10524" max="10752" width="19" style="1"/>
    <col min="10753" max="10753" width="4" style="1" customWidth="1"/>
    <col min="10754" max="10755" width="21.7109375" style="1" customWidth="1"/>
    <col min="10756" max="10779" width="9.7109375" style="1" customWidth="1"/>
    <col min="10780" max="11008" width="19" style="1"/>
    <col min="11009" max="11009" width="4" style="1" customWidth="1"/>
    <col min="11010" max="11011" width="21.7109375" style="1" customWidth="1"/>
    <col min="11012" max="11035" width="9.7109375" style="1" customWidth="1"/>
    <col min="11036" max="11264" width="19" style="1"/>
    <col min="11265" max="11265" width="4" style="1" customWidth="1"/>
    <col min="11266" max="11267" width="21.7109375" style="1" customWidth="1"/>
    <col min="11268" max="11291" width="9.7109375" style="1" customWidth="1"/>
    <col min="11292" max="11520" width="19" style="1"/>
    <col min="11521" max="11521" width="4" style="1" customWidth="1"/>
    <col min="11522" max="11523" width="21.7109375" style="1" customWidth="1"/>
    <col min="11524" max="11547" width="9.7109375" style="1" customWidth="1"/>
    <col min="11548" max="11776" width="19" style="1"/>
    <col min="11777" max="11777" width="4" style="1" customWidth="1"/>
    <col min="11778" max="11779" width="21.7109375" style="1" customWidth="1"/>
    <col min="11780" max="11803" width="9.7109375" style="1" customWidth="1"/>
    <col min="11804" max="12032" width="19" style="1"/>
    <col min="12033" max="12033" width="4" style="1" customWidth="1"/>
    <col min="12034" max="12035" width="21.7109375" style="1" customWidth="1"/>
    <col min="12036" max="12059" width="9.7109375" style="1" customWidth="1"/>
    <col min="12060" max="12288" width="19" style="1"/>
    <col min="12289" max="12289" width="4" style="1" customWidth="1"/>
    <col min="12290" max="12291" width="21.7109375" style="1" customWidth="1"/>
    <col min="12292" max="12315" width="9.7109375" style="1" customWidth="1"/>
    <col min="12316" max="12544" width="19" style="1"/>
    <col min="12545" max="12545" width="4" style="1" customWidth="1"/>
    <col min="12546" max="12547" width="21.7109375" style="1" customWidth="1"/>
    <col min="12548" max="12571" width="9.7109375" style="1" customWidth="1"/>
    <col min="12572" max="12800" width="19" style="1"/>
    <col min="12801" max="12801" width="4" style="1" customWidth="1"/>
    <col min="12802" max="12803" width="21.7109375" style="1" customWidth="1"/>
    <col min="12804" max="12827" width="9.7109375" style="1" customWidth="1"/>
    <col min="12828" max="13056" width="19" style="1"/>
    <col min="13057" max="13057" width="4" style="1" customWidth="1"/>
    <col min="13058" max="13059" width="21.7109375" style="1" customWidth="1"/>
    <col min="13060" max="13083" width="9.7109375" style="1" customWidth="1"/>
    <col min="13084" max="13312" width="19" style="1"/>
    <col min="13313" max="13313" width="4" style="1" customWidth="1"/>
    <col min="13314" max="13315" width="21.7109375" style="1" customWidth="1"/>
    <col min="13316" max="13339" width="9.7109375" style="1" customWidth="1"/>
    <col min="13340" max="13568" width="19" style="1"/>
    <col min="13569" max="13569" width="4" style="1" customWidth="1"/>
    <col min="13570" max="13571" width="21.7109375" style="1" customWidth="1"/>
    <col min="13572" max="13595" width="9.7109375" style="1" customWidth="1"/>
    <col min="13596" max="13824" width="19" style="1"/>
    <col min="13825" max="13825" width="4" style="1" customWidth="1"/>
    <col min="13826" max="13827" width="21.7109375" style="1" customWidth="1"/>
    <col min="13828" max="13851" width="9.7109375" style="1" customWidth="1"/>
    <col min="13852" max="14080" width="19" style="1"/>
    <col min="14081" max="14081" width="4" style="1" customWidth="1"/>
    <col min="14082" max="14083" width="21.7109375" style="1" customWidth="1"/>
    <col min="14084" max="14107" width="9.7109375" style="1" customWidth="1"/>
    <col min="14108" max="14336" width="19" style="1"/>
    <col min="14337" max="14337" width="4" style="1" customWidth="1"/>
    <col min="14338" max="14339" width="21.7109375" style="1" customWidth="1"/>
    <col min="14340" max="14363" width="9.7109375" style="1" customWidth="1"/>
    <col min="14364" max="14592" width="19" style="1"/>
    <col min="14593" max="14593" width="4" style="1" customWidth="1"/>
    <col min="14594" max="14595" width="21.7109375" style="1" customWidth="1"/>
    <col min="14596" max="14619" width="9.7109375" style="1" customWidth="1"/>
    <col min="14620" max="14848" width="19" style="1"/>
    <col min="14849" max="14849" width="4" style="1" customWidth="1"/>
    <col min="14850" max="14851" width="21.7109375" style="1" customWidth="1"/>
    <col min="14852" max="14875" width="9.7109375" style="1" customWidth="1"/>
    <col min="14876" max="15104" width="19" style="1"/>
    <col min="15105" max="15105" width="4" style="1" customWidth="1"/>
    <col min="15106" max="15107" width="21.7109375" style="1" customWidth="1"/>
    <col min="15108" max="15131" width="9.7109375" style="1" customWidth="1"/>
    <col min="15132" max="15360" width="19" style="1"/>
    <col min="15361" max="15361" width="4" style="1" customWidth="1"/>
    <col min="15362" max="15363" width="21.7109375" style="1" customWidth="1"/>
    <col min="15364" max="15387" width="9.7109375" style="1" customWidth="1"/>
    <col min="15388" max="15616" width="19" style="1"/>
    <col min="15617" max="15617" width="4" style="1" customWidth="1"/>
    <col min="15618" max="15619" width="21.7109375" style="1" customWidth="1"/>
    <col min="15620" max="15643" width="9.7109375" style="1" customWidth="1"/>
    <col min="15644" max="15872" width="19" style="1"/>
    <col min="15873" max="15873" width="4" style="1" customWidth="1"/>
    <col min="15874" max="15875" width="21.7109375" style="1" customWidth="1"/>
    <col min="15876" max="15899" width="9.7109375" style="1" customWidth="1"/>
    <col min="15900" max="16128" width="19" style="1"/>
    <col min="16129" max="16129" width="4" style="1" customWidth="1"/>
    <col min="16130" max="16131" width="21.7109375" style="1" customWidth="1"/>
    <col min="16132" max="16155" width="9.7109375" style="1" customWidth="1"/>
    <col min="16156" max="16384" width="19" style="1"/>
  </cols>
  <sheetData>
    <row r="2" spans="1:27" s="2" customFormat="1" ht="16.5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s="2" customFormat="1" ht="16.5" x14ac:dyDescent="0.25">
      <c r="L3" s="3" t="str">
        <f>'[1]1_BPS'!E5</f>
        <v>PROVINSI</v>
      </c>
      <c r="M3" s="4" t="str">
        <f>'[1]1_BPS'!F5</f>
        <v>NUSA TENGGARA BARAT</v>
      </c>
    </row>
    <row r="4" spans="1:27" s="2" customFormat="1" ht="16.5" x14ac:dyDescent="0.25">
      <c r="L4" s="3" t="str">
        <f>'[1]1_BPS'!E6</f>
        <v xml:space="preserve">TAHUN </v>
      </c>
      <c r="M4" s="4">
        <f>'[1]1_BPS'!F6</f>
        <v>2021</v>
      </c>
    </row>
    <row r="5" spans="1:27" ht="27" customHeight="1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3.45" customHeight="1" x14ac:dyDescent="0.25">
      <c r="A6" s="57" t="s">
        <v>1</v>
      </c>
      <c r="B6" s="57" t="s">
        <v>2</v>
      </c>
      <c r="C6" s="57" t="s">
        <v>3</v>
      </c>
      <c r="D6" s="50" t="s">
        <v>4</v>
      </c>
      <c r="E6" s="51"/>
      <c r="F6" s="51"/>
      <c r="G6" s="51"/>
      <c r="H6" s="51"/>
      <c r="I6" s="51"/>
      <c r="J6" s="51"/>
      <c r="K6" s="52"/>
      <c r="L6" s="58" t="s">
        <v>5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ht="33.950000000000003" customHeight="1" x14ac:dyDescent="0.25">
      <c r="A7" s="54"/>
      <c r="B7" s="54"/>
      <c r="C7" s="54"/>
      <c r="D7" s="47" t="s">
        <v>6</v>
      </c>
      <c r="E7" s="48"/>
      <c r="F7" s="49"/>
      <c r="G7" s="47" t="s">
        <v>7</v>
      </c>
      <c r="H7" s="49"/>
      <c r="I7" s="53" t="s">
        <v>8</v>
      </c>
      <c r="J7" s="53" t="s">
        <v>9</v>
      </c>
      <c r="K7" s="53" t="s">
        <v>10</v>
      </c>
      <c r="L7" s="58" t="s">
        <v>6</v>
      </c>
      <c r="M7" s="58"/>
      <c r="N7" s="58"/>
      <c r="O7" s="58"/>
      <c r="P7" s="58"/>
      <c r="Q7" s="58"/>
      <c r="R7" s="59" t="s">
        <v>7</v>
      </c>
      <c r="S7" s="60"/>
      <c r="T7" s="60"/>
      <c r="U7" s="61"/>
      <c r="V7" s="47" t="s">
        <v>8</v>
      </c>
      <c r="W7" s="48"/>
      <c r="X7" s="47" t="s">
        <v>9</v>
      </c>
      <c r="Y7" s="49"/>
      <c r="Z7" s="47" t="s">
        <v>11</v>
      </c>
      <c r="AA7" s="49"/>
    </row>
    <row r="8" spans="1:27" ht="15" customHeight="1" x14ac:dyDescent="0.25">
      <c r="A8" s="54"/>
      <c r="B8" s="54"/>
      <c r="C8" s="54"/>
      <c r="D8" s="50"/>
      <c r="E8" s="51"/>
      <c r="F8" s="52"/>
      <c r="G8" s="50"/>
      <c r="H8" s="52"/>
      <c r="I8" s="54"/>
      <c r="J8" s="54"/>
      <c r="K8" s="54"/>
      <c r="L8" s="59" t="s">
        <v>12</v>
      </c>
      <c r="M8" s="61"/>
      <c r="N8" s="59" t="s">
        <v>13</v>
      </c>
      <c r="O8" s="61"/>
      <c r="P8" s="59" t="s">
        <v>14</v>
      </c>
      <c r="Q8" s="61"/>
      <c r="R8" s="59" t="s">
        <v>3</v>
      </c>
      <c r="S8" s="61"/>
      <c r="T8" s="59" t="s">
        <v>15</v>
      </c>
      <c r="U8" s="61"/>
      <c r="V8" s="50"/>
      <c r="W8" s="51"/>
      <c r="X8" s="50"/>
      <c r="Y8" s="52"/>
      <c r="Z8" s="50"/>
      <c r="AA8" s="52"/>
    </row>
    <row r="9" spans="1:27" ht="45" x14ac:dyDescent="0.25">
      <c r="A9" s="55"/>
      <c r="B9" s="55"/>
      <c r="C9" s="55"/>
      <c r="D9" s="35" t="s">
        <v>12</v>
      </c>
      <c r="E9" s="35" t="s">
        <v>13</v>
      </c>
      <c r="F9" s="6" t="s">
        <v>14</v>
      </c>
      <c r="G9" s="35" t="s">
        <v>3</v>
      </c>
      <c r="H9" s="35" t="s">
        <v>15</v>
      </c>
      <c r="I9" s="55"/>
      <c r="J9" s="55"/>
      <c r="K9" s="55"/>
      <c r="L9" s="7" t="s">
        <v>16</v>
      </c>
      <c r="M9" s="35" t="s">
        <v>17</v>
      </c>
      <c r="N9" s="7" t="s">
        <v>16</v>
      </c>
      <c r="O9" s="35" t="s">
        <v>17</v>
      </c>
      <c r="P9" s="7" t="s">
        <v>16</v>
      </c>
      <c r="Q9" s="35" t="s">
        <v>17</v>
      </c>
      <c r="R9" s="7" t="s">
        <v>16</v>
      </c>
      <c r="S9" s="35" t="s">
        <v>17</v>
      </c>
      <c r="T9" s="7" t="s">
        <v>16</v>
      </c>
      <c r="U9" s="35" t="s">
        <v>17</v>
      </c>
      <c r="V9" s="7" t="s">
        <v>16</v>
      </c>
      <c r="W9" s="35" t="s">
        <v>17</v>
      </c>
      <c r="X9" s="7" t="s">
        <v>16</v>
      </c>
      <c r="Y9" s="35" t="s">
        <v>17</v>
      </c>
      <c r="Z9" s="7" t="s">
        <v>16</v>
      </c>
      <c r="AA9" s="35" t="s">
        <v>17</v>
      </c>
    </row>
    <row r="10" spans="1:27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  <c r="W10" s="8">
        <v>23</v>
      </c>
      <c r="X10" s="8">
        <v>24</v>
      </c>
      <c r="Y10" s="8">
        <v>25</v>
      </c>
      <c r="Z10" s="8">
        <v>26</v>
      </c>
      <c r="AA10" s="8">
        <v>27</v>
      </c>
    </row>
    <row r="11" spans="1:27" x14ac:dyDescent="0.25">
      <c r="A11" s="9">
        <f>'[2]9_IFK'!A8</f>
        <v>1</v>
      </c>
      <c r="B11" s="9">
        <f>'[2]9_IFK'!B8</f>
        <v>2</v>
      </c>
      <c r="C11" s="9">
        <f>'[2]9_IFK'!C8</f>
        <v>3</v>
      </c>
      <c r="D11" s="10">
        <v>468</v>
      </c>
      <c r="E11" s="10">
        <v>193</v>
      </c>
      <c r="F11" s="10">
        <v>145</v>
      </c>
      <c r="G11" s="11">
        <v>20</v>
      </c>
      <c r="H11" s="10">
        <v>2</v>
      </c>
      <c r="I11" s="10">
        <v>925</v>
      </c>
      <c r="J11" s="10">
        <v>32</v>
      </c>
      <c r="K11" s="12">
        <f>SUM(D11:J11)</f>
        <v>1785</v>
      </c>
      <c r="L11" s="10">
        <v>395</v>
      </c>
      <c r="M11" s="36">
        <f>L11/D11*100</f>
        <v>84.401709401709397</v>
      </c>
      <c r="N11" s="13">
        <v>173</v>
      </c>
      <c r="O11" s="36">
        <f t="shared" ref="O11:O20" si="0">N11/E11*100</f>
        <v>89.637305699481857</v>
      </c>
      <c r="P11" s="14">
        <v>121</v>
      </c>
      <c r="Q11" s="37">
        <f t="shared" ref="Q11:Q20" si="1">P11/F11*100</f>
        <v>83.448275862068968</v>
      </c>
      <c r="R11" s="15">
        <v>20</v>
      </c>
      <c r="S11" s="16">
        <f t="shared" ref="S11:S20" si="2">R11/G11*100</f>
        <v>100</v>
      </c>
      <c r="T11" s="17">
        <v>2</v>
      </c>
      <c r="U11" s="16">
        <f t="shared" ref="U11:U20" si="3">T11/H11*100</f>
        <v>100</v>
      </c>
      <c r="V11" s="15">
        <v>726</v>
      </c>
      <c r="W11" s="16">
        <f t="shared" ref="W11:W20" si="4">V11/I11*100</f>
        <v>78.486486486486484</v>
      </c>
      <c r="X11" s="17">
        <v>14</v>
      </c>
      <c r="Y11" s="16">
        <f>X11/J11*100</f>
        <v>43.75</v>
      </c>
      <c r="Z11" s="38">
        <f>SUM(L11,N11,P11,R11,T11,V11,X11)</f>
        <v>1451</v>
      </c>
      <c r="AA11" s="39">
        <f>Z11/K11*100</f>
        <v>81.28851540616246</v>
      </c>
    </row>
    <row r="12" spans="1:27" x14ac:dyDescent="0.25">
      <c r="A12" s="9">
        <f>'[2]9_IFK'!A9</f>
        <v>1</v>
      </c>
      <c r="B12" s="9" t="str">
        <f>'[2]9_IFK'!B9</f>
        <v xml:space="preserve"> Lombok Barat</v>
      </c>
      <c r="C12" s="9">
        <f>'[2]9_IFK'!C9</f>
        <v>20</v>
      </c>
      <c r="D12" s="10">
        <v>879</v>
      </c>
      <c r="E12" s="10">
        <v>355</v>
      </c>
      <c r="F12" s="10">
        <v>220</v>
      </c>
      <c r="G12" s="11">
        <v>28</v>
      </c>
      <c r="H12" s="10">
        <v>5</v>
      </c>
      <c r="I12" s="10">
        <v>1515</v>
      </c>
      <c r="J12" s="10">
        <v>65</v>
      </c>
      <c r="K12" s="12">
        <f>SUM(D12:J12)</f>
        <v>3067</v>
      </c>
      <c r="L12" s="10">
        <v>614</v>
      </c>
      <c r="M12" s="36">
        <f t="shared" ref="M12:M20" si="5">L12/D12*100</f>
        <v>69.852104664391362</v>
      </c>
      <c r="N12" s="13">
        <v>200</v>
      </c>
      <c r="O12" s="36">
        <f>N12/E12*100</f>
        <v>56.338028169014088</v>
      </c>
      <c r="P12" s="14">
        <v>120</v>
      </c>
      <c r="Q12" s="37">
        <f t="shared" si="1"/>
        <v>54.54545454545454</v>
      </c>
      <c r="R12" s="18">
        <v>28</v>
      </c>
      <c r="S12" s="16">
        <f t="shared" si="2"/>
        <v>100</v>
      </c>
      <c r="T12" s="17">
        <v>3</v>
      </c>
      <c r="U12" s="16">
        <f t="shared" si="3"/>
        <v>60</v>
      </c>
      <c r="V12" s="18">
        <v>80</v>
      </c>
      <c r="W12" s="16">
        <f t="shared" si="4"/>
        <v>5.2805280528052805</v>
      </c>
      <c r="X12" s="17">
        <v>0</v>
      </c>
      <c r="Y12" s="16">
        <f t="shared" ref="Y12:Y20" si="6">X12/J12*100</f>
        <v>0</v>
      </c>
      <c r="Z12" s="38">
        <f>SUM(L12,N12,P12,R12,T12,V12,X12)</f>
        <v>1045</v>
      </c>
      <c r="AA12" s="40">
        <f t="shared" ref="AA12:AA20" si="7">Z12/K12*100</f>
        <v>34.072383436582982</v>
      </c>
    </row>
    <row r="13" spans="1:27" x14ac:dyDescent="0.25">
      <c r="A13" s="9">
        <f>'[2]9_IFK'!A10</f>
        <v>2</v>
      </c>
      <c r="B13" s="9" t="str">
        <f>'[2]9_IFK'!B10</f>
        <v xml:space="preserve"> Lombok Tengah</v>
      </c>
      <c r="C13" s="9">
        <f>'[2]9_IFK'!C10</f>
        <v>28</v>
      </c>
      <c r="D13" s="10">
        <v>969</v>
      </c>
      <c r="E13" s="10">
        <v>443</v>
      </c>
      <c r="F13" s="10">
        <v>308</v>
      </c>
      <c r="G13" s="11">
        <v>35</v>
      </c>
      <c r="H13" s="10">
        <v>7</v>
      </c>
      <c r="I13" s="10">
        <v>2110</v>
      </c>
      <c r="J13" s="10">
        <v>25</v>
      </c>
      <c r="K13" s="12">
        <f t="shared" ref="K13:K19" si="8">SUM(D13:J13)</f>
        <v>3897</v>
      </c>
      <c r="L13" s="10">
        <v>580</v>
      </c>
      <c r="M13" s="36">
        <f t="shared" si="5"/>
        <v>59.855521155830751</v>
      </c>
      <c r="N13" s="13">
        <v>227</v>
      </c>
      <c r="O13" s="36">
        <f t="shared" si="0"/>
        <v>51.241534988713319</v>
      </c>
      <c r="P13" s="14">
        <v>123</v>
      </c>
      <c r="Q13" s="37">
        <f t="shared" si="1"/>
        <v>39.935064935064936</v>
      </c>
      <c r="R13" s="18">
        <v>35</v>
      </c>
      <c r="S13" s="16">
        <f t="shared" si="2"/>
        <v>100</v>
      </c>
      <c r="T13" s="17">
        <v>5</v>
      </c>
      <c r="U13" s="16">
        <f t="shared" si="3"/>
        <v>71.428571428571431</v>
      </c>
      <c r="V13" s="18">
        <v>402</v>
      </c>
      <c r="W13" s="16">
        <f t="shared" si="4"/>
        <v>19.052132701421801</v>
      </c>
      <c r="X13" s="17">
        <v>4</v>
      </c>
      <c r="Y13" s="16">
        <f t="shared" si="6"/>
        <v>16</v>
      </c>
      <c r="Z13" s="38">
        <f t="shared" ref="Z13:Z20" si="9">SUM(L13,N13,P13,R13,T13,V13,X13)</f>
        <v>1376</v>
      </c>
      <c r="AA13" s="40">
        <f t="shared" si="7"/>
        <v>35.309212214523995</v>
      </c>
    </row>
    <row r="14" spans="1:27" x14ac:dyDescent="0.25">
      <c r="A14" s="9">
        <f>'[2]9_IFK'!A11</f>
        <v>3</v>
      </c>
      <c r="B14" s="9" t="str">
        <f>'[2]9_IFK'!B11</f>
        <v xml:space="preserve"> Lombok Timur</v>
      </c>
      <c r="C14" s="9">
        <f>'[2]9_IFK'!C11</f>
        <v>35</v>
      </c>
      <c r="D14" s="10">
        <v>397</v>
      </c>
      <c r="E14" s="10">
        <v>123</v>
      </c>
      <c r="F14" s="10">
        <v>51</v>
      </c>
      <c r="G14" s="11">
        <v>26</v>
      </c>
      <c r="H14" s="10">
        <v>3</v>
      </c>
      <c r="I14" s="10">
        <v>594</v>
      </c>
      <c r="J14" s="10">
        <v>16</v>
      </c>
      <c r="K14" s="12">
        <f t="shared" si="8"/>
        <v>1210</v>
      </c>
      <c r="L14" s="10">
        <v>300</v>
      </c>
      <c r="M14" s="36">
        <f t="shared" si="5"/>
        <v>75.566750629722918</v>
      </c>
      <c r="N14" s="13">
        <v>75</v>
      </c>
      <c r="O14" s="36">
        <f t="shared" si="0"/>
        <v>60.975609756097562</v>
      </c>
      <c r="P14" s="14">
        <v>42</v>
      </c>
      <c r="Q14" s="37">
        <f t="shared" si="1"/>
        <v>82.35294117647058</v>
      </c>
      <c r="R14" s="18">
        <v>26</v>
      </c>
      <c r="S14" s="16">
        <f t="shared" si="2"/>
        <v>100</v>
      </c>
      <c r="T14" s="17">
        <v>3</v>
      </c>
      <c r="U14" s="16">
        <f t="shared" si="3"/>
        <v>100</v>
      </c>
      <c r="V14" s="18">
        <v>456</v>
      </c>
      <c r="W14" s="16">
        <f t="shared" si="4"/>
        <v>76.767676767676761</v>
      </c>
      <c r="X14" s="17">
        <v>8</v>
      </c>
      <c r="Y14" s="16">
        <f t="shared" si="6"/>
        <v>50</v>
      </c>
      <c r="Z14" s="38">
        <f t="shared" si="9"/>
        <v>910</v>
      </c>
      <c r="AA14" s="40">
        <f t="shared" si="7"/>
        <v>75.206611570247944</v>
      </c>
    </row>
    <row r="15" spans="1:27" x14ac:dyDescent="0.25">
      <c r="A15" s="9">
        <f>'[2]9_IFK'!A12</f>
        <v>4</v>
      </c>
      <c r="B15" s="9" t="str">
        <f>'[2]9_IFK'!B12</f>
        <v xml:space="preserve"> Sumbawa</v>
      </c>
      <c r="C15" s="9">
        <f>'[2]9_IFK'!C12</f>
        <v>26</v>
      </c>
      <c r="D15" s="10">
        <v>244</v>
      </c>
      <c r="E15" s="10">
        <v>84</v>
      </c>
      <c r="F15" s="10">
        <v>56</v>
      </c>
      <c r="G15" s="11">
        <v>10</v>
      </c>
      <c r="H15" s="10">
        <v>2</v>
      </c>
      <c r="I15" s="10">
        <v>361</v>
      </c>
      <c r="J15" s="10">
        <v>16</v>
      </c>
      <c r="K15" s="12">
        <f>SUM(D15:J15)</f>
        <v>773</v>
      </c>
      <c r="L15" s="10">
        <v>178</v>
      </c>
      <c r="M15" s="36">
        <f t="shared" si="5"/>
        <v>72.950819672131146</v>
      </c>
      <c r="N15" s="13">
        <v>67</v>
      </c>
      <c r="O15" s="36">
        <f t="shared" si="0"/>
        <v>79.761904761904773</v>
      </c>
      <c r="P15" s="14">
        <v>47</v>
      </c>
      <c r="Q15" s="37">
        <f t="shared" si="1"/>
        <v>83.928571428571431</v>
      </c>
      <c r="R15" s="18">
        <v>10</v>
      </c>
      <c r="S15" s="16">
        <f t="shared" si="2"/>
        <v>100</v>
      </c>
      <c r="T15" s="17">
        <v>1</v>
      </c>
      <c r="U15" s="16">
        <f t="shared" si="3"/>
        <v>50</v>
      </c>
      <c r="V15" s="18">
        <v>276</v>
      </c>
      <c r="W15" s="16">
        <f t="shared" si="4"/>
        <v>76.45429362880887</v>
      </c>
      <c r="X15" s="17">
        <v>7</v>
      </c>
      <c r="Y15" s="16">
        <f t="shared" si="6"/>
        <v>43.75</v>
      </c>
      <c r="Z15" s="38">
        <f t="shared" si="9"/>
        <v>586</v>
      </c>
      <c r="AA15" s="40">
        <f t="shared" si="7"/>
        <v>75.808538163001288</v>
      </c>
    </row>
    <row r="16" spans="1:27" x14ac:dyDescent="0.25">
      <c r="A16" s="9">
        <f>'[2]9_IFK'!A13</f>
        <v>5</v>
      </c>
      <c r="B16" s="9" t="str">
        <f>'[2]9_IFK'!B13</f>
        <v xml:space="preserve"> Dompu</v>
      </c>
      <c r="C16" s="9">
        <f>'[2]9_IFK'!C13</f>
        <v>10</v>
      </c>
      <c r="D16" s="10">
        <v>477</v>
      </c>
      <c r="E16" s="10">
        <v>150</v>
      </c>
      <c r="F16" s="10">
        <v>82</v>
      </c>
      <c r="G16" s="11">
        <v>21</v>
      </c>
      <c r="H16" s="10">
        <v>2</v>
      </c>
      <c r="I16" s="10">
        <v>818</v>
      </c>
      <c r="J16" s="10">
        <v>9</v>
      </c>
      <c r="K16" s="12">
        <f>SUM(D16:J16)</f>
        <v>1559</v>
      </c>
      <c r="L16" s="10">
        <v>264</v>
      </c>
      <c r="M16" s="36">
        <f t="shared" si="5"/>
        <v>55.345911949685537</v>
      </c>
      <c r="N16" s="13">
        <v>86</v>
      </c>
      <c r="O16" s="36">
        <f t="shared" si="0"/>
        <v>57.333333333333336</v>
      </c>
      <c r="P16" s="14">
        <v>52</v>
      </c>
      <c r="Q16" s="37">
        <f t="shared" si="1"/>
        <v>63.414634146341463</v>
      </c>
      <c r="R16" s="18">
        <v>19</v>
      </c>
      <c r="S16" s="16">
        <f>R16/G16*100</f>
        <v>90.476190476190482</v>
      </c>
      <c r="T16" s="17">
        <v>0</v>
      </c>
      <c r="U16" s="16">
        <f t="shared" si="3"/>
        <v>0</v>
      </c>
      <c r="V16" s="18">
        <v>459</v>
      </c>
      <c r="W16" s="16">
        <f t="shared" si="4"/>
        <v>56.112469437652813</v>
      </c>
      <c r="X16" s="17">
        <v>0</v>
      </c>
      <c r="Y16" s="16">
        <f t="shared" si="6"/>
        <v>0</v>
      </c>
      <c r="Z16" s="38">
        <f t="shared" si="9"/>
        <v>880</v>
      </c>
      <c r="AA16" s="40">
        <f t="shared" si="7"/>
        <v>56.446440025657473</v>
      </c>
    </row>
    <row r="17" spans="1:27" x14ac:dyDescent="0.25">
      <c r="A17" s="9">
        <f>'[2]9_IFK'!A14</f>
        <v>6</v>
      </c>
      <c r="B17" s="9" t="str">
        <f>'[2]9_IFK'!B14</f>
        <v xml:space="preserve"> Bima</v>
      </c>
      <c r="C17" s="9">
        <f>'[2]9_IFK'!C14</f>
        <v>21</v>
      </c>
      <c r="D17" s="10">
        <v>115</v>
      </c>
      <c r="E17" s="10">
        <v>45</v>
      </c>
      <c r="F17" s="10">
        <v>22</v>
      </c>
      <c r="G17" s="11">
        <v>9</v>
      </c>
      <c r="H17" s="10">
        <v>1</v>
      </c>
      <c r="I17" s="10">
        <v>222</v>
      </c>
      <c r="J17" s="10">
        <v>6</v>
      </c>
      <c r="K17" s="12">
        <f t="shared" si="8"/>
        <v>420</v>
      </c>
      <c r="L17" s="10">
        <v>91</v>
      </c>
      <c r="M17" s="36">
        <f t="shared" si="5"/>
        <v>79.130434782608688</v>
      </c>
      <c r="N17" s="13">
        <v>50</v>
      </c>
      <c r="O17" s="36">
        <f t="shared" si="0"/>
        <v>111.11111111111111</v>
      </c>
      <c r="P17" s="14">
        <v>20</v>
      </c>
      <c r="Q17" s="37">
        <f t="shared" si="1"/>
        <v>90.909090909090907</v>
      </c>
      <c r="R17" s="18">
        <v>9</v>
      </c>
      <c r="S17" s="16">
        <f t="shared" si="2"/>
        <v>100</v>
      </c>
      <c r="T17" s="17">
        <v>1</v>
      </c>
      <c r="U17" s="16">
        <f t="shared" si="3"/>
        <v>100</v>
      </c>
      <c r="V17" s="18">
        <v>208</v>
      </c>
      <c r="W17" s="16">
        <f t="shared" si="4"/>
        <v>93.693693693693689</v>
      </c>
      <c r="X17" s="17">
        <v>5</v>
      </c>
      <c r="Y17" s="16">
        <f t="shared" si="6"/>
        <v>83.333333333333343</v>
      </c>
      <c r="Z17" s="38">
        <f>SUM(L17,N17,P17,R17,T17,V17,X17)</f>
        <v>384</v>
      </c>
      <c r="AA17" s="40">
        <f t="shared" si="7"/>
        <v>91.428571428571431</v>
      </c>
    </row>
    <row r="18" spans="1:27" x14ac:dyDescent="0.25">
      <c r="A18" s="9">
        <f>'[2]9_IFK'!A15</f>
        <v>7</v>
      </c>
      <c r="B18" s="9" t="str">
        <f>'[2]9_IFK'!B15</f>
        <v xml:space="preserve"> Sumbawa Barat</v>
      </c>
      <c r="C18" s="9">
        <f>'[2]9_IFK'!C15</f>
        <v>9</v>
      </c>
      <c r="D18" s="10">
        <v>199</v>
      </c>
      <c r="E18" s="10">
        <v>86</v>
      </c>
      <c r="F18" s="10">
        <v>46</v>
      </c>
      <c r="G18" s="11">
        <v>8</v>
      </c>
      <c r="H18" s="10">
        <v>1</v>
      </c>
      <c r="I18" s="10">
        <v>446</v>
      </c>
      <c r="J18" s="10">
        <v>14</v>
      </c>
      <c r="K18" s="12">
        <f>SUM(D18:J18)</f>
        <v>800</v>
      </c>
      <c r="L18" s="10">
        <v>74</v>
      </c>
      <c r="M18" s="36">
        <f t="shared" si="5"/>
        <v>37.185929648241206</v>
      </c>
      <c r="N18" s="13">
        <v>40</v>
      </c>
      <c r="O18" s="36">
        <f t="shared" si="0"/>
        <v>46.511627906976742</v>
      </c>
      <c r="P18" s="14">
        <v>29</v>
      </c>
      <c r="Q18" s="37">
        <f t="shared" si="1"/>
        <v>63.04347826086957</v>
      </c>
      <c r="R18" s="18">
        <v>6</v>
      </c>
      <c r="S18" s="16">
        <f t="shared" si="2"/>
        <v>75</v>
      </c>
      <c r="T18" s="17">
        <v>1</v>
      </c>
      <c r="U18" s="16">
        <f t="shared" si="3"/>
        <v>100</v>
      </c>
      <c r="V18" s="18">
        <v>170</v>
      </c>
      <c r="W18" s="16">
        <f t="shared" si="4"/>
        <v>38.116591928251118</v>
      </c>
      <c r="X18" s="17">
        <v>6</v>
      </c>
      <c r="Y18" s="16">
        <f t="shared" si="6"/>
        <v>42.857142857142854</v>
      </c>
      <c r="Z18" s="38">
        <f t="shared" si="9"/>
        <v>326</v>
      </c>
      <c r="AA18" s="40">
        <f t="shared" si="7"/>
        <v>40.75</v>
      </c>
    </row>
    <row r="19" spans="1:27" x14ac:dyDescent="0.25">
      <c r="A19" s="9">
        <f>'[2]9_IFK'!A16</f>
        <v>8</v>
      </c>
      <c r="B19" s="9" t="str">
        <f>'[2]9_IFK'!B16</f>
        <v xml:space="preserve"> Lombok Utara</v>
      </c>
      <c r="C19" s="9">
        <f>'[2]9_IFK'!C16</f>
        <v>8</v>
      </c>
      <c r="D19" s="10">
        <v>193</v>
      </c>
      <c r="E19" s="10">
        <v>60</v>
      </c>
      <c r="F19" s="10">
        <v>46</v>
      </c>
      <c r="G19" s="11">
        <v>11</v>
      </c>
      <c r="H19" s="10">
        <v>16</v>
      </c>
      <c r="I19" s="10">
        <v>375</v>
      </c>
      <c r="J19" s="10">
        <v>17</v>
      </c>
      <c r="K19" s="12">
        <f t="shared" si="8"/>
        <v>718</v>
      </c>
      <c r="L19" s="10">
        <v>131</v>
      </c>
      <c r="M19" s="36">
        <f t="shared" si="5"/>
        <v>67.875647668393782</v>
      </c>
      <c r="N19" s="13">
        <v>38</v>
      </c>
      <c r="O19" s="36">
        <f t="shared" si="0"/>
        <v>63.333333333333329</v>
      </c>
      <c r="P19" s="14">
        <v>26</v>
      </c>
      <c r="Q19" s="37">
        <f t="shared" si="1"/>
        <v>56.521739130434781</v>
      </c>
      <c r="R19" s="18">
        <v>11</v>
      </c>
      <c r="S19" s="16">
        <f t="shared" si="2"/>
        <v>100</v>
      </c>
      <c r="T19" s="17">
        <v>7</v>
      </c>
      <c r="U19" s="16">
        <f t="shared" si="3"/>
        <v>43.75</v>
      </c>
      <c r="V19" s="18">
        <v>136</v>
      </c>
      <c r="W19" s="16">
        <f t="shared" si="4"/>
        <v>36.266666666666666</v>
      </c>
      <c r="X19" s="17">
        <v>10</v>
      </c>
      <c r="Y19" s="16">
        <f t="shared" si="6"/>
        <v>58.82352941176471</v>
      </c>
      <c r="Z19" s="38">
        <f t="shared" si="9"/>
        <v>359</v>
      </c>
      <c r="AA19" s="40">
        <f t="shared" si="7"/>
        <v>50</v>
      </c>
    </row>
    <row r="20" spans="1:27" x14ac:dyDescent="0.25">
      <c r="A20" s="9">
        <f>'[2]9_IFK'!A17</f>
        <v>9</v>
      </c>
      <c r="B20" s="9" t="str">
        <f>'[2]9_IFK'!B17</f>
        <v xml:space="preserve"> Kota Mataram</v>
      </c>
      <c r="C20" s="9">
        <f>'[2]9_IFK'!C17</f>
        <v>11</v>
      </c>
      <c r="D20" s="10">
        <v>89</v>
      </c>
      <c r="E20" s="10">
        <v>34</v>
      </c>
      <c r="F20" s="10">
        <v>32</v>
      </c>
      <c r="G20" s="11">
        <v>7</v>
      </c>
      <c r="H20" s="10">
        <v>4</v>
      </c>
      <c r="I20" s="10">
        <v>236</v>
      </c>
      <c r="J20" s="10">
        <v>6</v>
      </c>
      <c r="K20" s="12">
        <f>SUM(D20:J20)</f>
        <v>408</v>
      </c>
      <c r="L20" s="10">
        <v>71</v>
      </c>
      <c r="M20" s="36">
        <f t="shared" si="5"/>
        <v>79.775280898876403</v>
      </c>
      <c r="N20" s="13">
        <v>24</v>
      </c>
      <c r="O20" s="36">
        <f t="shared" si="0"/>
        <v>70.588235294117652</v>
      </c>
      <c r="P20" s="14">
        <v>26</v>
      </c>
      <c r="Q20" s="37">
        <f t="shared" si="1"/>
        <v>81.25</v>
      </c>
      <c r="R20" s="18">
        <v>7</v>
      </c>
      <c r="S20" s="16">
        <f t="shared" si="2"/>
        <v>100</v>
      </c>
      <c r="T20" s="17">
        <v>3</v>
      </c>
      <c r="U20" s="16">
        <f t="shared" si="3"/>
        <v>75</v>
      </c>
      <c r="V20" s="18">
        <v>192</v>
      </c>
      <c r="W20" s="16">
        <f t="shared" si="4"/>
        <v>81.355932203389841</v>
      </c>
      <c r="X20" s="17">
        <v>2</v>
      </c>
      <c r="Y20" s="16">
        <f t="shared" si="6"/>
        <v>33.333333333333329</v>
      </c>
      <c r="Z20" s="38">
        <f t="shared" si="9"/>
        <v>325</v>
      </c>
      <c r="AA20" s="40">
        <f t="shared" si="7"/>
        <v>79.656862745098039</v>
      </c>
    </row>
    <row r="21" spans="1:27" ht="28.5" customHeight="1" x14ac:dyDescent="0.25">
      <c r="A21" s="19"/>
      <c r="B21" s="19"/>
      <c r="C21" s="19"/>
      <c r="D21" s="20"/>
      <c r="E21" s="20"/>
      <c r="F21" s="20"/>
      <c r="G21" s="21"/>
      <c r="H21" s="20"/>
      <c r="I21" s="20"/>
      <c r="J21" s="20"/>
      <c r="K21" s="21"/>
      <c r="L21" s="20"/>
      <c r="M21" s="41"/>
      <c r="N21" s="22"/>
      <c r="O21" s="41"/>
      <c r="P21" s="23"/>
      <c r="Q21" s="42"/>
      <c r="R21" s="24"/>
      <c r="S21" s="25"/>
      <c r="T21" s="26"/>
      <c r="U21" s="25"/>
      <c r="V21" s="24"/>
      <c r="W21" s="25"/>
      <c r="X21" s="26"/>
      <c r="Y21" s="25"/>
      <c r="Z21" s="26"/>
      <c r="AA21" s="43"/>
    </row>
    <row r="22" spans="1:27" ht="16.5" thickBot="1" x14ac:dyDescent="0.3">
      <c r="A22" s="27" t="s">
        <v>18</v>
      </c>
      <c r="B22" s="28"/>
      <c r="C22" s="62"/>
      <c r="D22" s="29">
        <f t="shared" ref="D22:L22" si="10">SUM(D11:D21)</f>
        <v>4030</v>
      </c>
      <c r="E22" s="29">
        <f t="shared" si="10"/>
        <v>1573</v>
      </c>
      <c r="F22" s="29">
        <f t="shared" si="10"/>
        <v>1008</v>
      </c>
      <c r="G22" s="29">
        <f t="shared" si="10"/>
        <v>175</v>
      </c>
      <c r="H22" s="29">
        <f t="shared" si="10"/>
        <v>43</v>
      </c>
      <c r="I22" s="29">
        <f t="shared" si="10"/>
        <v>7602</v>
      </c>
      <c r="J22" s="29">
        <f t="shared" si="10"/>
        <v>206</v>
      </c>
      <c r="K22" s="29">
        <f>SUM(K11:K21)</f>
        <v>14637</v>
      </c>
      <c r="L22" s="29">
        <f t="shared" si="10"/>
        <v>2698</v>
      </c>
      <c r="M22" s="44">
        <f>L22/D22*100</f>
        <v>66.947890818858554</v>
      </c>
      <c r="N22" s="30">
        <f>SUM(N11:N21)</f>
        <v>980</v>
      </c>
      <c r="O22" s="44">
        <f>N22/E22*100</f>
        <v>62.301335028607753</v>
      </c>
      <c r="P22" s="30">
        <f>SUM(P11:P21)</f>
        <v>606</v>
      </c>
      <c r="Q22" s="45">
        <f>P22/F22*100</f>
        <v>60.119047619047613</v>
      </c>
      <c r="R22" s="31">
        <f>SUM(R11:R21)</f>
        <v>171</v>
      </c>
      <c r="S22" s="32">
        <f>R22/G22*100</f>
        <v>97.714285714285708</v>
      </c>
      <c r="T22" s="30">
        <f>SUM(T11:T21)</f>
        <v>26</v>
      </c>
      <c r="U22" s="32">
        <f>T22/H22*100</f>
        <v>60.465116279069761</v>
      </c>
      <c r="V22" s="31">
        <f>SUM(V11:V21)</f>
        <v>3105</v>
      </c>
      <c r="W22" s="32">
        <f>V22/I22*100</f>
        <v>40.844514601420677</v>
      </c>
      <c r="X22" s="31">
        <f>SUM(X11:X21)</f>
        <v>56</v>
      </c>
      <c r="Y22" s="46">
        <f>X22/J22*100</f>
        <v>27.184466019417474</v>
      </c>
      <c r="Z22" s="31">
        <f>SUM(Z11:Z21)</f>
        <v>7642</v>
      </c>
      <c r="AA22" s="32">
        <f>Z22/K22*100</f>
        <v>52.210152353624373</v>
      </c>
    </row>
    <row r="23" spans="1:27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27" x14ac:dyDescent="0.25">
      <c r="A24" s="34" t="s">
        <v>19</v>
      </c>
    </row>
  </sheetData>
  <mergeCells count="21">
    <mergeCell ref="A2:AA2"/>
    <mergeCell ref="A6:A9"/>
    <mergeCell ref="B6:B9"/>
    <mergeCell ref="C6:C9"/>
    <mergeCell ref="D6:K6"/>
    <mergeCell ref="L6:AA6"/>
    <mergeCell ref="L7:Q7"/>
    <mergeCell ref="R7:U7"/>
    <mergeCell ref="V7:W8"/>
    <mergeCell ref="X7:Y8"/>
    <mergeCell ref="Z7:AA8"/>
    <mergeCell ref="L8:M8"/>
    <mergeCell ref="N8:O8"/>
    <mergeCell ref="P8:Q8"/>
    <mergeCell ref="R8:S8"/>
    <mergeCell ref="T8:U8"/>
    <mergeCell ref="D7:F8"/>
    <mergeCell ref="G7:H8"/>
    <mergeCell ref="I7:I9"/>
    <mergeCell ref="J7:J9"/>
    <mergeCell ref="K7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2021-12-07T01:33:32Z</dcterms:created>
  <dcterms:modified xsi:type="dcterms:W3CDTF">2022-06-23T07:07:43Z</dcterms:modified>
</cp:coreProperties>
</file>