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ogan\Data Sektoral\Distanbun\39. Cengkeh\"/>
    </mc:Choice>
  </mc:AlternateContent>
  <bookViews>
    <workbookView xWindow="0" yWindow="0" windowWidth="24000" windowHeight="9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5" i="1"/>
  <c r="E4" i="1"/>
  <c r="H13" i="1"/>
  <c r="H12" i="1"/>
  <c r="H11" i="1"/>
  <c r="H10" i="1"/>
  <c r="H9" i="1"/>
  <c r="H8" i="1"/>
  <c r="H7" i="1"/>
  <c r="H6" i="1"/>
  <c r="H5" i="1"/>
  <c r="H4" i="1"/>
  <c r="K13" i="1"/>
  <c r="K12" i="1"/>
  <c r="K11" i="1"/>
  <c r="K10" i="1"/>
  <c r="K9" i="1"/>
  <c r="K8" i="1"/>
  <c r="K7" i="1"/>
  <c r="K6" i="1"/>
  <c r="K5" i="1"/>
  <c r="K4" i="1"/>
  <c r="N13" i="1"/>
  <c r="N12" i="1"/>
  <c r="N11" i="1"/>
  <c r="N10" i="1"/>
  <c r="N9" i="1"/>
  <c r="N8" i="1"/>
  <c r="N7" i="1"/>
  <c r="N6" i="1"/>
  <c r="N5" i="1"/>
  <c r="N4" i="1"/>
  <c r="Q13" i="1"/>
  <c r="Q12" i="1"/>
  <c r="Q11" i="1"/>
  <c r="Q10" i="1"/>
  <c r="Q9" i="1"/>
  <c r="Q8" i="1"/>
  <c r="Q7" i="1"/>
  <c r="Q6" i="1"/>
  <c r="Q5" i="1"/>
  <c r="Q4" i="1"/>
  <c r="T13" i="1"/>
  <c r="T12" i="1"/>
  <c r="T11" i="1"/>
  <c r="T10" i="1"/>
  <c r="T9" i="1"/>
  <c r="T8" i="1"/>
  <c r="T7" i="1"/>
  <c r="T6" i="1"/>
  <c r="T5" i="1"/>
  <c r="T4" i="1"/>
  <c r="W13" i="1"/>
  <c r="W12" i="1"/>
  <c r="W11" i="1"/>
  <c r="W10" i="1"/>
  <c r="W9" i="1"/>
  <c r="W8" i="1"/>
  <c r="W6" i="1"/>
  <c r="W5" i="1"/>
  <c r="W4" i="1"/>
  <c r="W7" i="1"/>
  <c r="X14" i="1"/>
  <c r="V14" i="1"/>
  <c r="W14" i="1" l="1"/>
  <c r="S14" i="1"/>
  <c r="U14" i="1"/>
  <c r="T14" i="1" l="1"/>
  <c r="P14" i="1"/>
  <c r="R14" i="1"/>
  <c r="M14" i="1"/>
  <c r="O14" i="1"/>
  <c r="N14" i="1" l="1"/>
  <c r="Q14" i="1"/>
  <c r="L14" i="1"/>
  <c r="J14" i="1"/>
  <c r="I14" i="1"/>
  <c r="G14" i="1"/>
  <c r="F14" i="1"/>
  <c r="D14" i="1"/>
  <c r="E14" i="1" l="1"/>
  <c r="H14" i="1"/>
  <c r="K14" i="1"/>
</calcChain>
</file>

<file path=xl/sharedStrings.xml><?xml version="1.0" encoding="utf-8"?>
<sst xmlns="http://schemas.openxmlformats.org/spreadsheetml/2006/main" count="54" uniqueCount="35">
  <si>
    <t>No</t>
  </si>
  <si>
    <t>Jenis Komoditi</t>
  </si>
  <si>
    <t>Tahun 2016</t>
  </si>
  <si>
    <t>Tahun 2017</t>
  </si>
  <si>
    <t>Luas Panen (Ha)</t>
  </si>
  <si>
    <t>Produktivitas (ku/ha)</t>
  </si>
  <si>
    <t>Produksi (Ton)</t>
  </si>
  <si>
    <t>9.</t>
  </si>
  <si>
    <t>1.</t>
  </si>
  <si>
    <t>Kota Mataram</t>
  </si>
  <si>
    <t>2.</t>
  </si>
  <si>
    <t>Lombok Utara</t>
  </si>
  <si>
    <t>3.</t>
  </si>
  <si>
    <t>Lombok Barat</t>
  </si>
  <si>
    <t>4.</t>
  </si>
  <si>
    <t>Lombok Tengah</t>
  </si>
  <si>
    <t>5.</t>
  </si>
  <si>
    <t>Lombok Timur</t>
  </si>
  <si>
    <t>6.</t>
  </si>
  <si>
    <t>Sumbawa Barat</t>
  </si>
  <si>
    <t>7.</t>
  </si>
  <si>
    <t>Sumbawa</t>
  </si>
  <si>
    <t>8.</t>
  </si>
  <si>
    <t>Dompu</t>
  </si>
  <si>
    <t>Bima</t>
  </si>
  <si>
    <t>10</t>
  </si>
  <si>
    <t>Kota Bima</t>
  </si>
  <si>
    <t>Jumlah</t>
  </si>
  <si>
    <t>Tahun 2019</t>
  </si>
  <si>
    <t>Tahun 2020</t>
  </si>
  <si>
    <t>Tahun 2021</t>
  </si>
  <si>
    <t xml:space="preserve">Tahun 2018 </t>
  </si>
  <si>
    <t>CENGKEH</t>
  </si>
  <si>
    <t>Kode Wilayah</t>
  </si>
  <si>
    <t>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</si>
</sst>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7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wrapText="1"/>
    </xf>
    <xf numFmtId="0" fontId="4" fillId="0" borderId="0" xfId="0" applyNumberFormat="1" applyFont="1" applyBorder="1"/>
    <xf numFmtId="0" fontId="6" fillId="0" borderId="1" xfId="0" quotePrefix="1" applyNumberFormat="1" applyFont="1" applyBorder="1" applyAlignment="1">
      <alignment horizontal="center"/>
    </xf>
    <xf numFmtId="0" fontId="6" fillId="0" borderId="1" xfId="0" applyNumberFormat="1" applyFont="1" applyBorder="1"/>
    <xf numFmtId="0" fontId="6" fillId="0" borderId="6" xfId="0" quotePrefix="1" applyNumberFormat="1" applyFont="1" applyBorder="1" applyAlignment="1">
      <alignment horizontal="center"/>
    </xf>
    <xf numFmtId="0" fontId="6" fillId="0" borderId="6" xfId="0" applyNumberFormat="1" applyFont="1" applyBorder="1"/>
    <xf numFmtId="0" fontId="6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4" fillId="0" borderId="0" xfId="0" quotePrefix="1" applyNumberFormat="1" applyFont="1" applyBorder="1" applyAlignment="1">
      <alignment horizontal="center"/>
    </xf>
    <xf numFmtId="0" fontId="5" fillId="0" borderId="0" xfId="1" applyNumberFormat="1" applyFont="1" applyBorder="1" applyAlignment="1">
      <alignment horizontal="right"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164" fontId="6" fillId="0" borderId="8" xfId="0" applyNumberFormat="1" applyFont="1" applyBorder="1"/>
    <xf numFmtId="164" fontId="5" fillId="0" borderId="6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5" fillId="0" borderId="6" xfId="1" applyNumberFormat="1" applyFont="1" applyFill="1" applyBorder="1" applyAlignment="1">
      <alignment horizontal="right" vertical="center" wrapText="1"/>
    </xf>
    <xf numFmtId="2" fontId="7" fillId="0" borderId="5" xfId="1" applyNumberFormat="1" applyFont="1" applyBorder="1" applyAlignment="1">
      <alignment horizontal="right" vertical="center" wrapText="1"/>
    </xf>
    <xf numFmtId="2" fontId="4" fillId="0" borderId="3" xfId="0" applyNumberFormat="1" applyFont="1" applyBorder="1"/>
    <xf numFmtId="164" fontId="5" fillId="0" borderId="1" xfId="1" applyFont="1" applyFill="1" applyBorder="1" applyAlignment="1">
      <alignment horizontal="right" vertical="center" wrapText="1"/>
    </xf>
    <xf numFmtId="164" fontId="5" fillId="0" borderId="6" xfId="1" applyFont="1" applyFill="1" applyBorder="1" applyAlignment="1">
      <alignment horizontal="right" vertical="center" wrapText="1"/>
    </xf>
    <xf numFmtId="164" fontId="5" fillId="0" borderId="7" xfId="1" applyFont="1" applyFill="1" applyBorder="1" applyAlignment="1">
      <alignment horizontal="right" vertical="center" wrapText="1"/>
    </xf>
    <xf numFmtId="164" fontId="5" fillId="2" borderId="6" xfId="1" applyFont="1" applyFill="1" applyBorder="1" applyAlignment="1">
      <alignment horizontal="right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/>
    </xf>
    <xf numFmtId="0" fontId="6" fillId="0" borderId="6" xfId="0" quotePrefix="1" applyFont="1" applyBorder="1" applyAlignment="1">
      <alignment horizontal="center"/>
    </xf>
    <xf numFmtId="0" fontId="6" fillId="0" borderId="7" xfId="0" quotePrefix="1" applyFont="1" applyBorder="1" applyAlignment="1">
      <alignment horizontal="center"/>
    </xf>
    <xf numFmtId="164" fontId="5" fillId="0" borderId="1" xfId="3" applyFont="1" applyFill="1" applyBorder="1" applyAlignment="1">
      <alignment horizontal="right" vertical="center" wrapText="1"/>
    </xf>
    <xf numFmtId="164" fontId="5" fillId="0" borderId="6" xfId="3" applyFont="1" applyFill="1" applyBorder="1" applyAlignment="1">
      <alignment horizontal="right" vertical="center" wrapText="1"/>
    </xf>
    <xf numFmtId="164" fontId="5" fillId="0" borderId="7" xfId="3" applyFont="1" applyFill="1" applyBorder="1" applyAlignment="1">
      <alignment horizontal="right" vertical="center" wrapText="1"/>
    </xf>
  </cellXfs>
  <cellStyles count="4">
    <cellStyle name="Comma 2" xfId="1"/>
    <cellStyle name="Comma 2 2" xfId="2"/>
    <cellStyle name="Comma 2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topLeftCell="N1" workbookViewId="0">
      <selection activeCell="W10" sqref="W10"/>
    </sheetView>
  </sheetViews>
  <sheetFormatPr defaultRowHeight="15" x14ac:dyDescent="0.25"/>
  <cols>
    <col min="3" max="3" width="12.42578125" bestFit="1" customWidth="1"/>
  </cols>
  <sheetData>
    <row r="1" spans="1:24" ht="15" customHeight="1" x14ac:dyDescent="0.25">
      <c r="A1" s="27" t="s">
        <v>0</v>
      </c>
      <c r="B1" s="30" t="s">
        <v>33</v>
      </c>
      <c r="C1" s="27" t="s">
        <v>1</v>
      </c>
      <c r="D1" s="24" t="s">
        <v>2</v>
      </c>
      <c r="E1" s="25"/>
      <c r="F1" s="26"/>
      <c r="G1" s="24" t="s">
        <v>3</v>
      </c>
      <c r="H1" s="25"/>
      <c r="I1" s="26"/>
      <c r="J1" s="24" t="s">
        <v>31</v>
      </c>
      <c r="K1" s="25"/>
      <c r="L1" s="26"/>
      <c r="M1" s="24" t="s">
        <v>28</v>
      </c>
      <c r="N1" s="25"/>
      <c r="O1" s="26"/>
      <c r="P1" s="24" t="s">
        <v>29</v>
      </c>
      <c r="Q1" s="25"/>
      <c r="R1" s="26"/>
      <c r="S1" s="24" t="s">
        <v>30</v>
      </c>
      <c r="T1" s="25"/>
      <c r="U1" s="26"/>
      <c r="V1" s="24" t="s">
        <v>34</v>
      </c>
      <c r="W1" s="25"/>
      <c r="X1" s="26"/>
    </row>
    <row r="2" spans="1:24" ht="36" x14ac:dyDescent="0.25">
      <c r="A2" s="28"/>
      <c r="B2" s="31"/>
      <c r="C2" s="29"/>
      <c r="D2" s="1" t="s">
        <v>4</v>
      </c>
      <c r="E2" s="2" t="s">
        <v>5</v>
      </c>
      <c r="F2" s="1" t="s">
        <v>6</v>
      </c>
      <c r="G2" s="1" t="s">
        <v>4</v>
      </c>
      <c r="H2" s="2" t="s">
        <v>5</v>
      </c>
      <c r="I2" s="1" t="s">
        <v>6</v>
      </c>
      <c r="J2" s="1" t="s">
        <v>4</v>
      </c>
      <c r="K2" s="2" t="s">
        <v>5</v>
      </c>
      <c r="L2" s="1" t="s">
        <v>6</v>
      </c>
      <c r="M2" s="1" t="s">
        <v>4</v>
      </c>
      <c r="N2" s="2" t="s">
        <v>5</v>
      </c>
      <c r="O2" s="1" t="s">
        <v>6</v>
      </c>
      <c r="P2" s="1" t="s">
        <v>4</v>
      </c>
      <c r="Q2" s="2" t="s">
        <v>5</v>
      </c>
      <c r="R2" s="1" t="s">
        <v>6</v>
      </c>
      <c r="S2" s="1" t="s">
        <v>4</v>
      </c>
      <c r="T2" s="2" t="s">
        <v>5</v>
      </c>
      <c r="U2" s="1" t="s">
        <v>6</v>
      </c>
      <c r="V2" s="1" t="s">
        <v>4</v>
      </c>
      <c r="W2" s="2" t="s">
        <v>5</v>
      </c>
      <c r="X2" s="1" t="s">
        <v>6</v>
      </c>
    </row>
    <row r="3" spans="1:24" x14ac:dyDescent="0.25">
      <c r="A3" s="11" t="s">
        <v>12</v>
      </c>
      <c r="B3" s="3" t="s">
        <v>32</v>
      </c>
      <c r="D3" s="12"/>
      <c r="E3" s="3"/>
      <c r="F3" s="12"/>
      <c r="G3" s="12"/>
      <c r="H3" s="3"/>
      <c r="I3" s="12"/>
      <c r="J3" s="12"/>
      <c r="K3" s="3"/>
      <c r="L3" s="12"/>
      <c r="M3" s="12"/>
      <c r="N3" s="3"/>
      <c r="O3" s="12"/>
      <c r="P3" s="12"/>
      <c r="Q3" s="3"/>
      <c r="R3" s="12"/>
      <c r="S3" s="12"/>
      <c r="T3" s="3"/>
      <c r="U3" s="12"/>
      <c r="V3" s="12"/>
      <c r="W3" s="3"/>
      <c r="X3" s="12"/>
    </row>
    <row r="4" spans="1:24" x14ac:dyDescent="0.25">
      <c r="A4" s="4" t="s">
        <v>8</v>
      </c>
      <c r="B4" s="32">
        <v>5271</v>
      </c>
      <c r="C4" s="5" t="s">
        <v>9</v>
      </c>
      <c r="D4" s="13">
        <v>0</v>
      </c>
      <c r="E4" s="14" t="str">
        <f t="shared" ref="E4:E6" si="0">IFERROR(F4/D4*10,"")</f>
        <v/>
      </c>
      <c r="F4" s="13">
        <v>0</v>
      </c>
      <c r="G4" s="13">
        <v>0</v>
      </c>
      <c r="H4" s="14" t="str">
        <f t="shared" ref="H4:H6" si="1">IFERROR(I4/G4*10,"")</f>
        <v/>
      </c>
      <c r="I4" s="13">
        <v>0</v>
      </c>
      <c r="J4" s="13">
        <v>0</v>
      </c>
      <c r="K4" s="14" t="str">
        <f t="shared" ref="K4:K6" si="2">IFERROR(L4/J4*10,"")</f>
        <v/>
      </c>
      <c r="L4" s="13">
        <v>0</v>
      </c>
      <c r="M4" s="13">
        <v>0</v>
      </c>
      <c r="N4" s="14" t="str">
        <f t="shared" ref="N4:N6" si="3">IFERROR(O4/M4*10,"")</f>
        <v/>
      </c>
      <c r="O4" s="13">
        <v>0</v>
      </c>
      <c r="P4" s="13">
        <v>0</v>
      </c>
      <c r="Q4" s="14" t="str">
        <f t="shared" ref="Q4:Q6" si="4">IFERROR(R4/P4*10,"")</f>
        <v/>
      </c>
      <c r="R4" s="13">
        <v>0</v>
      </c>
      <c r="S4" s="20">
        <v>0</v>
      </c>
      <c r="T4" s="14" t="str">
        <f t="shared" ref="T4:T6" si="5">IFERROR(U4/S4*10,"")</f>
        <v/>
      </c>
      <c r="U4" s="20">
        <v>0</v>
      </c>
      <c r="V4" s="35">
        <v>0</v>
      </c>
      <c r="W4" s="14" t="str">
        <f t="shared" ref="W4:W6" si="6">IFERROR(X4/V4*10,"")</f>
        <v/>
      </c>
      <c r="X4" s="35">
        <v>0</v>
      </c>
    </row>
    <row r="5" spans="1:24" x14ac:dyDescent="0.25">
      <c r="A5" s="6" t="s">
        <v>10</v>
      </c>
      <c r="B5" s="33">
        <v>5208</v>
      </c>
      <c r="C5" s="7" t="s">
        <v>11</v>
      </c>
      <c r="D5" s="15">
        <v>509.18</v>
      </c>
      <c r="E5" s="16">
        <f t="shared" si="0"/>
        <v>1.2472995797164068</v>
      </c>
      <c r="F5" s="15">
        <v>63.51</v>
      </c>
      <c r="G5" s="15">
        <v>509.18</v>
      </c>
      <c r="H5" s="16">
        <f t="shared" si="1"/>
        <v>1.8028987784280606</v>
      </c>
      <c r="I5" s="15">
        <v>91.8</v>
      </c>
      <c r="J5" s="15">
        <v>509.18</v>
      </c>
      <c r="K5" s="16">
        <f t="shared" si="2"/>
        <v>1.3138772143446324</v>
      </c>
      <c r="L5" s="15">
        <v>66.900000000000006</v>
      </c>
      <c r="M5" s="15">
        <v>502.48</v>
      </c>
      <c r="N5" s="16">
        <f t="shared" si="3"/>
        <v>1.1373587008438146</v>
      </c>
      <c r="O5" s="15">
        <v>57.15</v>
      </c>
      <c r="P5" s="15">
        <v>502.48</v>
      </c>
      <c r="Q5" s="16">
        <f t="shared" si="4"/>
        <v>1.5236427320490367</v>
      </c>
      <c r="R5" s="15">
        <v>76.56</v>
      </c>
      <c r="S5" s="21">
        <v>537.61</v>
      </c>
      <c r="T5" s="16">
        <f t="shared" si="5"/>
        <v>1.6402224660999609</v>
      </c>
      <c r="U5" s="21">
        <v>88.18</v>
      </c>
      <c r="V5" s="36">
        <v>537.61</v>
      </c>
      <c r="W5" s="16">
        <f t="shared" si="6"/>
        <v>0.55188705567232754</v>
      </c>
      <c r="X5" s="36">
        <v>29.67</v>
      </c>
    </row>
    <row r="6" spans="1:24" x14ac:dyDescent="0.25">
      <c r="A6" s="6" t="s">
        <v>12</v>
      </c>
      <c r="B6" s="33">
        <v>5201</v>
      </c>
      <c r="C6" s="7" t="s">
        <v>13</v>
      </c>
      <c r="D6" s="15">
        <v>341.25</v>
      </c>
      <c r="E6" s="16">
        <f t="shared" si="0"/>
        <v>2.181978021978022</v>
      </c>
      <c r="F6" s="15">
        <v>74.459999999999994</v>
      </c>
      <c r="G6" s="15">
        <v>390.25</v>
      </c>
      <c r="H6" s="16">
        <f t="shared" si="1"/>
        <v>2.2831518257527224</v>
      </c>
      <c r="I6" s="15">
        <v>89.1</v>
      </c>
      <c r="J6" s="15">
        <v>390.25</v>
      </c>
      <c r="K6" s="16">
        <f t="shared" si="2"/>
        <v>2.2111467008327996</v>
      </c>
      <c r="L6" s="15">
        <v>86.29</v>
      </c>
      <c r="M6" s="15">
        <v>390.25</v>
      </c>
      <c r="N6" s="16">
        <f t="shared" si="3"/>
        <v>2.3966688020499678</v>
      </c>
      <c r="O6" s="15">
        <v>93.53</v>
      </c>
      <c r="P6" s="15">
        <v>390.25</v>
      </c>
      <c r="Q6" s="16">
        <f t="shared" si="4"/>
        <v>2.3966688020499678</v>
      </c>
      <c r="R6" s="15">
        <v>93.53</v>
      </c>
      <c r="S6" s="21">
        <v>390.25</v>
      </c>
      <c r="T6" s="16">
        <f t="shared" si="5"/>
        <v>2.3966688020499678</v>
      </c>
      <c r="U6" s="21">
        <v>93.53</v>
      </c>
      <c r="V6" s="36">
        <v>390.25</v>
      </c>
      <c r="W6" s="16">
        <f t="shared" si="6"/>
        <v>2.3966688020499678</v>
      </c>
      <c r="X6" s="36">
        <v>93.53</v>
      </c>
    </row>
    <row r="7" spans="1:24" x14ac:dyDescent="0.25">
      <c r="A7" s="6" t="s">
        <v>14</v>
      </c>
      <c r="B7" s="33">
        <v>5202</v>
      </c>
      <c r="C7" s="7" t="s">
        <v>15</v>
      </c>
      <c r="D7" s="15">
        <v>26.76</v>
      </c>
      <c r="E7" s="16">
        <f>IFERROR(F7/D7*10,"")</f>
        <v>0.7623318385650224</v>
      </c>
      <c r="F7" s="15">
        <v>2.04</v>
      </c>
      <c r="G7" s="15">
        <v>9.1199999999999992</v>
      </c>
      <c r="H7" s="16">
        <f>IFERROR(I7/G7*10,"")</f>
        <v>0.75657894736842102</v>
      </c>
      <c r="I7" s="15">
        <v>0.69</v>
      </c>
      <c r="J7" s="15">
        <v>9.1199999999999992</v>
      </c>
      <c r="K7" s="16">
        <f>IFERROR(L7/J7*10,"")</f>
        <v>0.75657894736842102</v>
      </c>
      <c r="L7" s="15">
        <v>0.69</v>
      </c>
      <c r="M7" s="17">
        <v>9.42</v>
      </c>
      <c r="N7" s="16">
        <f>IFERROR(O7/M7*10,"")</f>
        <v>0.77494692144373667</v>
      </c>
      <c r="O7" s="17">
        <v>0.73</v>
      </c>
      <c r="P7" s="17">
        <v>9.4</v>
      </c>
      <c r="Q7" s="16">
        <f>IFERROR(R7/P7*10,"")</f>
        <v>0.77659574468085113</v>
      </c>
      <c r="R7" s="17">
        <v>0.73</v>
      </c>
      <c r="S7" s="21">
        <v>10.77</v>
      </c>
      <c r="T7" s="16">
        <f>IFERROR(U7/S7*10,"")</f>
        <v>0.82636954503249771</v>
      </c>
      <c r="U7" s="21">
        <v>0.89</v>
      </c>
      <c r="V7" s="36">
        <v>10.71</v>
      </c>
      <c r="W7" s="16">
        <f>IFERROR(X7/V7*10,"")</f>
        <v>0.83099906629318387</v>
      </c>
      <c r="X7" s="36">
        <v>0.89</v>
      </c>
    </row>
    <row r="8" spans="1:24" x14ac:dyDescent="0.25">
      <c r="A8" s="6" t="s">
        <v>16</v>
      </c>
      <c r="B8" s="33">
        <v>5203</v>
      </c>
      <c r="C8" s="7" t="s">
        <v>17</v>
      </c>
      <c r="D8" s="15">
        <v>89.75</v>
      </c>
      <c r="E8" s="16">
        <f t="shared" ref="E8:E13" si="7">IFERROR(F8/D8*10,"")</f>
        <v>2.3565459610027855</v>
      </c>
      <c r="F8" s="15">
        <v>21.15</v>
      </c>
      <c r="G8" s="15">
        <v>88.75</v>
      </c>
      <c r="H8" s="16">
        <f t="shared" ref="H8:H13" si="8">IFERROR(I8/G8*10,"")</f>
        <v>1.5436619718309856</v>
      </c>
      <c r="I8" s="15">
        <v>13.7</v>
      </c>
      <c r="J8" s="15">
        <v>47.25</v>
      </c>
      <c r="K8" s="16">
        <f t="shared" ref="K8:K13" si="9">IFERROR(L8/J8*10,"")</f>
        <v>2.6560846560846563</v>
      </c>
      <c r="L8" s="15">
        <v>12.55</v>
      </c>
      <c r="M8" s="17">
        <v>47.25</v>
      </c>
      <c r="N8" s="16">
        <f t="shared" ref="N8:N13" si="10">IFERROR(O8/M8*10,"")</f>
        <v>3.1428571428571428</v>
      </c>
      <c r="O8" s="17">
        <v>14.85</v>
      </c>
      <c r="P8" s="17">
        <v>67.25</v>
      </c>
      <c r="Q8" s="16">
        <f t="shared" ref="Q8:Q13" si="11">IFERROR(R8/P8*10,"")</f>
        <v>3.3323420074349439</v>
      </c>
      <c r="R8" s="17">
        <v>22.41</v>
      </c>
      <c r="S8" s="23">
        <v>67.25</v>
      </c>
      <c r="T8" s="16">
        <f t="shared" ref="T8:T13" si="12">IFERROR(U8/S8*10,"")</f>
        <v>7.2520446096654281</v>
      </c>
      <c r="U8" s="23">
        <v>48.77</v>
      </c>
      <c r="V8" s="36">
        <v>69.5</v>
      </c>
      <c r="W8" s="16">
        <f t="shared" ref="W8:W13" si="13">IFERROR(X8/V8*10,"")</f>
        <v>7.1223021582733814</v>
      </c>
      <c r="X8" s="36">
        <v>49.5</v>
      </c>
    </row>
    <row r="9" spans="1:24" x14ac:dyDescent="0.25">
      <c r="A9" s="6" t="s">
        <v>18</v>
      </c>
      <c r="B9" s="33">
        <v>5207</v>
      </c>
      <c r="C9" s="7" t="s">
        <v>19</v>
      </c>
      <c r="D9" s="15">
        <v>0</v>
      </c>
      <c r="E9" s="16" t="str">
        <f t="shared" si="7"/>
        <v/>
      </c>
      <c r="F9" s="15">
        <v>0</v>
      </c>
      <c r="G9" s="15">
        <v>0</v>
      </c>
      <c r="H9" s="16" t="str">
        <f t="shared" si="8"/>
        <v/>
      </c>
      <c r="I9" s="15">
        <v>0</v>
      </c>
      <c r="J9" s="15">
        <v>0</v>
      </c>
      <c r="K9" s="16" t="str">
        <f t="shared" si="9"/>
        <v/>
      </c>
      <c r="L9" s="15">
        <v>0</v>
      </c>
      <c r="M9" s="17">
        <v>0</v>
      </c>
      <c r="N9" s="16" t="str">
        <f t="shared" si="10"/>
        <v/>
      </c>
      <c r="O9" s="17">
        <v>0</v>
      </c>
      <c r="P9" s="17">
        <v>0</v>
      </c>
      <c r="Q9" s="16" t="str">
        <f t="shared" si="11"/>
        <v/>
      </c>
      <c r="R9" s="17">
        <v>0</v>
      </c>
      <c r="S9" s="21">
        <v>0</v>
      </c>
      <c r="T9" s="16" t="str">
        <f t="shared" si="12"/>
        <v/>
      </c>
      <c r="U9" s="21">
        <v>0</v>
      </c>
      <c r="V9" s="36">
        <v>0</v>
      </c>
      <c r="W9" s="16" t="str">
        <f t="shared" si="13"/>
        <v/>
      </c>
      <c r="X9" s="36">
        <v>0</v>
      </c>
    </row>
    <row r="10" spans="1:24" x14ac:dyDescent="0.25">
      <c r="A10" s="6" t="s">
        <v>20</v>
      </c>
      <c r="B10" s="33">
        <v>5204</v>
      </c>
      <c r="C10" s="7" t="s">
        <v>21</v>
      </c>
      <c r="D10" s="15">
        <v>0</v>
      </c>
      <c r="E10" s="16" t="str">
        <f t="shared" si="7"/>
        <v/>
      </c>
      <c r="F10" s="15">
        <v>0</v>
      </c>
      <c r="G10" s="15">
        <v>0</v>
      </c>
      <c r="H10" s="16" t="str">
        <f t="shared" si="8"/>
        <v/>
      </c>
      <c r="I10" s="15">
        <v>0</v>
      </c>
      <c r="J10" s="15">
        <v>0</v>
      </c>
      <c r="K10" s="16" t="str">
        <f t="shared" si="9"/>
        <v/>
      </c>
      <c r="L10" s="15">
        <v>0</v>
      </c>
      <c r="M10" s="17">
        <v>0</v>
      </c>
      <c r="N10" s="16" t="str">
        <f t="shared" si="10"/>
        <v/>
      </c>
      <c r="O10" s="15">
        <v>0</v>
      </c>
      <c r="P10" s="17">
        <v>0</v>
      </c>
      <c r="Q10" s="16" t="str">
        <f t="shared" si="11"/>
        <v/>
      </c>
      <c r="R10" s="15">
        <v>0</v>
      </c>
      <c r="S10" s="21">
        <v>0</v>
      </c>
      <c r="T10" s="16" t="str">
        <f t="shared" si="12"/>
        <v/>
      </c>
      <c r="U10" s="21">
        <v>0</v>
      </c>
      <c r="V10" s="36">
        <v>0</v>
      </c>
      <c r="W10" s="16" t="str">
        <f t="shared" si="13"/>
        <v/>
      </c>
      <c r="X10" s="36">
        <v>0</v>
      </c>
    </row>
    <row r="11" spans="1:24" x14ac:dyDescent="0.25">
      <c r="A11" s="6" t="s">
        <v>22</v>
      </c>
      <c r="B11" s="33">
        <v>5205</v>
      </c>
      <c r="C11" s="7" t="s">
        <v>23</v>
      </c>
      <c r="D11" s="15">
        <v>0</v>
      </c>
      <c r="E11" s="16" t="str">
        <f t="shared" si="7"/>
        <v/>
      </c>
      <c r="F11" s="15">
        <v>0</v>
      </c>
      <c r="G11" s="15">
        <v>0</v>
      </c>
      <c r="H11" s="16" t="str">
        <f t="shared" si="8"/>
        <v/>
      </c>
      <c r="I11" s="15">
        <v>0</v>
      </c>
      <c r="J11" s="15">
        <v>0</v>
      </c>
      <c r="K11" s="16" t="str">
        <f t="shared" si="9"/>
        <v/>
      </c>
      <c r="L11" s="15">
        <v>0</v>
      </c>
      <c r="M11" s="15">
        <v>0</v>
      </c>
      <c r="N11" s="16" t="str">
        <f t="shared" si="10"/>
        <v/>
      </c>
      <c r="O11" s="15">
        <v>0</v>
      </c>
      <c r="P11" s="15">
        <v>0</v>
      </c>
      <c r="Q11" s="16" t="str">
        <f t="shared" si="11"/>
        <v/>
      </c>
      <c r="R11" s="15">
        <v>0</v>
      </c>
      <c r="S11" s="21">
        <v>0</v>
      </c>
      <c r="T11" s="16" t="str">
        <f t="shared" si="12"/>
        <v/>
      </c>
      <c r="U11" s="21">
        <v>0</v>
      </c>
      <c r="V11" s="36">
        <v>0</v>
      </c>
      <c r="W11" s="16" t="str">
        <f t="shared" si="13"/>
        <v/>
      </c>
      <c r="X11" s="36">
        <v>0</v>
      </c>
    </row>
    <row r="12" spans="1:24" x14ac:dyDescent="0.25">
      <c r="A12" s="6" t="s">
        <v>7</v>
      </c>
      <c r="B12" s="33">
        <v>5206</v>
      </c>
      <c r="C12" s="7" t="s">
        <v>24</v>
      </c>
      <c r="D12" s="15">
        <v>0</v>
      </c>
      <c r="E12" s="16" t="str">
        <f t="shared" si="7"/>
        <v/>
      </c>
      <c r="F12" s="15">
        <v>0</v>
      </c>
      <c r="G12" s="15">
        <v>0</v>
      </c>
      <c r="H12" s="16" t="str">
        <f t="shared" si="8"/>
        <v/>
      </c>
      <c r="I12" s="15">
        <v>0</v>
      </c>
      <c r="J12" s="15">
        <v>0</v>
      </c>
      <c r="K12" s="16" t="str">
        <f t="shared" si="9"/>
        <v/>
      </c>
      <c r="L12" s="15">
        <v>0</v>
      </c>
      <c r="M12" s="15">
        <v>0</v>
      </c>
      <c r="N12" s="16" t="str">
        <f t="shared" si="10"/>
        <v/>
      </c>
      <c r="O12" s="15">
        <v>0</v>
      </c>
      <c r="P12" s="15">
        <v>0</v>
      </c>
      <c r="Q12" s="16" t="str">
        <f t="shared" si="11"/>
        <v/>
      </c>
      <c r="R12" s="15">
        <v>0</v>
      </c>
      <c r="S12" s="21">
        <v>0</v>
      </c>
      <c r="T12" s="16" t="str">
        <f t="shared" si="12"/>
        <v/>
      </c>
      <c r="U12" s="21">
        <v>0</v>
      </c>
      <c r="V12" s="36">
        <v>0</v>
      </c>
      <c r="W12" s="16" t="str">
        <f t="shared" si="13"/>
        <v/>
      </c>
      <c r="X12" s="36">
        <v>0</v>
      </c>
    </row>
    <row r="13" spans="1:24" x14ac:dyDescent="0.25">
      <c r="A13" s="6" t="s">
        <v>25</v>
      </c>
      <c r="B13" s="34">
        <v>5272</v>
      </c>
      <c r="C13" s="7" t="s">
        <v>26</v>
      </c>
      <c r="D13" s="15">
        <v>0</v>
      </c>
      <c r="E13" s="16" t="str">
        <f t="shared" si="7"/>
        <v/>
      </c>
      <c r="F13" s="15">
        <v>0</v>
      </c>
      <c r="G13" s="15">
        <v>0</v>
      </c>
      <c r="H13" s="16" t="str">
        <f t="shared" si="8"/>
        <v/>
      </c>
      <c r="I13" s="15">
        <v>0</v>
      </c>
      <c r="J13" s="15">
        <v>0</v>
      </c>
      <c r="K13" s="16" t="str">
        <f t="shared" si="9"/>
        <v/>
      </c>
      <c r="L13" s="15">
        <v>0</v>
      </c>
      <c r="M13" s="15">
        <v>0</v>
      </c>
      <c r="N13" s="16" t="str">
        <f t="shared" si="10"/>
        <v/>
      </c>
      <c r="O13" s="15">
        <v>0</v>
      </c>
      <c r="P13" s="15">
        <v>0</v>
      </c>
      <c r="Q13" s="16" t="str">
        <f t="shared" si="11"/>
        <v/>
      </c>
      <c r="R13" s="15">
        <v>0</v>
      </c>
      <c r="S13" s="22">
        <v>0</v>
      </c>
      <c r="T13" s="16" t="str">
        <f t="shared" si="12"/>
        <v/>
      </c>
      <c r="U13" s="22">
        <v>0</v>
      </c>
      <c r="V13" s="37">
        <v>0</v>
      </c>
      <c r="W13" s="16" t="str">
        <f t="shared" si="13"/>
        <v/>
      </c>
      <c r="X13" s="37">
        <v>0</v>
      </c>
    </row>
    <row r="14" spans="1:24" x14ac:dyDescent="0.25">
      <c r="A14" s="8"/>
      <c r="B14" s="8"/>
      <c r="C14" s="9" t="s">
        <v>27</v>
      </c>
      <c r="D14" s="18">
        <f t="shared" ref="D14:L14" si="14">SUM(D4:D13)</f>
        <v>966.94</v>
      </c>
      <c r="E14" s="19">
        <f t="shared" ref="E14" si="15">F14/D14*10</f>
        <v>1.6667011396777462</v>
      </c>
      <c r="F14" s="18">
        <f t="shared" si="14"/>
        <v>161.16</v>
      </c>
      <c r="G14" s="18">
        <f t="shared" si="14"/>
        <v>997.30000000000007</v>
      </c>
      <c r="H14" s="19">
        <f t="shared" ref="H14" si="16">I14/G14*10</f>
        <v>1.9581871051839963</v>
      </c>
      <c r="I14" s="18">
        <f t="shared" si="14"/>
        <v>195.28999999999996</v>
      </c>
      <c r="J14" s="18">
        <f>SUM(J4:J13)</f>
        <v>955.80000000000007</v>
      </c>
      <c r="K14" s="19">
        <f t="shared" ref="K14" si="17">L14/J14*10</f>
        <v>1.7412638627327892</v>
      </c>
      <c r="L14" s="18">
        <f t="shared" si="14"/>
        <v>166.43</v>
      </c>
      <c r="M14" s="18">
        <f t="shared" ref="M14" si="18">SUM(M4:M13)</f>
        <v>949.4</v>
      </c>
      <c r="N14" s="19">
        <f t="shared" ref="N14" si="19">O14/M14*10</f>
        <v>1.7512112913419</v>
      </c>
      <c r="O14" s="18">
        <f t="shared" ref="O14:P14" si="20">SUM(O4:O13)</f>
        <v>166.26</v>
      </c>
      <c r="P14" s="18">
        <f t="shared" si="20"/>
        <v>969.38</v>
      </c>
      <c r="Q14" s="19">
        <f t="shared" ref="Q14" si="21">R14/P14*10</f>
        <v>1.9933359466875733</v>
      </c>
      <c r="R14" s="18">
        <f t="shared" ref="R14:S14" si="22">SUM(R4:R13)</f>
        <v>193.23</v>
      </c>
      <c r="S14" s="18">
        <f t="shared" si="22"/>
        <v>1005.88</v>
      </c>
      <c r="T14" s="19">
        <f>U14/S14*10</f>
        <v>2.3001749711695232</v>
      </c>
      <c r="U14" s="18">
        <f t="shared" ref="U14" si="23">SUM(U4:U13)</f>
        <v>231.37</v>
      </c>
      <c r="V14" s="18">
        <f t="shared" ref="V14" si="24">SUM(V4:V13)</f>
        <v>1008.07</v>
      </c>
      <c r="W14" s="19">
        <f>X14/V14*10</f>
        <v>1.7220034323013285</v>
      </c>
      <c r="X14" s="18">
        <f t="shared" ref="X14" si="25">SUM(X4:X13)</f>
        <v>173.59</v>
      </c>
    </row>
    <row r="16" spans="1:24" x14ac:dyDescent="0.25">
      <c r="A16" s="10"/>
      <c r="B16" s="10"/>
    </row>
  </sheetData>
  <mergeCells count="10">
    <mergeCell ref="V1:X1"/>
    <mergeCell ref="S1:U1"/>
    <mergeCell ref="P1:R1"/>
    <mergeCell ref="M1:O1"/>
    <mergeCell ref="A1:A2"/>
    <mergeCell ref="C1:C2"/>
    <mergeCell ref="J1:L1"/>
    <mergeCell ref="D1:F1"/>
    <mergeCell ref="G1:I1"/>
    <mergeCell ref="B1:B2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RC NTB Staff</cp:lastModifiedBy>
  <dcterms:created xsi:type="dcterms:W3CDTF">2019-10-14T03:23:23Z</dcterms:created>
  <dcterms:modified xsi:type="dcterms:W3CDTF">2023-11-08T07:55:51Z</dcterms:modified>
</cp:coreProperties>
</file>