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29. Kakao\"/>
    </mc:Choice>
  </mc:AlternateContent>
  <bookViews>
    <workbookView xWindow="0" yWindow="0" windowWidth="747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1" l="1"/>
  <c r="AC12" i="1"/>
  <c r="AC11" i="1"/>
  <c r="AC10" i="1"/>
  <c r="AC9" i="1"/>
  <c r="AC8" i="1"/>
  <c r="AC7" i="1"/>
  <c r="AC6" i="1"/>
  <c r="AC5" i="1"/>
  <c r="AC4" i="1"/>
  <c r="E13" i="1" l="1"/>
  <c r="E12" i="1"/>
  <c r="E11" i="1"/>
  <c r="E10" i="1"/>
  <c r="E9" i="1"/>
  <c r="E8" i="1"/>
  <c r="E7" i="1"/>
  <c r="E6" i="1"/>
  <c r="E5" i="1"/>
  <c r="H13" i="1"/>
  <c r="H12" i="1"/>
  <c r="H11" i="1"/>
  <c r="H10" i="1"/>
  <c r="H9" i="1"/>
  <c r="H8" i="1"/>
  <c r="H7" i="1"/>
  <c r="H6" i="1"/>
  <c r="H5" i="1"/>
  <c r="K13" i="1"/>
  <c r="K12" i="1"/>
  <c r="K11" i="1"/>
  <c r="K10" i="1"/>
  <c r="K9" i="1"/>
  <c r="K8" i="1"/>
  <c r="K7" i="1"/>
  <c r="K6" i="1"/>
  <c r="K5" i="1"/>
  <c r="N13" i="1"/>
  <c r="N12" i="1"/>
  <c r="N11" i="1"/>
  <c r="N10" i="1"/>
  <c r="N9" i="1"/>
  <c r="N8" i="1"/>
  <c r="N7" i="1"/>
  <c r="N6" i="1"/>
  <c r="N5" i="1"/>
  <c r="Q13" i="1"/>
  <c r="Q12" i="1"/>
  <c r="Q11" i="1"/>
  <c r="Q10" i="1"/>
  <c r="Q9" i="1"/>
  <c r="Q8" i="1"/>
  <c r="Q7" i="1"/>
  <c r="Q6" i="1"/>
  <c r="Q5" i="1"/>
  <c r="T13" i="1"/>
  <c r="T12" i="1"/>
  <c r="T11" i="1"/>
  <c r="T10" i="1"/>
  <c r="T9" i="1"/>
  <c r="T8" i="1"/>
  <c r="T7" i="1"/>
  <c r="T6" i="1"/>
  <c r="T5" i="1"/>
  <c r="W13" i="1"/>
  <c r="W12" i="1"/>
  <c r="W11" i="1"/>
  <c r="W10" i="1"/>
  <c r="W9" i="1"/>
  <c r="W8" i="1"/>
  <c r="W7" i="1"/>
  <c r="W6" i="1"/>
  <c r="W5" i="1"/>
  <c r="Z8" i="1"/>
  <c r="Z6" i="1" l="1"/>
  <c r="Z7" i="1"/>
  <c r="Z9" i="1"/>
  <c r="Z10" i="1"/>
  <c r="Z11" i="1"/>
  <c r="Z12" i="1"/>
  <c r="Z13" i="1"/>
  <c r="Z14" i="1"/>
  <c r="Z5" i="1"/>
  <c r="AD14" i="1"/>
  <c r="AB14" i="1"/>
  <c r="AC14" i="1" l="1"/>
  <c r="Y14" i="1"/>
  <c r="AA14" i="1"/>
  <c r="V14" i="1" l="1"/>
  <c r="T14" i="1"/>
  <c r="S14" i="1"/>
  <c r="U14" i="1"/>
  <c r="R14" i="1" l="1"/>
  <c r="P14" i="1"/>
  <c r="O14" i="1"/>
  <c r="M14" i="1"/>
  <c r="L14" i="1"/>
  <c r="J14" i="1"/>
  <c r="I14" i="1"/>
  <c r="H14" i="1" s="1"/>
  <c r="G14" i="1"/>
  <c r="F14" i="1"/>
  <c r="D14" i="1"/>
  <c r="E14" i="1" l="1"/>
  <c r="N14" i="1"/>
  <c r="Q14" i="1"/>
  <c r="K14" i="1"/>
  <c r="X14" i="1" l="1"/>
  <c r="W14" i="1" s="1"/>
</calcChain>
</file>

<file path=xl/sharedStrings.xml><?xml version="1.0" encoding="utf-8"?>
<sst xmlns="http://schemas.openxmlformats.org/spreadsheetml/2006/main" count="62" uniqueCount="38">
  <si>
    <t>Tahun 2014</t>
  </si>
  <si>
    <t>Tahun 2015</t>
  </si>
  <si>
    <t>No</t>
  </si>
  <si>
    <t>Tahun 2016</t>
  </si>
  <si>
    <t>Tahun 2017</t>
  </si>
  <si>
    <t>Luas Panen (Ha)</t>
  </si>
  <si>
    <t>Produktivitas</t>
  </si>
  <si>
    <t>Produksi (Ton)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</si>
  <si>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</si>
  <si>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</si>
  <si>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</si>
  <si>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</si>
  <si>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</si>
  <si>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</si>
  <si>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</si>
  <si>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</si>
  <si>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</si>
  <si>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</si>
  <si>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</si>
  <si>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</si>
  <si>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</si>
  <si>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</si>
  <si>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</si>
  <si>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</si>
  <si>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9.</t>
  </si>
  <si>
    <t>Bima</t>
  </si>
  <si>
    <t>10</t>
  </si>
  <si>
    <t>Kota Bima</t>
  </si>
  <si>
    <t>Jumlah</t>
  </si>
  <si>
    <t>Jenis Komoditi</t>
  </si>
  <si>
    <t>5</t>
  </si>
  <si>
    <t>KAKAO</t>
  </si>
  <si>
    <t>Tahun 2018</t>
  </si>
  <si>
    <t>Tahun 2019</t>
  </si>
  <si>
    <t>Tahun 2020</t>
  </si>
  <si>
    <t>Tahun 2021</t>
  </si>
  <si>
    <t>Tahun 2022</t>
  </si>
  <si>
    <t>Kode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</si>
</sst>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41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">
    <xf numFmtId="0" fontId="0" fillId="0" borderId="0" xfId="0"/>
    <xf numFmtId="164" fontId="3" fillId="0" borderId="7" xfId="2" applyFont="1" applyBorder="1" applyAlignment="1">
      <alignment horizontal="center" vertical="center" wrapText="1"/>
    </xf>
    <xf numFmtId="0" fontId="4" fillId="0" borderId="8" xfId="0" applyFont="1" applyBorder="1"/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165" fontId="6" fillId="0" borderId="1" xfId="1" applyNumberFormat="1" applyFont="1" applyBorder="1"/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165" fontId="6" fillId="0" borderId="6" xfId="1" applyNumberFormat="1" applyFont="1" applyBorder="1"/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165" fontId="6" fillId="0" borderId="7" xfId="1" applyNumberFormat="1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5" fillId="0" borderId="7" xfId="1" applyNumberFormat="1" applyFont="1" applyBorder="1" applyAlignment="1">
      <alignment horizontal="right" vertical="center" wrapText="1"/>
    </xf>
    <xf numFmtId="43" fontId="0" fillId="0" borderId="0" xfId="0" applyNumberFormat="1"/>
    <xf numFmtId="0" fontId="4" fillId="0" borderId="9" xfId="0" quotePrefix="1" applyFont="1" applyBorder="1" applyAlignment="1">
      <alignment horizontal="center"/>
    </xf>
    <xf numFmtId="0" fontId="4" fillId="0" borderId="9" xfId="0" applyFont="1" applyBorder="1"/>
    <xf numFmtId="164" fontId="7" fillId="0" borderId="9" xfId="2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165" fontId="7" fillId="0" borderId="7" xfId="1" applyNumberFormat="1" applyFont="1" applyBorder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4" fontId="7" fillId="0" borderId="1" xfId="2" applyFont="1" applyBorder="1" applyAlignment="1">
      <alignment horizontal="right" vertical="center" wrapText="1"/>
    </xf>
    <xf numFmtId="164" fontId="7" fillId="0" borderId="6" xfId="2" applyFont="1" applyBorder="1" applyAlignment="1">
      <alignment horizontal="right" vertical="center" wrapText="1"/>
    </xf>
    <xf numFmtId="165" fontId="7" fillId="0" borderId="0" xfId="3" applyNumberFormat="1" applyFont="1" applyBorder="1"/>
    <xf numFmtId="0" fontId="6" fillId="0" borderId="0" xfId="0" applyFont="1" applyFill="1" applyBorder="1" applyAlignment="1">
      <alignment horizontal="center"/>
    </xf>
    <xf numFmtId="43" fontId="7" fillId="0" borderId="1" xfId="7" applyFont="1" applyFill="1" applyBorder="1" applyAlignment="1">
      <alignment horizontal="right" vertical="center" wrapText="1"/>
    </xf>
    <xf numFmtId="43" fontId="7" fillId="0" borderId="6" xfId="7" applyFont="1" applyFill="1" applyBorder="1" applyAlignment="1">
      <alignment horizontal="right" vertical="center" wrapText="1"/>
    </xf>
    <xf numFmtId="43" fontId="7" fillId="0" borderId="7" xfId="7" applyFont="1" applyFill="1" applyBorder="1" applyAlignment="1">
      <alignment horizontal="right" vertical="center" wrapText="1"/>
    </xf>
    <xf numFmtId="43" fontId="7" fillId="2" borderId="6" xfId="7" applyFont="1" applyFill="1" applyBorder="1" applyAlignment="1">
      <alignment horizontal="right" vertical="center" wrapText="1"/>
    </xf>
    <xf numFmtId="164" fontId="3" fillId="0" borderId="2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7" fillId="0" borderId="1" xfId="13" applyFont="1" applyFill="1" applyBorder="1" applyAlignment="1">
      <alignment horizontal="right" vertical="center" wrapText="1"/>
    </xf>
    <xf numFmtId="164" fontId="7" fillId="0" borderId="6" xfId="13" applyFont="1" applyFill="1" applyBorder="1" applyAlignment="1">
      <alignment horizontal="right" vertical="center" wrapText="1"/>
    </xf>
    <xf numFmtId="164" fontId="7" fillId="2" borderId="6" xfId="13" applyFont="1" applyFill="1" applyBorder="1" applyAlignment="1">
      <alignment horizontal="right" vertical="center" wrapText="1"/>
    </xf>
    <xf numFmtId="164" fontId="7" fillId="0" borderId="7" xfId="13" applyFont="1" applyFill="1" applyBorder="1" applyAlignment="1">
      <alignment horizontal="right" vertical="center" wrapText="1"/>
    </xf>
    <xf numFmtId="165" fontId="7" fillId="0" borderId="1" xfId="3" applyNumberFormat="1" applyFont="1" applyBorder="1"/>
  </cellXfs>
  <cellStyles count="14">
    <cellStyle name="Comma [0]" xfId="1" builtinId="6"/>
    <cellStyle name="Comma [0] 2" xfId="3"/>
    <cellStyle name="Comma [0] 2 2" xfId="5"/>
    <cellStyle name="Comma [0] 3" xfId="6"/>
    <cellStyle name="Comma [0] 4" xfId="8"/>
    <cellStyle name="Comma [0] 5" xfId="12"/>
    <cellStyle name="Comma 2" xfId="2"/>
    <cellStyle name="Comma 2 2" xfId="7"/>
    <cellStyle name="Comma 2 3" xfId="13"/>
    <cellStyle name="Comma 4" xfId="9"/>
    <cellStyle name="Comma 6" xfId="10"/>
    <cellStyle name="Normal" xfId="0" builtinId="0"/>
    <cellStyle name="Normal 2" xfId="1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>
      <selection activeCell="B5" sqref="B5"/>
    </sheetView>
  </sheetViews>
  <sheetFormatPr defaultRowHeight="15" x14ac:dyDescent="0.25"/>
  <cols>
    <col min="3" max="3" width="12.42578125" bestFit="1" customWidth="1"/>
    <col min="21" max="21" width="9.7109375" bestFit="1" customWidth="1"/>
    <col min="23" max="23" width="9.140625" customWidth="1"/>
  </cols>
  <sheetData>
    <row r="1" spans="1:30" ht="20.25" customHeight="1" x14ac:dyDescent="0.25">
      <c r="A1" s="34" t="s">
        <v>2</v>
      </c>
      <c r="B1" s="34" t="s">
        <v>37</v>
      </c>
      <c r="C1" s="34" t="s">
        <v>29</v>
      </c>
      <c r="D1" s="31" t="s">
        <v>0</v>
      </c>
      <c r="E1" s="32"/>
      <c r="F1" s="33"/>
      <c r="G1" s="31" t="s">
        <v>1</v>
      </c>
      <c r="H1" s="32"/>
      <c r="I1" s="33"/>
      <c r="J1" s="31" t="s">
        <v>3</v>
      </c>
      <c r="K1" s="32"/>
      <c r="L1" s="33"/>
      <c r="M1" s="31" t="s">
        <v>4</v>
      </c>
      <c r="N1" s="32"/>
      <c r="O1" s="33"/>
      <c r="P1" s="31" t="s">
        <v>32</v>
      </c>
      <c r="Q1" s="32"/>
      <c r="R1" s="33"/>
      <c r="S1" s="31" t="s">
        <v>33</v>
      </c>
      <c r="T1" s="32"/>
      <c r="U1" s="33"/>
      <c r="V1" s="31" t="s">
        <v>34</v>
      </c>
      <c r="W1" s="32"/>
      <c r="X1" s="33"/>
      <c r="Y1" s="31" t="s">
        <v>35</v>
      </c>
      <c r="Z1" s="32"/>
      <c r="AA1" s="33"/>
      <c r="AB1" s="31" t="s">
        <v>36</v>
      </c>
      <c r="AC1" s="32"/>
      <c r="AD1" s="33"/>
    </row>
    <row r="2" spans="1:30" ht="36" x14ac:dyDescent="0.25">
      <c r="A2" s="35"/>
      <c r="B2" s="35"/>
      <c r="C2" s="36"/>
      <c r="D2" s="1" t="s">
        <v>5</v>
      </c>
      <c r="E2" s="1" t="s">
        <v>6</v>
      </c>
      <c r="F2" s="1" t="s">
        <v>7</v>
      </c>
      <c r="G2" s="1" t="s">
        <v>5</v>
      </c>
      <c r="H2" s="1" t="s">
        <v>6</v>
      </c>
      <c r="I2" s="1" t="s">
        <v>7</v>
      </c>
      <c r="J2" s="1" t="s">
        <v>5</v>
      </c>
      <c r="K2" s="1" t="s">
        <v>6</v>
      </c>
      <c r="L2" s="1" t="s">
        <v>7</v>
      </c>
      <c r="M2" s="1" t="s">
        <v>5</v>
      </c>
      <c r="N2" s="1" t="s">
        <v>6</v>
      </c>
      <c r="O2" s="1" t="s">
        <v>7</v>
      </c>
      <c r="P2" s="1" t="s">
        <v>5</v>
      </c>
      <c r="Q2" s="1" t="s">
        <v>6</v>
      </c>
      <c r="R2" s="1" t="s">
        <v>7</v>
      </c>
      <c r="S2" s="1" t="s">
        <v>5</v>
      </c>
      <c r="T2" s="1" t="s">
        <v>6</v>
      </c>
      <c r="U2" s="1" t="s">
        <v>7</v>
      </c>
      <c r="V2" s="1" t="s">
        <v>5</v>
      </c>
      <c r="W2" s="1" t="s">
        <v>6</v>
      </c>
      <c r="X2" s="1" t="s">
        <v>7</v>
      </c>
      <c r="Y2" s="1" t="s">
        <v>5</v>
      </c>
      <c r="Z2" s="1" t="s">
        <v>6</v>
      </c>
      <c r="AA2" s="1" t="s">
        <v>7</v>
      </c>
      <c r="AB2" s="1" t="s">
        <v>5</v>
      </c>
      <c r="AC2" s="1" t="s">
        <v>6</v>
      </c>
      <c r="AD2" s="1" t="s">
        <v>7</v>
      </c>
    </row>
    <row r="3" spans="1:30" x14ac:dyDescent="0.25">
      <c r="A3" s="16" t="s">
        <v>30</v>
      </c>
      <c r="B3" s="17" t="s">
        <v>31</v>
      </c>
      <c r="D3" s="17"/>
      <c r="E3" s="2"/>
      <c r="F3" s="17"/>
      <c r="G3" s="17"/>
      <c r="H3" s="2"/>
      <c r="I3" s="17"/>
      <c r="J3" s="18"/>
      <c r="K3" s="2"/>
      <c r="L3" s="18"/>
      <c r="M3" s="18"/>
      <c r="N3" s="2"/>
      <c r="O3" s="18"/>
      <c r="P3" s="18"/>
      <c r="Q3" s="2"/>
      <c r="R3" s="18"/>
      <c r="S3" s="18"/>
      <c r="T3" s="2"/>
      <c r="U3" s="18"/>
      <c r="V3" s="18"/>
      <c r="W3" s="2"/>
      <c r="X3" s="18"/>
      <c r="Y3" s="18"/>
      <c r="Z3" s="2"/>
      <c r="AA3" s="18"/>
      <c r="AB3" s="18"/>
      <c r="AC3" s="2"/>
      <c r="AD3" s="18"/>
    </row>
    <row r="4" spans="1:30" x14ac:dyDescent="0.25">
      <c r="A4" s="3" t="s">
        <v>8</v>
      </c>
      <c r="B4" s="3">
        <v>5271</v>
      </c>
      <c r="C4" s="4" t="s">
        <v>9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19">
        <v>0</v>
      </c>
      <c r="K4" s="5">
        <v>0</v>
      </c>
      <c r="L4" s="19">
        <v>0</v>
      </c>
      <c r="M4" s="19">
        <v>0</v>
      </c>
      <c r="N4" s="5">
        <v>0</v>
      </c>
      <c r="O4" s="19">
        <v>0</v>
      </c>
      <c r="P4" s="19">
        <v>0</v>
      </c>
      <c r="Q4" s="5">
        <v>0</v>
      </c>
      <c r="R4" s="19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7">
        <v>0</v>
      </c>
      <c r="AB4" s="37">
        <v>0</v>
      </c>
      <c r="AC4" s="41" t="str">
        <f t="shared" ref="AC4:AC13" si="0">IFERROR(AD4/AB4*10,"")</f>
        <v/>
      </c>
      <c r="AD4" s="37">
        <v>0</v>
      </c>
    </row>
    <row r="5" spans="1:30" x14ac:dyDescent="0.25">
      <c r="A5" s="6" t="s">
        <v>10</v>
      </c>
      <c r="B5" s="6">
        <v>5208</v>
      </c>
      <c r="C5" s="7" t="s">
        <v>11</v>
      </c>
      <c r="D5" s="8">
        <v>2537.92</v>
      </c>
      <c r="E5" s="8">
        <f>IFERROR(F5/D5*10,"")</f>
        <v>4.1806282309923084</v>
      </c>
      <c r="F5" s="8">
        <v>1061.01</v>
      </c>
      <c r="G5" s="8">
        <v>2537.92</v>
      </c>
      <c r="H5" s="8">
        <f>IFERROR(I5/G5*10,"")</f>
        <v>5.1385386458201987</v>
      </c>
      <c r="I5" s="8">
        <v>1304.1199999999999</v>
      </c>
      <c r="J5" s="20">
        <v>2537.92</v>
      </c>
      <c r="K5" s="8">
        <f>IFERROR(L5/J5*10,"")</f>
        <v>5.6234239061908964</v>
      </c>
      <c r="L5" s="20">
        <v>1427.18</v>
      </c>
      <c r="M5" s="20">
        <v>2537.92</v>
      </c>
      <c r="N5" s="8">
        <f>IFERROR(O5/M5*10,"")</f>
        <v>6.1189477997730428</v>
      </c>
      <c r="O5" s="20">
        <v>1552.94</v>
      </c>
      <c r="P5" s="20">
        <v>2629.92</v>
      </c>
      <c r="Q5" s="8">
        <f>IFERROR(R5/P5*10,"")</f>
        <v>5.9469489566222542</v>
      </c>
      <c r="R5" s="20">
        <v>1564</v>
      </c>
      <c r="S5" s="24">
        <v>22.35</v>
      </c>
      <c r="T5" s="25">
        <f>IFERROR(U5/S5*10,"")</f>
        <v>6.5816554809843399</v>
      </c>
      <c r="U5" s="24">
        <v>14.71</v>
      </c>
      <c r="V5" s="24">
        <v>4503.58</v>
      </c>
      <c r="W5" s="25">
        <f>IFERROR(X5/V5*10,"")</f>
        <v>3.8750061062532475</v>
      </c>
      <c r="X5" s="24">
        <v>1745.14</v>
      </c>
      <c r="Y5" s="24">
        <v>2952.29</v>
      </c>
      <c r="Z5" s="25">
        <f>IFERROR(AA5/Y5*10,"")</f>
        <v>5.8795037072916276</v>
      </c>
      <c r="AA5" s="28">
        <v>1735.8</v>
      </c>
      <c r="AB5" s="38">
        <v>2952.29</v>
      </c>
      <c r="AC5" s="25">
        <f t="shared" si="0"/>
        <v>5.4976306528152721</v>
      </c>
      <c r="AD5" s="38">
        <v>1623.06</v>
      </c>
    </row>
    <row r="6" spans="1:30" x14ac:dyDescent="0.25">
      <c r="A6" s="6" t="s">
        <v>12</v>
      </c>
      <c r="B6" s="6">
        <v>5201</v>
      </c>
      <c r="C6" s="7" t="s">
        <v>13</v>
      </c>
      <c r="D6" s="8">
        <v>296.07</v>
      </c>
      <c r="E6" s="8">
        <f t="shared" ref="E6:E13" si="1">IFERROR(F6/D6*10,"")</f>
        <v>4.5539906103286389</v>
      </c>
      <c r="F6" s="8">
        <v>134.83000000000001</v>
      </c>
      <c r="G6" s="8">
        <v>344.7</v>
      </c>
      <c r="H6" s="8">
        <f t="shared" ref="H6:H13" si="2">IFERROR(I6/G6*10,"")</f>
        <v>4.1888598781549167</v>
      </c>
      <c r="I6" s="8">
        <v>144.38999999999999</v>
      </c>
      <c r="J6" s="20">
        <v>344.7</v>
      </c>
      <c r="K6" s="8">
        <f t="shared" ref="K6:K13" si="3">IFERROR(L6/J6*10,"")</f>
        <v>4.2251232956193787</v>
      </c>
      <c r="L6" s="20">
        <v>145.63999999999999</v>
      </c>
      <c r="M6" s="20">
        <v>384.7</v>
      </c>
      <c r="N6" s="8">
        <f t="shared" ref="N6:N13" si="4">IFERROR(O6/M6*10,"")</f>
        <v>4.4151286716922282</v>
      </c>
      <c r="O6" s="20">
        <v>169.85</v>
      </c>
      <c r="P6" s="20">
        <v>399.7</v>
      </c>
      <c r="Q6" s="8">
        <f t="shared" ref="Q6:Q13" si="5">IFERROR(R6/P6*10,"")</f>
        <v>4.4308231173380035</v>
      </c>
      <c r="R6" s="20">
        <v>177.1</v>
      </c>
      <c r="S6" s="24">
        <v>571</v>
      </c>
      <c r="T6" s="25">
        <f t="shared" ref="T6:T13" si="6">IFERROR(U6/S6*10,"")</f>
        <v>14.677933450087565</v>
      </c>
      <c r="U6" s="24">
        <v>838.11</v>
      </c>
      <c r="V6" s="24">
        <v>538.32000000000005</v>
      </c>
      <c r="W6" s="25">
        <f t="shared" ref="W6:Z14" si="7">IFERROR(X6/V6*10,"")</f>
        <v>3.507021845742309</v>
      </c>
      <c r="X6" s="24">
        <v>188.79</v>
      </c>
      <c r="Y6" s="24">
        <v>423.23</v>
      </c>
      <c r="Z6" s="25">
        <f t="shared" si="7"/>
        <v>4.5006261370885801</v>
      </c>
      <c r="AA6" s="28">
        <v>190.48</v>
      </c>
      <c r="AB6" s="38">
        <v>423.23</v>
      </c>
      <c r="AC6" s="25">
        <f t="shared" si="0"/>
        <v>4.5015712496751172</v>
      </c>
      <c r="AD6" s="38">
        <v>190.52</v>
      </c>
    </row>
    <row r="7" spans="1:30" x14ac:dyDescent="0.25">
      <c r="A7" s="6" t="s">
        <v>14</v>
      </c>
      <c r="B7" s="6">
        <v>5202</v>
      </c>
      <c r="C7" s="7" t="s">
        <v>15</v>
      </c>
      <c r="D7" s="8">
        <v>310</v>
      </c>
      <c r="E7" s="8">
        <f t="shared" si="1"/>
        <v>4.1761290322580642</v>
      </c>
      <c r="F7" s="8">
        <v>129.46</v>
      </c>
      <c r="G7" s="8">
        <v>396</v>
      </c>
      <c r="H7" s="8">
        <f t="shared" si="2"/>
        <v>3.3143939393939394</v>
      </c>
      <c r="I7" s="8">
        <v>131.25</v>
      </c>
      <c r="J7" s="20">
        <v>450.91</v>
      </c>
      <c r="K7" s="8">
        <f t="shared" si="3"/>
        <v>4.0564635958395243</v>
      </c>
      <c r="L7" s="20">
        <v>182.91</v>
      </c>
      <c r="M7" s="20">
        <v>175.1</v>
      </c>
      <c r="N7" s="8">
        <f t="shared" si="4"/>
        <v>3.4962878355225584</v>
      </c>
      <c r="O7" s="20">
        <v>61.22</v>
      </c>
      <c r="P7" s="20">
        <v>175.1</v>
      </c>
      <c r="Q7" s="8">
        <f t="shared" si="5"/>
        <v>2.5893774985722446</v>
      </c>
      <c r="R7" s="20">
        <v>45.34</v>
      </c>
      <c r="S7" s="24">
        <v>574.29999999999995</v>
      </c>
      <c r="T7" s="25">
        <f t="shared" si="6"/>
        <v>16.095768761971097</v>
      </c>
      <c r="U7" s="24">
        <v>924.38</v>
      </c>
      <c r="V7" s="24">
        <v>451.78</v>
      </c>
      <c r="W7" s="25">
        <f t="shared" si="7"/>
        <v>0.92124485368984899</v>
      </c>
      <c r="X7" s="24">
        <v>41.62</v>
      </c>
      <c r="Y7" s="24">
        <v>327.98</v>
      </c>
      <c r="Z7" s="25">
        <f t="shared" si="7"/>
        <v>1.2162326971156776</v>
      </c>
      <c r="AA7" s="28">
        <v>39.89</v>
      </c>
      <c r="AB7" s="38">
        <v>326.60000000000002</v>
      </c>
      <c r="AC7" s="25">
        <f t="shared" si="0"/>
        <v>1.1001224739742805</v>
      </c>
      <c r="AD7" s="38">
        <v>35.93</v>
      </c>
    </row>
    <row r="8" spans="1:30" x14ac:dyDescent="0.25">
      <c r="A8" s="6" t="s">
        <v>16</v>
      </c>
      <c r="B8" s="6">
        <v>5203</v>
      </c>
      <c r="C8" s="7" t="s">
        <v>17</v>
      </c>
      <c r="D8" s="8">
        <v>663</v>
      </c>
      <c r="E8" s="8">
        <f t="shared" si="1"/>
        <v>5.9536953242835597</v>
      </c>
      <c r="F8" s="8">
        <v>394.73</v>
      </c>
      <c r="G8" s="8">
        <v>692</v>
      </c>
      <c r="H8" s="8">
        <f t="shared" si="2"/>
        <v>4.4521676300578035</v>
      </c>
      <c r="I8" s="8">
        <v>308.08999999999997</v>
      </c>
      <c r="J8" s="20">
        <v>686.9</v>
      </c>
      <c r="K8" s="8">
        <f t="shared" si="3"/>
        <v>4.2882515650021844</v>
      </c>
      <c r="L8" s="20">
        <v>294.56</v>
      </c>
      <c r="M8" s="20">
        <v>690.45</v>
      </c>
      <c r="N8" s="8">
        <f t="shared" si="4"/>
        <v>3.770729234557173</v>
      </c>
      <c r="O8" s="20">
        <v>260.35000000000002</v>
      </c>
      <c r="P8" s="20">
        <v>863</v>
      </c>
      <c r="Q8" s="8">
        <f t="shared" si="5"/>
        <v>2.1271147161066049</v>
      </c>
      <c r="R8" s="20">
        <v>183.57</v>
      </c>
      <c r="S8" s="24">
        <v>6870.15</v>
      </c>
      <c r="T8" s="25">
        <f t="shared" si="6"/>
        <v>13.081199100456322</v>
      </c>
      <c r="U8" s="24">
        <v>8986.98</v>
      </c>
      <c r="V8" s="24">
        <v>1939.7400000000002</v>
      </c>
      <c r="W8" s="25">
        <f t="shared" si="7"/>
        <v>2.879767391506078</v>
      </c>
      <c r="X8" s="24">
        <v>558.6</v>
      </c>
      <c r="Y8" s="24">
        <v>984</v>
      </c>
      <c r="Z8" s="25">
        <f t="shared" si="7"/>
        <v>6.2057926829268295</v>
      </c>
      <c r="AA8" s="30">
        <v>610.65</v>
      </c>
      <c r="AB8" s="39">
        <v>995.5</v>
      </c>
      <c r="AC8" s="25">
        <f t="shared" si="0"/>
        <v>6.1767955801104968</v>
      </c>
      <c r="AD8" s="39">
        <v>614.9</v>
      </c>
    </row>
    <row r="9" spans="1:30" x14ac:dyDescent="0.25">
      <c r="A9" s="6" t="s">
        <v>18</v>
      </c>
      <c r="B9" s="6">
        <v>5207</v>
      </c>
      <c r="C9" s="7" t="s">
        <v>19</v>
      </c>
      <c r="D9" s="8">
        <v>12</v>
      </c>
      <c r="E9" s="8">
        <f t="shared" si="1"/>
        <v>1.0916666666666668</v>
      </c>
      <c r="F9" s="8">
        <v>1.31</v>
      </c>
      <c r="G9" s="8">
        <v>12</v>
      </c>
      <c r="H9" s="8">
        <f t="shared" si="2"/>
        <v>1.5666666666666664</v>
      </c>
      <c r="I9" s="8">
        <v>1.88</v>
      </c>
      <c r="J9" s="20">
        <v>27</v>
      </c>
      <c r="K9" s="8">
        <f t="shared" si="3"/>
        <v>1.3777777777777778</v>
      </c>
      <c r="L9" s="20">
        <v>3.72</v>
      </c>
      <c r="M9" s="20">
        <v>26</v>
      </c>
      <c r="N9" s="8">
        <f t="shared" si="4"/>
        <v>1.6538461538461537</v>
      </c>
      <c r="O9" s="20">
        <v>4.3</v>
      </c>
      <c r="P9" s="20">
        <v>26</v>
      </c>
      <c r="Q9" s="8">
        <f t="shared" si="5"/>
        <v>1.5923076923076924</v>
      </c>
      <c r="R9" s="20">
        <v>4.1399999999999997</v>
      </c>
      <c r="S9" s="24">
        <v>12</v>
      </c>
      <c r="T9" s="25">
        <f t="shared" si="6"/>
        <v>5.291666666666667</v>
      </c>
      <c r="U9" s="24">
        <v>6.35</v>
      </c>
      <c r="V9" s="24">
        <v>99</v>
      </c>
      <c r="W9" s="25">
        <f t="shared" si="7"/>
        <v>0.37878787878787878</v>
      </c>
      <c r="X9" s="24">
        <v>3.75</v>
      </c>
      <c r="Y9" s="24">
        <v>26</v>
      </c>
      <c r="Z9" s="25">
        <f t="shared" si="7"/>
        <v>1.4384615384615385</v>
      </c>
      <c r="AA9" s="28">
        <v>3.74</v>
      </c>
      <c r="AB9" s="38">
        <v>26</v>
      </c>
      <c r="AC9" s="25">
        <f t="shared" si="0"/>
        <v>1.4153846153846157</v>
      </c>
      <c r="AD9" s="38">
        <v>3.68</v>
      </c>
    </row>
    <row r="10" spans="1:30" x14ac:dyDescent="0.25">
      <c r="A10" s="6" t="s">
        <v>20</v>
      </c>
      <c r="B10" s="6">
        <v>5204</v>
      </c>
      <c r="C10" s="7" t="s">
        <v>21</v>
      </c>
      <c r="D10" s="8">
        <v>1</v>
      </c>
      <c r="E10" s="8">
        <f t="shared" si="1"/>
        <v>3</v>
      </c>
      <c r="F10" s="8">
        <v>0.3</v>
      </c>
      <c r="G10" s="8">
        <v>1</v>
      </c>
      <c r="H10" s="8">
        <f t="shared" si="2"/>
        <v>0</v>
      </c>
      <c r="I10" s="8">
        <v>0</v>
      </c>
      <c r="J10" s="20">
        <v>1</v>
      </c>
      <c r="K10" s="8">
        <f t="shared" si="3"/>
        <v>0</v>
      </c>
      <c r="L10" s="20">
        <v>0</v>
      </c>
      <c r="M10" s="20">
        <v>2</v>
      </c>
      <c r="N10" s="8">
        <f t="shared" si="4"/>
        <v>2</v>
      </c>
      <c r="O10" s="20">
        <v>0.4</v>
      </c>
      <c r="P10" s="20">
        <v>2</v>
      </c>
      <c r="Q10" s="8">
        <f t="shared" si="5"/>
        <v>1.7999999999999998</v>
      </c>
      <c r="R10" s="20">
        <v>0.36</v>
      </c>
      <c r="S10" s="24">
        <v>191.75</v>
      </c>
      <c r="T10" s="25">
        <f t="shared" si="6"/>
        <v>10.348370273794004</v>
      </c>
      <c r="U10" s="24">
        <v>198.43</v>
      </c>
      <c r="V10" s="24">
        <v>83.759999999999991</v>
      </c>
      <c r="W10" s="25">
        <f t="shared" si="7"/>
        <v>3.581661891117479E-2</v>
      </c>
      <c r="X10" s="24">
        <v>0.3</v>
      </c>
      <c r="Y10" s="24">
        <v>2</v>
      </c>
      <c r="Z10" s="25">
        <f t="shared" si="7"/>
        <v>0.95</v>
      </c>
      <c r="AA10" s="28">
        <v>0.19</v>
      </c>
      <c r="AB10" s="38">
        <v>2</v>
      </c>
      <c r="AC10" s="25">
        <f t="shared" si="0"/>
        <v>0.95</v>
      </c>
      <c r="AD10" s="38">
        <v>0.19</v>
      </c>
    </row>
    <row r="11" spans="1:30" x14ac:dyDescent="0.25">
      <c r="A11" s="6" t="s">
        <v>22</v>
      </c>
      <c r="B11" s="6">
        <v>5205</v>
      </c>
      <c r="C11" s="7" t="s">
        <v>23</v>
      </c>
      <c r="D11" s="8">
        <v>53.3</v>
      </c>
      <c r="E11" s="8">
        <f t="shared" si="1"/>
        <v>2.0956848030018764</v>
      </c>
      <c r="F11" s="8">
        <v>11.17</v>
      </c>
      <c r="G11" s="8">
        <v>53.3</v>
      </c>
      <c r="H11" s="8">
        <f t="shared" si="2"/>
        <v>2.1425891181988743</v>
      </c>
      <c r="I11" s="8">
        <v>11.42</v>
      </c>
      <c r="J11" s="20">
        <v>63.05</v>
      </c>
      <c r="K11" s="8">
        <f t="shared" si="3"/>
        <v>2.1649484536082477</v>
      </c>
      <c r="L11" s="20">
        <v>13.65</v>
      </c>
      <c r="M11" s="20">
        <v>64.75</v>
      </c>
      <c r="N11" s="8">
        <f t="shared" si="4"/>
        <v>2.8494208494208495</v>
      </c>
      <c r="O11" s="20">
        <v>18.45</v>
      </c>
      <c r="P11" s="20">
        <v>99</v>
      </c>
      <c r="Q11" s="8">
        <f t="shared" si="5"/>
        <v>2.1212121212121211</v>
      </c>
      <c r="R11" s="20">
        <v>21</v>
      </c>
      <c r="S11" s="24">
        <v>348</v>
      </c>
      <c r="T11" s="25">
        <f t="shared" si="6"/>
        <v>10.655172413793103</v>
      </c>
      <c r="U11" s="24">
        <v>370.8</v>
      </c>
      <c r="V11" s="24">
        <v>162.44999999999999</v>
      </c>
      <c r="W11" s="25">
        <f t="shared" si="7"/>
        <v>1.3825792551554326</v>
      </c>
      <c r="X11" s="24">
        <v>22.46</v>
      </c>
      <c r="Y11" s="24">
        <v>99.15</v>
      </c>
      <c r="Z11" s="25">
        <f t="shared" si="7"/>
        <v>5.8376197680282402</v>
      </c>
      <c r="AA11" s="28">
        <v>57.88</v>
      </c>
      <c r="AB11" s="38">
        <v>99.15</v>
      </c>
      <c r="AC11" s="25">
        <f t="shared" si="0"/>
        <v>5.2425617750882489</v>
      </c>
      <c r="AD11" s="38">
        <v>51.98</v>
      </c>
    </row>
    <row r="12" spans="1:30" x14ac:dyDescent="0.25">
      <c r="A12" s="6" t="s">
        <v>24</v>
      </c>
      <c r="B12" s="6">
        <v>5206</v>
      </c>
      <c r="C12" s="7" t="s">
        <v>25</v>
      </c>
      <c r="D12" s="8">
        <v>185.15</v>
      </c>
      <c r="E12" s="8">
        <f t="shared" si="1"/>
        <v>3.3054280313259521</v>
      </c>
      <c r="F12" s="8">
        <v>61.2</v>
      </c>
      <c r="G12" s="8">
        <v>185.15</v>
      </c>
      <c r="H12" s="8">
        <f t="shared" si="2"/>
        <v>3.5700783148798267</v>
      </c>
      <c r="I12" s="8">
        <v>66.099999999999994</v>
      </c>
      <c r="J12" s="20">
        <v>188.15</v>
      </c>
      <c r="K12" s="8">
        <f t="shared" si="3"/>
        <v>2.2854105766675525</v>
      </c>
      <c r="L12" s="20">
        <v>43</v>
      </c>
      <c r="M12" s="20">
        <v>46.5</v>
      </c>
      <c r="N12" s="8">
        <f t="shared" si="4"/>
        <v>3.4107526881720429</v>
      </c>
      <c r="O12" s="20">
        <v>15.86</v>
      </c>
      <c r="P12" s="20">
        <v>38</v>
      </c>
      <c r="Q12" s="8">
        <f t="shared" si="5"/>
        <v>0</v>
      </c>
      <c r="R12" s="20">
        <v>0</v>
      </c>
      <c r="S12" s="24">
        <v>66</v>
      </c>
      <c r="T12" s="25">
        <f t="shared" si="6"/>
        <v>5.5303030303030294</v>
      </c>
      <c r="U12" s="24">
        <v>36.5</v>
      </c>
      <c r="V12" s="24">
        <v>150.15</v>
      </c>
      <c r="W12" s="25">
        <f t="shared" si="7"/>
        <v>0.35964035964035967</v>
      </c>
      <c r="X12" s="24">
        <v>5.4</v>
      </c>
      <c r="Y12" s="24">
        <v>0</v>
      </c>
      <c r="Z12" s="25" t="str">
        <f t="shared" si="7"/>
        <v/>
      </c>
      <c r="AA12" s="28">
        <v>0</v>
      </c>
      <c r="AB12" s="38">
        <v>0</v>
      </c>
      <c r="AC12" s="25" t="str">
        <f t="shared" si="0"/>
        <v/>
      </c>
      <c r="AD12" s="38">
        <v>0</v>
      </c>
    </row>
    <row r="13" spans="1:30" x14ac:dyDescent="0.25">
      <c r="A13" s="9" t="s">
        <v>26</v>
      </c>
      <c r="B13" s="9">
        <v>5272</v>
      </c>
      <c r="C13" s="10" t="s">
        <v>27</v>
      </c>
      <c r="D13" s="11">
        <v>0</v>
      </c>
      <c r="E13" s="11" t="str">
        <f t="shared" si="1"/>
        <v/>
      </c>
      <c r="F13" s="11">
        <v>0</v>
      </c>
      <c r="G13" s="11">
        <v>0</v>
      </c>
      <c r="H13" s="11" t="str">
        <f t="shared" si="2"/>
        <v/>
      </c>
      <c r="I13" s="11">
        <v>0</v>
      </c>
      <c r="J13" s="21">
        <v>0</v>
      </c>
      <c r="K13" s="11" t="str">
        <f t="shared" si="3"/>
        <v/>
      </c>
      <c r="L13" s="21">
        <v>0</v>
      </c>
      <c r="M13" s="21">
        <v>0</v>
      </c>
      <c r="N13" s="11" t="str">
        <f t="shared" si="4"/>
        <v/>
      </c>
      <c r="O13" s="21">
        <v>0</v>
      </c>
      <c r="P13" s="21">
        <v>0</v>
      </c>
      <c r="Q13" s="11" t="str">
        <f t="shared" si="5"/>
        <v/>
      </c>
      <c r="R13" s="21">
        <v>0</v>
      </c>
      <c r="S13" s="24">
        <v>4.5</v>
      </c>
      <c r="T13" s="25">
        <f t="shared" si="6"/>
        <v>2.2222222222222223</v>
      </c>
      <c r="U13" s="24">
        <v>1</v>
      </c>
      <c r="V13" s="24">
        <v>0</v>
      </c>
      <c r="W13" s="25" t="str">
        <f t="shared" si="7"/>
        <v/>
      </c>
      <c r="X13" s="24">
        <v>0</v>
      </c>
      <c r="Y13" s="24">
        <v>0</v>
      </c>
      <c r="Z13" s="25" t="str">
        <f t="shared" si="7"/>
        <v/>
      </c>
      <c r="AA13" s="29">
        <v>0</v>
      </c>
      <c r="AB13" s="40">
        <v>0</v>
      </c>
      <c r="AC13" s="25" t="str">
        <f t="shared" si="0"/>
        <v/>
      </c>
      <c r="AD13" s="40">
        <v>0</v>
      </c>
    </row>
    <row r="14" spans="1:30" x14ac:dyDescent="0.25">
      <c r="A14" s="12"/>
      <c r="B14" s="12"/>
      <c r="C14" s="13" t="s">
        <v>28</v>
      </c>
      <c r="D14" s="22">
        <f t="shared" ref="D14:R14" si="8">SUM(D4:D13)</f>
        <v>4058.4400000000005</v>
      </c>
      <c r="E14" s="14">
        <f>F14/D14*10</f>
        <v>4.4204423374498569</v>
      </c>
      <c r="F14" s="22">
        <f t="shared" si="8"/>
        <v>1794.01</v>
      </c>
      <c r="G14" s="22">
        <f t="shared" si="8"/>
        <v>4222.07</v>
      </c>
      <c r="H14" s="14">
        <f>I14/G14*10</f>
        <v>4.6594443010182207</v>
      </c>
      <c r="I14" s="22">
        <f t="shared" si="8"/>
        <v>1967.2499999999998</v>
      </c>
      <c r="J14" s="22">
        <f t="shared" si="8"/>
        <v>4299.6299999999992</v>
      </c>
      <c r="K14" s="14">
        <f>L14/J14*10</f>
        <v>4.9089340245556032</v>
      </c>
      <c r="L14" s="22">
        <f t="shared" si="8"/>
        <v>2110.6600000000003</v>
      </c>
      <c r="M14" s="22">
        <f t="shared" si="8"/>
        <v>3927.42</v>
      </c>
      <c r="N14" s="14">
        <f>O14/M14*10</f>
        <v>5.3046783893752139</v>
      </c>
      <c r="O14" s="22">
        <f t="shared" si="8"/>
        <v>2083.3700000000003</v>
      </c>
      <c r="P14" s="22">
        <f t="shared" si="8"/>
        <v>4232.7199999999993</v>
      </c>
      <c r="Q14" s="14">
        <f>R14/P14*10</f>
        <v>4.7144861932752464</v>
      </c>
      <c r="R14" s="22">
        <f t="shared" si="8"/>
        <v>1995.5099999999998</v>
      </c>
      <c r="S14" s="22">
        <f t="shared" ref="S14" si="9">SUM(S4:S13)</f>
        <v>8660.0499999999993</v>
      </c>
      <c r="T14" s="22">
        <f>U14/S14*10</f>
        <v>13.137637773453966</v>
      </c>
      <c r="U14" s="22">
        <f t="shared" ref="U14:V14" si="10">SUM(U4:U13)</f>
        <v>11377.26</v>
      </c>
      <c r="V14" s="22">
        <f t="shared" si="10"/>
        <v>7928.78</v>
      </c>
      <c r="W14" s="22">
        <f>X14/V14*10</f>
        <v>3.2363869346860428</v>
      </c>
      <c r="X14" s="22">
        <f t="shared" ref="X14:Y14" si="11">SUM(X4:X13)</f>
        <v>2566.0600000000004</v>
      </c>
      <c r="Y14" s="22">
        <f t="shared" si="11"/>
        <v>4814.6499999999996</v>
      </c>
      <c r="Z14" s="22">
        <f t="shared" si="7"/>
        <v>5.4804191374243203</v>
      </c>
      <c r="AA14" s="22">
        <f t="shared" ref="AA14:AB14" si="12">SUM(AA4:AA13)</f>
        <v>2638.63</v>
      </c>
      <c r="AB14" s="22">
        <f t="shared" si="12"/>
        <v>4824.7699999999995</v>
      </c>
      <c r="AC14" s="22">
        <f t="shared" ref="AC6:AC14" si="13">IFERROR(AD14/AB14*10,"")</f>
        <v>5.2235857875090419</v>
      </c>
      <c r="AD14" s="22">
        <f t="shared" ref="AD14" si="14">SUM(AD4:AD13)</f>
        <v>2520.2599999999998</v>
      </c>
    </row>
    <row r="15" spans="1:30" x14ac:dyDescent="0.25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30" x14ac:dyDescent="0.25">
      <c r="A16" s="26"/>
      <c r="B16" s="26"/>
    </row>
  </sheetData>
  <mergeCells count="12">
    <mergeCell ref="AB1:AD1"/>
    <mergeCell ref="Y1:AA1"/>
    <mergeCell ref="V1:X1"/>
    <mergeCell ref="S1:U1"/>
    <mergeCell ref="A1:A2"/>
    <mergeCell ref="P1:R1"/>
    <mergeCell ref="C1:C2"/>
    <mergeCell ref="D1:F1"/>
    <mergeCell ref="G1:I1"/>
    <mergeCell ref="J1:L1"/>
    <mergeCell ref="M1:O1"/>
    <mergeCell ref="B1:B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2023-10-02T01:29:14Z</dcterms:modified>
</cp:coreProperties>
</file>