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Distanbun\40. Kapuk\"/>
    </mc:Choice>
  </mc:AlternateContent>
  <bookViews>
    <workbookView xWindow="0" yWindow="0" windowWidth="240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H13" i="1"/>
  <c r="H12" i="1"/>
  <c r="H11" i="1"/>
  <c r="H10" i="1"/>
  <c r="H9" i="1"/>
  <c r="H8" i="1"/>
  <c r="H7" i="1"/>
  <c r="H6" i="1"/>
  <c r="H5" i="1"/>
  <c r="H4" i="1"/>
  <c r="K13" i="1"/>
  <c r="K12" i="1"/>
  <c r="K11" i="1"/>
  <c r="K10" i="1"/>
  <c r="K9" i="1"/>
  <c r="K8" i="1"/>
  <c r="K7" i="1"/>
  <c r="K6" i="1"/>
  <c r="K5" i="1"/>
  <c r="K4" i="1"/>
  <c r="N13" i="1"/>
  <c r="N12" i="1"/>
  <c r="N11" i="1"/>
  <c r="N10" i="1"/>
  <c r="N9" i="1"/>
  <c r="N8" i="1"/>
  <c r="N7" i="1"/>
  <c r="N6" i="1"/>
  <c r="N5" i="1"/>
  <c r="N4" i="1"/>
  <c r="Q13" i="1"/>
  <c r="Q12" i="1"/>
  <c r="Q11" i="1"/>
  <c r="Q10" i="1"/>
  <c r="Q9" i="1"/>
  <c r="Q8" i="1"/>
  <c r="Q7" i="1"/>
  <c r="Q6" i="1"/>
  <c r="Q5" i="1"/>
  <c r="Q4" i="1"/>
  <c r="T13" i="1"/>
  <c r="T12" i="1"/>
  <c r="T11" i="1"/>
  <c r="T10" i="1"/>
  <c r="T9" i="1"/>
  <c r="T8" i="1"/>
  <c r="T7" i="1"/>
  <c r="T6" i="1"/>
  <c r="T5" i="1"/>
  <c r="T4" i="1"/>
  <c r="W13" i="1"/>
  <c r="W12" i="1"/>
  <c r="W11" i="1"/>
  <c r="W10" i="1"/>
  <c r="W9" i="1"/>
  <c r="W8" i="1"/>
  <c r="W6" i="1"/>
  <c r="W5" i="1"/>
  <c r="W4" i="1"/>
  <c r="W7" i="1"/>
  <c r="X14" i="1"/>
  <c r="V14" i="1"/>
  <c r="W14" i="1" l="1"/>
  <c r="S14" i="1"/>
  <c r="U14" i="1"/>
  <c r="T14" i="1" l="1"/>
  <c r="P14" i="1"/>
  <c r="R14" i="1"/>
  <c r="M14" i="1"/>
  <c r="O14" i="1"/>
  <c r="N14" i="1" l="1"/>
  <c r="Q14" i="1"/>
  <c r="L14" i="1"/>
  <c r="J14" i="1"/>
  <c r="I14" i="1"/>
  <c r="G14" i="1"/>
  <c r="F14" i="1"/>
  <c r="D14" i="1"/>
  <c r="E14" i="1" l="1"/>
  <c r="H14" i="1"/>
  <c r="K14" i="1"/>
</calcChain>
</file>

<file path=xl/sharedStrings.xml><?xml version="1.0" encoding="utf-8"?>
<sst xmlns="http://schemas.openxmlformats.org/spreadsheetml/2006/main" count="54" uniqueCount="35">
  <si>
    <t>No</t>
  </si>
  <si>
    <t>Jenis Komoditi</t>
  </si>
  <si>
    <t>Tahun 2016</t>
  </si>
  <si>
    <t>Tahun 2017</t>
  </si>
  <si>
    <t>Luas Panen (Ha)</t>
  </si>
  <si>
    <t>Produktivitas (ku/ha)</t>
  </si>
  <si>
    <t>Produksi (Ton)</t>
  </si>
  <si>
    <t>9.</t>
  </si>
  <si>
    <t>1.</t>
  </si>
  <si>
    <t>Kota Mataram</t>
  </si>
  <si>
    <t>2.</t>
  </si>
  <si>
    <t>Lombok Utara</t>
  </si>
  <si>
    <t>3.</t>
  </si>
  <si>
    <t>Lombok Barat</t>
  </si>
  <si>
    <t>4.</t>
  </si>
  <si>
    <t>Lombok Tengah</t>
  </si>
  <si>
    <t>5.</t>
  </si>
  <si>
    <t>Lombok Timur</t>
  </si>
  <si>
    <t>6.</t>
  </si>
  <si>
    <t>Sumbawa Barat</t>
  </si>
  <si>
    <t>7.</t>
  </si>
  <si>
    <t>Sumbawa</t>
  </si>
  <si>
    <t>8.</t>
  </si>
  <si>
    <t>Dompu</t>
  </si>
  <si>
    <t>Bima</t>
  </si>
  <si>
    <t>10</t>
  </si>
  <si>
    <t>Kota Bima</t>
  </si>
  <si>
    <t>Jumlah</t>
  </si>
  <si>
    <t>Tahun 2019</t>
  </si>
  <si>
    <t>Tahun 2020</t>
  </si>
  <si>
    <t>Tahun 2021</t>
  </si>
  <si>
    <t xml:space="preserve">Tahun 2018 </t>
  </si>
  <si>
    <t>KAPUK</t>
  </si>
  <si>
    <t>Tahun 2022</t>
  </si>
  <si>
    <t>Kode Wilayah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</si>
</sst>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7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wrapText="1"/>
    </xf>
    <xf numFmtId="0" fontId="4" fillId="0" borderId="0" xfId="0" applyNumberFormat="1" applyFont="1" applyBorder="1"/>
    <xf numFmtId="0" fontId="6" fillId="0" borderId="1" xfId="0" quotePrefix="1" applyNumberFormat="1" applyFont="1" applyBorder="1" applyAlignment="1">
      <alignment horizontal="center"/>
    </xf>
    <xf numFmtId="0" fontId="6" fillId="0" borderId="1" xfId="0" applyNumberFormat="1" applyFont="1" applyBorder="1"/>
    <xf numFmtId="0" fontId="6" fillId="0" borderId="6" xfId="0" quotePrefix="1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4" fillId="0" borderId="0" xfId="0" quotePrefix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6" fillId="0" borderId="8" xfId="0" applyNumberFormat="1" applyFont="1" applyBorder="1"/>
    <xf numFmtId="164" fontId="5" fillId="0" borderId="6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5" fillId="0" borderId="6" xfId="1" applyNumberFormat="1" applyFont="1" applyFill="1" applyBorder="1" applyAlignment="1">
      <alignment horizontal="right" vertical="center" wrapText="1"/>
    </xf>
    <xf numFmtId="2" fontId="7" fillId="0" borderId="5" xfId="1" applyNumberFormat="1" applyFont="1" applyBorder="1" applyAlignment="1">
      <alignment horizontal="right" vertical="center" wrapText="1"/>
    </xf>
    <xf numFmtId="2" fontId="4" fillId="0" borderId="3" xfId="0" applyNumberFormat="1" applyFont="1" applyBorder="1"/>
    <xf numFmtId="164" fontId="5" fillId="0" borderId="1" xfId="1" applyFont="1" applyFill="1" applyBorder="1" applyAlignment="1">
      <alignment horizontal="right" vertical="center" wrapText="1"/>
    </xf>
    <xf numFmtId="164" fontId="5" fillId="0" borderId="6" xfId="1" applyFont="1" applyFill="1" applyBorder="1" applyAlignment="1">
      <alignment horizontal="right" vertical="center" wrapText="1"/>
    </xf>
    <xf numFmtId="164" fontId="5" fillId="0" borderId="7" xfId="1" applyFont="1" applyFill="1" applyBorder="1" applyAlignment="1">
      <alignment horizontal="right" vertical="center" wrapText="1"/>
    </xf>
    <xf numFmtId="164" fontId="5" fillId="2" borderId="6" xfId="1" applyFont="1" applyFill="1" applyBorder="1" applyAlignment="1">
      <alignment horizontal="right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164" fontId="5" fillId="0" borderId="1" xfId="3" applyFont="1" applyFill="1" applyBorder="1" applyAlignment="1">
      <alignment horizontal="right" vertical="center" wrapText="1"/>
    </xf>
    <xf numFmtId="164" fontId="5" fillId="0" borderId="6" xfId="3" applyFont="1" applyFill="1" applyBorder="1" applyAlignment="1">
      <alignment horizontal="right" vertical="center" wrapText="1"/>
    </xf>
    <xf numFmtId="164" fontId="5" fillId="2" borderId="6" xfId="3" applyFont="1" applyFill="1" applyBorder="1" applyAlignment="1">
      <alignment horizontal="right" vertical="center" wrapText="1"/>
    </xf>
    <xf numFmtId="164" fontId="5" fillId="0" borderId="7" xfId="3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</cellXfs>
  <cellStyles count="4">
    <cellStyle name="Comma 2" xfId="1"/>
    <cellStyle name="Comma 2 2" xfId="2"/>
    <cellStyle name="Comma 2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N1" workbookViewId="0">
      <selection activeCell="W11" sqref="W11"/>
    </sheetView>
  </sheetViews>
  <sheetFormatPr defaultRowHeight="15" x14ac:dyDescent="0.25"/>
  <cols>
    <col min="3" max="3" width="12.42578125" bestFit="1" customWidth="1"/>
  </cols>
  <sheetData>
    <row r="1" spans="1:24" ht="15" customHeight="1" x14ac:dyDescent="0.25">
      <c r="A1" s="27" t="s">
        <v>0</v>
      </c>
      <c r="B1" s="34" t="s">
        <v>34</v>
      </c>
      <c r="C1" s="27" t="s">
        <v>1</v>
      </c>
      <c r="D1" s="24" t="s">
        <v>2</v>
      </c>
      <c r="E1" s="25"/>
      <c r="F1" s="26"/>
      <c r="G1" s="24" t="s">
        <v>3</v>
      </c>
      <c r="H1" s="25"/>
      <c r="I1" s="26"/>
      <c r="J1" s="24" t="s">
        <v>31</v>
      </c>
      <c r="K1" s="25"/>
      <c r="L1" s="26"/>
      <c r="M1" s="24" t="s">
        <v>28</v>
      </c>
      <c r="N1" s="25"/>
      <c r="O1" s="26"/>
      <c r="P1" s="24" t="s">
        <v>29</v>
      </c>
      <c r="Q1" s="25"/>
      <c r="R1" s="26"/>
      <c r="S1" s="24" t="s">
        <v>30</v>
      </c>
      <c r="T1" s="25"/>
      <c r="U1" s="26"/>
      <c r="V1" s="24" t="s">
        <v>33</v>
      </c>
      <c r="W1" s="25"/>
      <c r="X1" s="26"/>
    </row>
    <row r="2" spans="1:24" ht="36" x14ac:dyDescent="0.25">
      <c r="A2" s="28"/>
      <c r="B2" s="35"/>
      <c r="C2" s="29"/>
      <c r="D2" s="1" t="s">
        <v>4</v>
      </c>
      <c r="E2" s="2" t="s">
        <v>5</v>
      </c>
      <c r="F2" s="1" t="s">
        <v>6</v>
      </c>
      <c r="G2" s="1" t="s">
        <v>4</v>
      </c>
      <c r="H2" s="2" t="s">
        <v>5</v>
      </c>
      <c r="I2" s="1" t="s">
        <v>6</v>
      </c>
      <c r="J2" s="1" t="s">
        <v>4</v>
      </c>
      <c r="K2" s="2" t="s">
        <v>5</v>
      </c>
      <c r="L2" s="1" t="s">
        <v>6</v>
      </c>
      <c r="M2" s="1" t="s">
        <v>4</v>
      </c>
      <c r="N2" s="2" t="s">
        <v>5</v>
      </c>
      <c r="O2" s="1" t="s">
        <v>6</v>
      </c>
      <c r="P2" s="1" t="s">
        <v>4</v>
      </c>
      <c r="Q2" s="2" t="s">
        <v>5</v>
      </c>
      <c r="R2" s="1" t="s">
        <v>6</v>
      </c>
      <c r="S2" s="1" t="s">
        <v>4</v>
      </c>
      <c r="T2" s="2" t="s">
        <v>5</v>
      </c>
      <c r="U2" s="1" t="s">
        <v>6</v>
      </c>
      <c r="V2" s="1" t="s">
        <v>4</v>
      </c>
      <c r="W2" s="2" t="s">
        <v>5</v>
      </c>
      <c r="X2" s="1" t="s">
        <v>6</v>
      </c>
    </row>
    <row r="3" spans="1:24" x14ac:dyDescent="0.25">
      <c r="A3" s="11" t="s">
        <v>14</v>
      </c>
      <c r="B3" s="3" t="s">
        <v>32</v>
      </c>
      <c r="D3" s="12"/>
      <c r="E3" s="3"/>
      <c r="F3" s="12"/>
      <c r="G3" s="12"/>
      <c r="H3" s="3"/>
      <c r="I3" s="12"/>
      <c r="J3" s="12"/>
      <c r="K3" s="3"/>
      <c r="L3" s="12"/>
      <c r="M3" s="12"/>
      <c r="N3" s="3"/>
      <c r="O3" s="12"/>
      <c r="P3" s="12"/>
      <c r="Q3" s="3"/>
      <c r="R3" s="12"/>
      <c r="S3" s="12"/>
      <c r="T3" s="3"/>
      <c r="U3" s="12"/>
      <c r="V3" s="12"/>
      <c r="W3" s="3"/>
      <c r="X3" s="12"/>
    </row>
    <row r="4" spans="1:24" x14ac:dyDescent="0.25">
      <c r="A4" s="4" t="s">
        <v>8</v>
      </c>
      <c r="B4" s="36">
        <v>5271</v>
      </c>
      <c r="C4" s="5" t="s">
        <v>9</v>
      </c>
      <c r="D4" s="13">
        <v>1.54</v>
      </c>
      <c r="E4" s="14">
        <f t="shared" ref="E4:E6" si="0">IFERROR(F4/D4*10,"")</f>
        <v>3.051948051948052</v>
      </c>
      <c r="F4" s="13">
        <v>0.47</v>
      </c>
      <c r="G4" s="13">
        <v>1.5</v>
      </c>
      <c r="H4" s="14">
        <f t="shared" ref="H4:H6" si="1">IFERROR(I4/G4*10,"")</f>
        <v>3.333333333333333</v>
      </c>
      <c r="I4" s="13">
        <v>0.5</v>
      </c>
      <c r="J4" s="13">
        <v>2.0499999999999998</v>
      </c>
      <c r="K4" s="14">
        <f t="shared" ref="K4:K6" si="2">IFERROR(L4/J4*10,"")</f>
        <v>3.1219512195121957</v>
      </c>
      <c r="L4" s="13">
        <v>0.64</v>
      </c>
      <c r="M4" s="13">
        <v>2.0499999999999998</v>
      </c>
      <c r="N4" s="14">
        <f t="shared" ref="N4:N6" si="3">IFERROR(O4/M4*10,"")</f>
        <v>3.317073170731708</v>
      </c>
      <c r="O4" s="13">
        <v>0.68</v>
      </c>
      <c r="P4" s="13">
        <v>1.81</v>
      </c>
      <c r="Q4" s="14">
        <f t="shared" ref="Q4:Q6" si="4">IFERROR(R4/P4*10,"")</f>
        <v>3.4254143646408841</v>
      </c>
      <c r="R4" s="13">
        <v>0.62</v>
      </c>
      <c r="S4" s="20">
        <v>1.5</v>
      </c>
      <c r="T4" s="14">
        <f t="shared" ref="T4:T6" si="5">IFERROR(U4/S4*10,"")</f>
        <v>3.2666666666666666</v>
      </c>
      <c r="U4" s="20">
        <v>0.49</v>
      </c>
      <c r="V4" s="30">
        <v>1.27</v>
      </c>
      <c r="W4" s="14">
        <f t="shared" ref="W4:W6" si="6">IFERROR(X4/V4*10,"")</f>
        <v>3.4645669291338583</v>
      </c>
      <c r="X4" s="30">
        <v>0.44</v>
      </c>
    </row>
    <row r="5" spans="1:24" x14ac:dyDescent="0.25">
      <c r="A5" s="6" t="s">
        <v>10</v>
      </c>
      <c r="B5" s="37">
        <v>5208</v>
      </c>
      <c r="C5" s="7" t="s">
        <v>11</v>
      </c>
      <c r="D5" s="15">
        <v>41.58</v>
      </c>
      <c r="E5" s="16">
        <f t="shared" si="0"/>
        <v>1.5440115440115441</v>
      </c>
      <c r="F5" s="15">
        <v>6.42</v>
      </c>
      <c r="G5" s="15">
        <v>41.58</v>
      </c>
      <c r="H5" s="16">
        <f t="shared" si="1"/>
        <v>1.5680615680615682</v>
      </c>
      <c r="I5" s="15">
        <v>6.52</v>
      </c>
      <c r="J5" s="15">
        <v>43.63</v>
      </c>
      <c r="K5" s="16">
        <f t="shared" si="2"/>
        <v>0.34838413935365575</v>
      </c>
      <c r="L5" s="15">
        <v>1.52</v>
      </c>
      <c r="M5" s="15">
        <v>40</v>
      </c>
      <c r="N5" s="16">
        <f t="shared" si="3"/>
        <v>1.2625</v>
      </c>
      <c r="O5" s="15">
        <v>5.05</v>
      </c>
      <c r="P5" s="15">
        <v>38.74</v>
      </c>
      <c r="Q5" s="16">
        <f t="shared" si="4"/>
        <v>1.0970573051109964</v>
      </c>
      <c r="R5" s="15">
        <v>4.25</v>
      </c>
      <c r="S5" s="21">
        <v>37.43</v>
      </c>
      <c r="T5" s="16">
        <f t="shared" si="5"/>
        <v>1.0766764627304302</v>
      </c>
      <c r="U5" s="21">
        <v>4.03</v>
      </c>
      <c r="V5" s="31">
        <v>37.08</v>
      </c>
      <c r="W5" s="16">
        <f t="shared" si="6"/>
        <v>0.96278317152103554</v>
      </c>
      <c r="X5" s="31">
        <v>3.57</v>
      </c>
    </row>
    <row r="6" spans="1:24" x14ac:dyDescent="0.25">
      <c r="A6" s="6" t="s">
        <v>12</v>
      </c>
      <c r="B6" s="37">
        <v>5201</v>
      </c>
      <c r="C6" s="7" t="s">
        <v>13</v>
      </c>
      <c r="D6" s="15">
        <v>51.95</v>
      </c>
      <c r="E6" s="16">
        <f t="shared" si="0"/>
        <v>3.8902791145332047</v>
      </c>
      <c r="F6" s="15">
        <v>20.21</v>
      </c>
      <c r="G6" s="15">
        <v>53.7</v>
      </c>
      <c r="H6" s="16">
        <f t="shared" si="1"/>
        <v>3.9348230912476718</v>
      </c>
      <c r="I6" s="15">
        <v>21.13</v>
      </c>
      <c r="J6" s="15">
        <v>53.7</v>
      </c>
      <c r="K6" s="16">
        <f t="shared" si="2"/>
        <v>3.9478584729981376</v>
      </c>
      <c r="L6" s="15">
        <v>21.2</v>
      </c>
      <c r="M6" s="15">
        <v>53.7</v>
      </c>
      <c r="N6" s="16">
        <f t="shared" si="3"/>
        <v>4.0316573556797017</v>
      </c>
      <c r="O6" s="15">
        <v>21.65</v>
      </c>
      <c r="P6" s="15">
        <v>49.8</v>
      </c>
      <c r="Q6" s="16">
        <f t="shared" si="4"/>
        <v>4.0301204819277112</v>
      </c>
      <c r="R6" s="15">
        <v>20.07</v>
      </c>
      <c r="S6" s="21">
        <v>49.8</v>
      </c>
      <c r="T6" s="16">
        <f t="shared" si="5"/>
        <v>4.0321285140562244</v>
      </c>
      <c r="U6" s="21">
        <v>20.079999999999998</v>
      </c>
      <c r="V6" s="31">
        <v>49.8</v>
      </c>
      <c r="W6" s="16">
        <f t="shared" si="6"/>
        <v>3.3995983935742973</v>
      </c>
      <c r="X6" s="31">
        <v>16.93</v>
      </c>
    </row>
    <row r="7" spans="1:24" x14ac:dyDescent="0.25">
      <c r="A7" s="6" t="s">
        <v>14</v>
      </c>
      <c r="B7" s="37">
        <v>5202</v>
      </c>
      <c r="C7" s="7" t="s">
        <v>15</v>
      </c>
      <c r="D7" s="15">
        <v>269.17</v>
      </c>
      <c r="E7" s="16">
        <f>IFERROR(F7/D7*10,"")</f>
        <v>4.3333209495857634</v>
      </c>
      <c r="F7" s="15">
        <v>116.64</v>
      </c>
      <c r="G7" s="15">
        <v>256.27999999999997</v>
      </c>
      <c r="H7" s="16">
        <f>IFERROR(I7/G7*10,"")</f>
        <v>4.3323708443889499</v>
      </c>
      <c r="I7" s="15">
        <v>111.03</v>
      </c>
      <c r="J7" s="15">
        <v>258.48</v>
      </c>
      <c r="K7" s="16">
        <f>IFERROR(L7/J7*10,"")</f>
        <v>4.3326369545032497</v>
      </c>
      <c r="L7" s="15">
        <v>111.99</v>
      </c>
      <c r="M7" s="17">
        <v>251.98</v>
      </c>
      <c r="N7" s="16">
        <f>IFERROR(O7/M7*10,"")</f>
        <v>4.3527264068576876</v>
      </c>
      <c r="O7" s="17">
        <v>109.68</v>
      </c>
      <c r="P7" s="17">
        <v>243.35</v>
      </c>
      <c r="Q7" s="16">
        <f>IFERROR(R7/P7*10,"")</f>
        <v>4.3735360591740298</v>
      </c>
      <c r="R7" s="17">
        <v>106.43</v>
      </c>
      <c r="S7" s="21">
        <v>245.83</v>
      </c>
      <c r="T7" s="16">
        <f>IFERROR(U7/S7*10,"")</f>
        <v>1.3187975430175325</v>
      </c>
      <c r="U7" s="21">
        <v>32.42</v>
      </c>
      <c r="V7" s="31">
        <v>244.4</v>
      </c>
      <c r="W7" s="16">
        <f>IFERROR(X7/V7*10,"")</f>
        <v>1.2000818330605565</v>
      </c>
      <c r="X7" s="31">
        <v>29.33</v>
      </c>
    </row>
    <row r="8" spans="1:24" x14ac:dyDescent="0.25">
      <c r="A8" s="6" t="s">
        <v>16</v>
      </c>
      <c r="B8" s="37">
        <v>5203</v>
      </c>
      <c r="C8" s="7" t="s">
        <v>17</v>
      </c>
      <c r="D8" s="15">
        <v>319.35000000000002</v>
      </c>
      <c r="E8" s="16">
        <f t="shared" ref="E8:E13" si="7">IFERROR(F8/D8*10,"")</f>
        <v>1.6856113981524969</v>
      </c>
      <c r="F8" s="15">
        <v>53.83</v>
      </c>
      <c r="G8" s="15">
        <v>299.35000000000002</v>
      </c>
      <c r="H8" s="16">
        <f t="shared" ref="H8:H13" si="8">IFERROR(I8/G8*10,"")</f>
        <v>0.45097711708702187</v>
      </c>
      <c r="I8" s="15">
        <v>13.5</v>
      </c>
      <c r="J8" s="15">
        <v>145</v>
      </c>
      <c r="K8" s="16">
        <f t="shared" ref="K8:K13" si="9">IFERROR(L8/J8*10,"")</f>
        <v>0.76620689655172414</v>
      </c>
      <c r="L8" s="15">
        <v>11.11</v>
      </c>
      <c r="M8" s="17">
        <v>138.5</v>
      </c>
      <c r="N8" s="16">
        <f t="shared" ref="N8:N13" si="10">IFERROR(O8/M8*10,"")</f>
        <v>2.4223826714801442</v>
      </c>
      <c r="O8" s="17">
        <v>33.549999999999997</v>
      </c>
      <c r="P8" s="17">
        <v>143.5</v>
      </c>
      <c r="Q8" s="16">
        <f t="shared" ref="Q8:Q13" si="11">IFERROR(R8/P8*10,"")</f>
        <v>1.3560975609756099</v>
      </c>
      <c r="R8" s="17">
        <v>19.46</v>
      </c>
      <c r="S8" s="23">
        <v>126.5</v>
      </c>
      <c r="T8" s="16">
        <f t="shared" ref="T8:T13" si="12">IFERROR(U8/S8*10,"")</f>
        <v>2.8150197628458495</v>
      </c>
      <c r="U8" s="23">
        <v>35.61</v>
      </c>
      <c r="V8" s="32">
        <v>126</v>
      </c>
      <c r="W8" s="16">
        <f t="shared" ref="W8:W13" si="13">IFERROR(X8/V8*10,"")</f>
        <v>2.8095238095238093</v>
      </c>
      <c r="X8" s="32">
        <v>35.4</v>
      </c>
    </row>
    <row r="9" spans="1:24" x14ac:dyDescent="0.25">
      <c r="A9" s="6" t="s">
        <v>18</v>
      </c>
      <c r="B9" s="37">
        <v>5207</v>
      </c>
      <c r="C9" s="7" t="s">
        <v>19</v>
      </c>
      <c r="D9" s="15">
        <v>98</v>
      </c>
      <c r="E9" s="16">
        <f t="shared" si="7"/>
        <v>3.9367346938775509</v>
      </c>
      <c r="F9" s="15">
        <v>38.58</v>
      </c>
      <c r="G9" s="15">
        <v>98</v>
      </c>
      <c r="H9" s="16">
        <f t="shared" si="8"/>
        <v>4.4142857142857137</v>
      </c>
      <c r="I9" s="15">
        <v>43.26</v>
      </c>
      <c r="J9" s="15">
        <v>98</v>
      </c>
      <c r="K9" s="16">
        <f t="shared" si="9"/>
        <v>4.3653061224489793</v>
      </c>
      <c r="L9" s="15">
        <v>42.78</v>
      </c>
      <c r="M9" s="17">
        <v>98</v>
      </c>
      <c r="N9" s="16">
        <f t="shared" si="10"/>
        <v>4.1734693877551017</v>
      </c>
      <c r="O9" s="17">
        <v>40.9</v>
      </c>
      <c r="P9" s="17">
        <v>98</v>
      </c>
      <c r="Q9" s="16">
        <f t="shared" si="11"/>
        <v>4.1530612244897966</v>
      </c>
      <c r="R9" s="17">
        <v>40.700000000000003</v>
      </c>
      <c r="S9" s="21">
        <v>110</v>
      </c>
      <c r="T9" s="16">
        <f t="shared" si="12"/>
        <v>4.1472727272727274</v>
      </c>
      <c r="U9" s="21">
        <v>45.62</v>
      </c>
      <c r="V9" s="31">
        <v>110</v>
      </c>
      <c r="W9" s="16">
        <f t="shared" si="13"/>
        <v>3.5</v>
      </c>
      <c r="X9" s="31">
        <v>38.5</v>
      </c>
    </row>
    <row r="10" spans="1:24" x14ac:dyDescent="0.25">
      <c r="A10" s="6" t="s">
        <v>20</v>
      </c>
      <c r="B10" s="37">
        <v>5204</v>
      </c>
      <c r="C10" s="7" t="s">
        <v>21</v>
      </c>
      <c r="D10" s="15">
        <v>362.59</v>
      </c>
      <c r="E10" s="16">
        <f t="shared" si="7"/>
        <v>4.4419316583468937</v>
      </c>
      <c r="F10" s="15">
        <v>161.06</v>
      </c>
      <c r="G10" s="15">
        <v>325.27999999999997</v>
      </c>
      <c r="H10" s="16">
        <f t="shared" si="8"/>
        <v>5.9536399409739307</v>
      </c>
      <c r="I10" s="15">
        <v>193.66</v>
      </c>
      <c r="J10" s="15">
        <v>333.25</v>
      </c>
      <c r="K10" s="16">
        <f t="shared" si="9"/>
        <v>2.55933983495874</v>
      </c>
      <c r="L10" s="15">
        <v>85.29</v>
      </c>
      <c r="M10" s="17">
        <v>309.25</v>
      </c>
      <c r="N10" s="16">
        <f t="shared" si="10"/>
        <v>2.9729991915925624</v>
      </c>
      <c r="O10" s="15">
        <v>91.94</v>
      </c>
      <c r="P10" s="17">
        <v>307.75</v>
      </c>
      <c r="Q10" s="16">
        <f t="shared" si="11"/>
        <v>3.0196588139723808</v>
      </c>
      <c r="R10" s="15">
        <v>92.93</v>
      </c>
      <c r="S10" s="21">
        <v>312.08999999999997</v>
      </c>
      <c r="T10" s="16">
        <f t="shared" si="12"/>
        <v>2.6684610208593678</v>
      </c>
      <c r="U10" s="21">
        <v>83.28</v>
      </c>
      <c r="V10" s="31">
        <v>305.58999999999997</v>
      </c>
      <c r="W10" s="16">
        <f t="shared" si="13"/>
        <v>2.6682810301384214</v>
      </c>
      <c r="X10" s="31">
        <v>81.540000000000006</v>
      </c>
    </row>
    <row r="11" spans="1:24" x14ac:dyDescent="0.25">
      <c r="A11" s="6" t="s">
        <v>22</v>
      </c>
      <c r="B11" s="37">
        <v>5205</v>
      </c>
      <c r="C11" s="7" t="s">
        <v>23</v>
      </c>
      <c r="D11" s="15">
        <v>139.15</v>
      </c>
      <c r="E11" s="16">
        <f t="shared" si="7"/>
        <v>4.498742364355012</v>
      </c>
      <c r="F11" s="15">
        <v>62.6</v>
      </c>
      <c r="G11" s="15">
        <v>153.85</v>
      </c>
      <c r="H11" s="16">
        <f t="shared" si="8"/>
        <v>3.8843028924276894</v>
      </c>
      <c r="I11" s="15">
        <v>59.76</v>
      </c>
      <c r="J11" s="15">
        <v>144.44999999999999</v>
      </c>
      <c r="K11" s="16">
        <f t="shared" si="9"/>
        <v>3.0515749394254064</v>
      </c>
      <c r="L11" s="15">
        <v>44.08</v>
      </c>
      <c r="M11" s="15">
        <v>135.4</v>
      </c>
      <c r="N11" s="16">
        <f t="shared" si="10"/>
        <v>2.8279172821270309</v>
      </c>
      <c r="O11" s="15">
        <v>38.29</v>
      </c>
      <c r="P11" s="15">
        <v>128.4</v>
      </c>
      <c r="Q11" s="16">
        <f t="shared" si="11"/>
        <v>2.0249221183800623</v>
      </c>
      <c r="R11" s="15">
        <v>26</v>
      </c>
      <c r="S11" s="21">
        <v>114.9</v>
      </c>
      <c r="T11" s="16">
        <f t="shared" si="12"/>
        <v>1.804177545691906</v>
      </c>
      <c r="U11" s="21">
        <v>20.73</v>
      </c>
      <c r="V11" s="31">
        <v>111.1</v>
      </c>
      <c r="W11" s="16">
        <f t="shared" si="13"/>
        <v>1.3294329432943295</v>
      </c>
      <c r="X11" s="31">
        <v>14.77</v>
      </c>
    </row>
    <row r="12" spans="1:24" x14ac:dyDescent="0.25">
      <c r="A12" s="6" t="s">
        <v>7</v>
      </c>
      <c r="B12" s="37">
        <v>5206</v>
      </c>
      <c r="C12" s="7" t="s">
        <v>24</v>
      </c>
      <c r="D12" s="15">
        <v>159</v>
      </c>
      <c r="E12" s="16">
        <f t="shared" si="7"/>
        <v>4.2842767295597488</v>
      </c>
      <c r="F12" s="15">
        <v>68.12</v>
      </c>
      <c r="G12" s="15">
        <v>10</v>
      </c>
      <c r="H12" s="16">
        <f t="shared" si="8"/>
        <v>3</v>
      </c>
      <c r="I12" s="15">
        <v>3</v>
      </c>
      <c r="J12" s="15">
        <v>10</v>
      </c>
      <c r="K12" s="16">
        <f t="shared" si="9"/>
        <v>0</v>
      </c>
      <c r="L12" s="15">
        <v>0</v>
      </c>
      <c r="M12" s="15">
        <v>0</v>
      </c>
      <c r="N12" s="16" t="str">
        <f t="shared" si="10"/>
        <v/>
      </c>
      <c r="O12" s="15">
        <v>0</v>
      </c>
      <c r="P12" s="15">
        <v>0</v>
      </c>
      <c r="Q12" s="16" t="str">
        <f t="shared" si="11"/>
        <v/>
      </c>
      <c r="R12" s="15">
        <v>0</v>
      </c>
      <c r="S12" s="21">
        <v>0</v>
      </c>
      <c r="T12" s="16" t="str">
        <f t="shared" si="12"/>
        <v/>
      </c>
      <c r="U12" s="21">
        <v>0</v>
      </c>
      <c r="V12" s="31">
        <v>0</v>
      </c>
      <c r="W12" s="16" t="str">
        <f t="shared" si="13"/>
        <v/>
      </c>
      <c r="X12" s="31">
        <v>0</v>
      </c>
    </row>
    <row r="13" spans="1:24" x14ac:dyDescent="0.25">
      <c r="A13" s="6" t="s">
        <v>25</v>
      </c>
      <c r="B13" s="38">
        <v>5272</v>
      </c>
      <c r="C13" s="7" t="s">
        <v>26</v>
      </c>
      <c r="D13" s="15">
        <v>15.7</v>
      </c>
      <c r="E13" s="16">
        <f t="shared" si="7"/>
        <v>1.3694267515923566</v>
      </c>
      <c r="F13" s="15">
        <v>2.15</v>
      </c>
      <c r="G13" s="15">
        <v>18.66</v>
      </c>
      <c r="H13" s="16">
        <f t="shared" si="8"/>
        <v>1.9185423365487675</v>
      </c>
      <c r="I13" s="15">
        <v>3.58</v>
      </c>
      <c r="J13" s="15">
        <v>15.36</v>
      </c>
      <c r="K13" s="16">
        <f t="shared" si="9"/>
        <v>1.69921875</v>
      </c>
      <c r="L13" s="15">
        <v>2.61</v>
      </c>
      <c r="M13" s="15">
        <v>12.49</v>
      </c>
      <c r="N13" s="16">
        <f t="shared" si="10"/>
        <v>1.8975180144115291</v>
      </c>
      <c r="O13" s="15">
        <v>2.37</v>
      </c>
      <c r="P13" s="15">
        <v>9.49</v>
      </c>
      <c r="Q13" s="16">
        <f t="shared" si="11"/>
        <v>1.6016859852476291</v>
      </c>
      <c r="R13" s="15">
        <v>1.52</v>
      </c>
      <c r="S13" s="22">
        <v>4.09</v>
      </c>
      <c r="T13" s="16">
        <f t="shared" si="12"/>
        <v>1.198044009779951</v>
      </c>
      <c r="U13" s="22">
        <v>0.49</v>
      </c>
      <c r="V13" s="33">
        <v>4.09</v>
      </c>
      <c r="W13" s="16">
        <f t="shared" si="13"/>
        <v>1.198044009779951</v>
      </c>
      <c r="X13" s="33">
        <v>0.49</v>
      </c>
    </row>
    <row r="14" spans="1:24" x14ac:dyDescent="0.25">
      <c r="A14" s="8"/>
      <c r="B14" s="8"/>
      <c r="C14" s="9" t="s">
        <v>27</v>
      </c>
      <c r="D14" s="18">
        <f t="shared" ref="D14:L14" si="14">SUM(D4:D13)</f>
        <v>1458.0300000000002</v>
      </c>
      <c r="E14" s="19">
        <f t="shared" ref="E14" si="15">F14/D14*10</f>
        <v>3.6355904885359007</v>
      </c>
      <c r="F14" s="18">
        <f t="shared" si="14"/>
        <v>530.08000000000004</v>
      </c>
      <c r="G14" s="18">
        <f t="shared" si="14"/>
        <v>1258.2</v>
      </c>
      <c r="H14" s="19">
        <f t="shared" ref="H14" si="16">I14/G14*10</f>
        <v>3.6237482117310442</v>
      </c>
      <c r="I14" s="18">
        <f t="shared" si="14"/>
        <v>455.94</v>
      </c>
      <c r="J14" s="18">
        <f>SUM(J4:J13)</f>
        <v>1103.9199999999998</v>
      </c>
      <c r="K14" s="19">
        <f t="shared" ref="K14" si="17">L14/J14*10</f>
        <v>2.9098123052395102</v>
      </c>
      <c r="L14" s="18">
        <f t="shared" si="14"/>
        <v>321.21999999999997</v>
      </c>
      <c r="M14" s="18">
        <f t="shared" ref="M14" si="18">SUM(M4:M13)</f>
        <v>1041.3700000000001</v>
      </c>
      <c r="N14" s="19">
        <f t="shared" ref="N14" si="19">O14/M14*10</f>
        <v>3.3043970922918851</v>
      </c>
      <c r="O14" s="18">
        <f t="shared" ref="O14:P14" si="20">SUM(O4:O13)</f>
        <v>344.11000000000007</v>
      </c>
      <c r="P14" s="18">
        <f t="shared" si="20"/>
        <v>1020.84</v>
      </c>
      <c r="Q14" s="19">
        <f t="shared" ref="Q14" si="21">R14/P14*10</f>
        <v>3.0561106539712397</v>
      </c>
      <c r="R14" s="18">
        <f t="shared" ref="R14:S14" si="22">SUM(R4:R13)</f>
        <v>311.98</v>
      </c>
      <c r="S14" s="18">
        <f t="shared" si="22"/>
        <v>1002.1399999999999</v>
      </c>
      <c r="T14" s="19">
        <f>U14/S14*10</f>
        <v>2.422316243239468</v>
      </c>
      <c r="U14" s="18">
        <f t="shared" ref="U14" si="23">SUM(U4:U13)</f>
        <v>242.75</v>
      </c>
      <c r="V14" s="18">
        <f t="shared" ref="V14" si="24">SUM(V4:V13)</f>
        <v>989.32999999999993</v>
      </c>
      <c r="W14" s="19">
        <f>X14/V14*10</f>
        <v>2.2335317841367393</v>
      </c>
      <c r="X14" s="18">
        <f t="shared" ref="X14" si="25">SUM(X4:X13)</f>
        <v>220.97</v>
      </c>
    </row>
    <row r="16" spans="1:24" x14ac:dyDescent="0.25">
      <c r="A16" s="10"/>
      <c r="B16" s="10"/>
    </row>
  </sheetData>
  <mergeCells count="10">
    <mergeCell ref="V1:X1"/>
    <mergeCell ref="S1:U1"/>
    <mergeCell ref="P1:R1"/>
    <mergeCell ref="M1:O1"/>
    <mergeCell ref="A1:A2"/>
    <mergeCell ref="C1:C2"/>
    <mergeCell ref="J1:L1"/>
    <mergeCell ref="D1:F1"/>
    <mergeCell ref="G1:I1"/>
    <mergeCell ref="B1:B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2019-10-14T03:23:23Z</dcterms:created>
  <dcterms:modified xsi:type="dcterms:W3CDTF">2023-11-09T06:36:59Z</dcterms:modified>
</cp:coreProperties>
</file>