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gan\Data Sektoral\Distanbun\25. Kelapa\"/>
    </mc:Choice>
  </mc:AlternateContent>
  <bookViews>
    <workbookView xWindow="-120" yWindow="-120" windowWidth="20730" windowHeight="113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1" i="1" l="1"/>
  <c r="AC10" i="1"/>
  <c r="AB14" i="1"/>
  <c r="AC5" i="1"/>
  <c r="AC6" i="1"/>
  <c r="AC7" i="1"/>
  <c r="AC8" i="1"/>
  <c r="AC9" i="1"/>
  <c r="AC12" i="1"/>
  <c r="AC13" i="1"/>
  <c r="AD14" i="1" l="1"/>
  <c r="AC14" i="1" s="1"/>
  <c r="Z4" i="1" l="1"/>
  <c r="Z5" i="1"/>
  <c r="Z6" i="1"/>
  <c r="Z7" i="1"/>
  <c r="Z8" i="1"/>
  <c r="Z9" i="1"/>
  <c r="Z10" i="1"/>
  <c r="Z11" i="1"/>
  <c r="Z12" i="1"/>
  <c r="Z13" i="1"/>
  <c r="Y14" i="1"/>
  <c r="AA14" i="1"/>
  <c r="Z14" i="1" l="1"/>
  <c r="W4" i="1"/>
  <c r="W5" i="1" l="1"/>
  <c r="W6" i="1"/>
  <c r="W7" i="1"/>
  <c r="W8" i="1"/>
  <c r="W9" i="1"/>
  <c r="W10" i="1"/>
  <c r="W11" i="1"/>
  <c r="W12" i="1"/>
  <c r="W13" i="1"/>
  <c r="V14" i="1"/>
  <c r="X14" i="1"/>
  <c r="U4" i="1"/>
  <c r="T4" i="1" s="1"/>
  <c r="T5" i="1"/>
  <c r="T6" i="1"/>
  <c r="T7" i="1"/>
  <c r="T8" i="1"/>
  <c r="T9" i="1"/>
  <c r="T10" i="1"/>
  <c r="T11" i="1"/>
  <c r="T12" i="1"/>
  <c r="T13" i="1"/>
  <c r="S14" i="1"/>
  <c r="W14" i="1" l="1"/>
  <c r="U14" i="1"/>
  <c r="T14" i="1" s="1"/>
  <c r="R14" i="1"/>
  <c r="P14" i="1"/>
  <c r="O14" i="1"/>
  <c r="M14" i="1"/>
  <c r="L14" i="1"/>
  <c r="J14" i="1"/>
  <c r="I14" i="1"/>
  <c r="G14" i="1"/>
  <c r="F14" i="1"/>
  <c r="D14" i="1"/>
  <c r="Q13" i="1"/>
  <c r="N13" i="1"/>
  <c r="K13" i="1"/>
  <c r="H13" i="1"/>
  <c r="E13" i="1"/>
  <c r="Q12" i="1"/>
  <c r="N12" i="1"/>
  <c r="K12" i="1"/>
  <c r="H12" i="1"/>
  <c r="E12" i="1"/>
  <c r="Q11" i="1"/>
  <c r="N11" i="1"/>
  <c r="K11" i="1"/>
  <c r="H11" i="1"/>
  <c r="E11" i="1"/>
  <c r="Q10" i="1"/>
  <c r="N10" i="1"/>
  <c r="K10" i="1"/>
  <c r="H10" i="1"/>
  <c r="E10" i="1"/>
  <c r="Q9" i="1"/>
  <c r="N9" i="1"/>
  <c r="K9" i="1"/>
  <c r="H9" i="1"/>
  <c r="E9" i="1"/>
  <c r="Q8" i="1"/>
  <c r="N8" i="1"/>
  <c r="K8" i="1"/>
  <c r="H8" i="1"/>
  <c r="E8" i="1"/>
  <c r="Q7" i="1"/>
  <c r="N7" i="1"/>
  <c r="K7" i="1"/>
  <c r="H7" i="1"/>
  <c r="E7" i="1"/>
  <c r="Q6" i="1"/>
  <c r="N6" i="1"/>
  <c r="K6" i="1"/>
  <c r="H6" i="1"/>
  <c r="E6" i="1"/>
  <c r="Q5" i="1"/>
  <c r="N5" i="1"/>
  <c r="K5" i="1"/>
  <c r="H5" i="1"/>
  <c r="E5" i="1"/>
  <c r="Q4" i="1"/>
  <c r="N4" i="1"/>
  <c r="K4" i="1"/>
  <c r="H4" i="1"/>
  <c r="E4" i="1"/>
  <c r="H14" i="1" l="1"/>
  <c r="K14" i="1"/>
  <c r="E14" i="1"/>
  <c r="Q14" i="1"/>
  <c r="N14" i="1"/>
  <c r="AC4" i="1"/>
</calcChain>
</file>

<file path=xl/sharedStrings.xml><?xml version="1.0" encoding="utf-8"?>
<sst xmlns="http://schemas.openxmlformats.org/spreadsheetml/2006/main" count="62" uniqueCount="38">
  <si>
    <t>Tahun 2014</t>
  </si>
  <si>
    <t>Tahun 2015</t>
  </si>
  <si>
    <t>No</t>
  </si>
  <si>
    <t>Tahun 2016</t>
  </si>
  <si>
    <t>Tahun 2017</t>
  </si>
  <si>
    <t>Luas Panen (Ha)</t>
  </si>
  <si>
    <t>Produksi (Ton)</t>
  </si>
  <si>
    <t>1</t>
  </si>
  <si>
    <t>KELAPA</t>
  </si>
  <si>
    <t>1.</t>
  </si>
  <si>
    <t>Kota Mataram</t>
  </si>
  <si>
    <t>2.</t>
  </si>
  <si>
    <t>Lombok Utara</t>
  </si>
  <si>
    <t>3.</t>
  </si>
  <si>
    <t>Lombok Barat</t>
  </si>
  <si>
    <t>4.</t>
  </si>
  <si>
    <t>Lombok Tengah</t>
  </si>
  <si>
    <t>5.</t>
  </si>
  <si>
    <t>Lombok Timur</t>
  </si>
  <si>
    <t>6.</t>
  </si>
  <si>
    <t>Sumbawa Barat</t>
  </si>
  <si>
    <t>7.</t>
  </si>
  <si>
    <t>Sumbawa</t>
  </si>
  <si>
    <t>8.</t>
  </si>
  <si>
    <t>Dompu</t>
  </si>
  <si>
    <t>9.</t>
  </si>
  <si>
    <t>Bima</t>
  </si>
  <si>
    <t>10</t>
  </si>
  <si>
    <t>Kota Bima</t>
  </si>
  <si>
    <t>Jumlah</t>
  </si>
  <si>
    <t>Tahun 2019</t>
  </si>
  <si>
    <t xml:space="preserve">Tahun 2018 </t>
  </si>
  <si>
    <t xml:space="preserve">Tahun 2020 </t>
  </si>
  <si>
    <t>Tahun 2021</t>
  </si>
  <si>
    <t>Produktivitas (Ku/Ha)</t>
  </si>
  <si>
    <t>Tahun 2022</t>
  </si>
  <si>
    <t>Kabupaten/Kota</t>
  </si>
  <si>
    <t>Kode Wilayah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</si>
</sst>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0">
    <xf numFmtId="0" fontId="0" fillId="0" borderId="0" xfId="0"/>
    <xf numFmtId="164" fontId="3" fillId="0" borderId="9" xfId="2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/>
    </xf>
    <xf numFmtId="0" fontId="4" fillId="0" borderId="4" xfId="0" applyFont="1" applyBorder="1"/>
    <xf numFmtId="0" fontId="4" fillId="0" borderId="11" xfId="0" applyFont="1" applyBorder="1"/>
    <xf numFmtId="164" fontId="5" fillId="0" borderId="4" xfId="2" applyFont="1" applyBorder="1" applyAlignment="1">
      <alignment horizontal="right" vertical="center" wrapText="1"/>
    </xf>
    <xf numFmtId="0" fontId="6" fillId="0" borderId="1" xfId="0" quotePrefix="1" applyFont="1" applyBorder="1" applyAlignment="1">
      <alignment horizontal="center"/>
    </xf>
    <xf numFmtId="0" fontId="6" fillId="0" borderId="1" xfId="0" applyFont="1" applyBorder="1"/>
    <xf numFmtId="165" fontId="6" fillId="0" borderId="12" xfId="1" applyNumberFormat="1" applyFont="1" applyBorder="1"/>
    <xf numFmtId="165" fontId="6" fillId="0" borderId="1" xfId="1" applyNumberFormat="1" applyFont="1" applyBorder="1"/>
    <xf numFmtId="165" fontId="6" fillId="0" borderId="2" xfId="1" applyNumberFormat="1" applyFont="1" applyBorder="1"/>
    <xf numFmtId="164" fontId="7" fillId="0" borderId="1" xfId="2" applyFont="1" applyBorder="1" applyAlignment="1">
      <alignment horizontal="right" vertical="center" wrapText="1"/>
    </xf>
    <xf numFmtId="0" fontId="6" fillId="0" borderId="7" xfId="0" quotePrefix="1" applyFont="1" applyBorder="1" applyAlignment="1">
      <alignment horizontal="center"/>
    </xf>
    <xf numFmtId="0" fontId="6" fillId="0" borderId="7" xfId="0" applyFont="1" applyBorder="1"/>
    <xf numFmtId="165" fontId="6" fillId="0" borderId="13" xfId="1" applyNumberFormat="1" applyFont="1" applyBorder="1"/>
    <xf numFmtId="165" fontId="6" fillId="0" borderId="7" xfId="1" applyNumberFormat="1" applyFont="1" applyBorder="1"/>
    <xf numFmtId="165" fontId="6" fillId="0" borderId="8" xfId="1" applyNumberFormat="1" applyFont="1" applyBorder="1"/>
    <xf numFmtId="164" fontId="7" fillId="0" borderId="7" xfId="2" applyFont="1" applyBorder="1" applyAlignment="1">
      <alignment horizontal="right" vertical="center" wrapText="1"/>
    </xf>
    <xf numFmtId="0" fontId="6" fillId="0" borderId="9" xfId="0" quotePrefix="1" applyFont="1" applyBorder="1" applyAlignment="1">
      <alignment horizontal="center"/>
    </xf>
    <xf numFmtId="0" fontId="6" fillId="0" borderId="9" xfId="0" applyFont="1" applyBorder="1"/>
    <xf numFmtId="165" fontId="6" fillId="0" borderId="14" xfId="1" applyNumberFormat="1" applyFont="1" applyBorder="1"/>
    <xf numFmtId="165" fontId="6" fillId="0" borderId="9" xfId="1" applyNumberFormat="1" applyFont="1" applyBorder="1"/>
    <xf numFmtId="165" fontId="6" fillId="0" borderId="10" xfId="1" applyNumberFormat="1" applyFont="1" applyBorder="1"/>
    <xf numFmtId="164" fontId="7" fillId="0" borderId="9" xfId="2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5" fillId="0" borderId="9" xfId="1" applyNumberFormat="1" applyFont="1" applyBorder="1" applyAlignment="1">
      <alignment horizontal="right" vertical="center" wrapText="1"/>
    </xf>
    <xf numFmtId="165" fontId="5" fillId="0" borderId="6" xfId="1" applyNumberFormat="1" applyFont="1" applyBorder="1" applyAlignment="1">
      <alignment horizontal="right" vertical="center" wrapText="1"/>
    </xf>
    <xf numFmtId="164" fontId="5" fillId="0" borderId="6" xfId="2" applyFont="1" applyBorder="1" applyAlignment="1">
      <alignment horizontal="right" vertical="center" wrapText="1"/>
    </xf>
    <xf numFmtId="43" fontId="0" fillId="0" borderId="0" xfId="0" applyNumberFormat="1"/>
    <xf numFmtId="164" fontId="9" fillId="0" borderId="7" xfId="2" applyFont="1" applyBorder="1" applyAlignment="1">
      <alignment horizontal="right" vertical="center" wrapText="1"/>
    </xf>
    <xf numFmtId="164" fontId="7" fillId="0" borderId="7" xfId="2" applyFont="1" applyFill="1" applyBorder="1" applyAlignment="1">
      <alignment horizontal="right" vertical="center" wrapText="1"/>
    </xf>
    <xf numFmtId="164" fontId="9" fillId="0" borderId="7" xfId="2" applyFont="1" applyFill="1" applyBorder="1" applyAlignment="1">
      <alignment horizontal="right" vertical="center" wrapText="1"/>
    </xf>
    <xf numFmtId="164" fontId="9" fillId="0" borderId="1" xfId="2" applyFont="1" applyBorder="1" applyAlignment="1">
      <alignment horizontal="right" vertical="center" wrapText="1"/>
    </xf>
    <xf numFmtId="164" fontId="9" fillId="0" borderId="9" xfId="2" applyFont="1" applyBorder="1" applyAlignment="1">
      <alignment horizontal="right" vertical="center" wrapText="1"/>
    </xf>
    <xf numFmtId="164" fontId="7" fillId="0" borderId="1" xfId="2" applyFont="1" applyFill="1" applyBorder="1" applyAlignment="1">
      <alignment horizontal="right" vertical="center" wrapText="1"/>
    </xf>
    <xf numFmtId="164" fontId="7" fillId="2" borderId="7" xfId="2" applyFont="1" applyFill="1" applyBorder="1" applyAlignment="1">
      <alignment horizontal="right" vertical="center" wrapText="1"/>
    </xf>
    <xf numFmtId="164" fontId="11" fillId="0" borderId="7" xfId="2" applyFont="1" applyFill="1" applyBorder="1" applyAlignment="1">
      <alignment horizontal="right" vertical="center" wrapText="1"/>
    </xf>
    <xf numFmtId="164" fontId="7" fillId="0" borderId="9" xfId="2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164" fontId="7" fillId="0" borderId="1" xfId="3" applyFont="1" applyFill="1" applyBorder="1" applyAlignment="1">
      <alignment horizontal="right" vertical="center" wrapText="1"/>
    </xf>
    <xf numFmtId="164" fontId="7" fillId="0" borderId="7" xfId="3" applyFont="1" applyFill="1" applyBorder="1" applyAlignment="1">
      <alignment horizontal="right" vertical="center" wrapText="1"/>
    </xf>
    <xf numFmtId="164" fontId="7" fillId="2" borderId="7" xfId="3" applyFont="1" applyFill="1" applyBorder="1" applyAlignment="1">
      <alignment horizontal="right" vertical="center" wrapText="1"/>
    </xf>
    <xf numFmtId="164" fontId="7" fillId="0" borderId="9" xfId="3" applyFont="1" applyFill="1" applyBorder="1" applyAlignment="1">
      <alignment horizontal="right" vertical="center" wrapText="1"/>
    </xf>
    <xf numFmtId="164" fontId="3" fillId="0" borderId="3" xfId="2" applyFont="1" applyBorder="1" applyAlignment="1">
      <alignment horizontal="center" vertical="center" wrapText="1"/>
    </xf>
    <xf numFmtId="164" fontId="3" fillId="0" borderId="4" xfId="2" applyFont="1" applyBorder="1" applyAlignment="1">
      <alignment horizontal="center" vertical="center" wrapText="1"/>
    </xf>
    <xf numFmtId="164" fontId="3" fillId="0" borderId="5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4">
    <cellStyle name="Comma [0]" xfId="1" builtinId="6"/>
    <cellStyle name="Comma 2" xfId="2"/>
    <cellStyle name="Comma 2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topLeftCell="W1" workbookViewId="0">
      <selection activeCell="AB11" sqref="AB11"/>
    </sheetView>
  </sheetViews>
  <sheetFormatPr defaultRowHeight="15" x14ac:dyDescent="0.25"/>
  <cols>
    <col min="3" max="3" width="15.5703125" customWidth="1"/>
    <col min="4" max="18" width="11.5703125" customWidth="1"/>
    <col min="19" max="19" width="9.7109375" bestFit="1" customWidth="1"/>
    <col min="21" max="21" width="9.7109375" bestFit="1" customWidth="1"/>
    <col min="22" max="22" width="9.5703125" customWidth="1"/>
    <col min="24" max="24" width="10.42578125" customWidth="1"/>
    <col min="25" max="25" width="9.7109375" bestFit="1" customWidth="1"/>
    <col min="27" max="27" width="9.7109375" bestFit="1" customWidth="1"/>
    <col min="28" max="28" width="13.140625" customWidth="1"/>
    <col min="30" max="30" width="14.42578125" customWidth="1"/>
  </cols>
  <sheetData>
    <row r="1" spans="1:32" x14ac:dyDescent="0.25">
      <c r="A1" s="47" t="s">
        <v>2</v>
      </c>
      <c r="B1" s="47" t="s">
        <v>37</v>
      </c>
      <c r="C1" s="47" t="s">
        <v>36</v>
      </c>
      <c r="D1" s="44" t="s">
        <v>0</v>
      </c>
      <c r="E1" s="45"/>
      <c r="F1" s="46"/>
      <c r="G1" s="44" t="s">
        <v>1</v>
      </c>
      <c r="H1" s="45"/>
      <c r="I1" s="46"/>
      <c r="J1" s="44" t="s">
        <v>3</v>
      </c>
      <c r="K1" s="45"/>
      <c r="L1" s="46"/>
      <c r="M1" s="44" t="s">
        <v>4</v>
      </c>
      <c r="N1" s="45"/>
      <c r="O1" s="46"/>
      <c r="P1" s="44" t="s">
        <v>31</v>
      </c>
      <c r="Q1" s="45"/>
      <c r="R1" s="46"/>
      <c r="S1" s="44" t="s">
        <v>30</v>
      </c>
      <c r="T1" s="45"/>
      <c r="U1" s="46"/>
      <c r="V1" s="44" t="s">
        <v>32</v>
      </c>
      <c r="W1" s="45"/>
      <c r="X1" s="46"/>
      <c r="Y1" s="44" t="s">
        <v>33</v>
      </c>
      <c r="Z1" s="45"/>
      <c r="AA1" s="46"/>
      <c r="AB1" s="44" t="s">
        <v>35</v>
      </c>
      <c r="AC1" s="45"/>
      <c r="AD1" s="46"/>
    </row>
    <row r="2" spans="1:32" ht="48" x14ac:dyDescent="0.25">
      <c r="A2" s="48"/>
      <c r="B2" s="48"/>
      <c r="C2" s="49"/>
      <c r="D2" s="1" t="s">
        <v>5</v>
      </c>
      <c r="E2" s="1" t="s">
        <v>34</v>
      </c>
      <c r="F2" s="1" t="s">
        <v>6</v>
      </c>
      <c r="G2" s="1" t="s">
        <v>5</v>
      </c>
      <c r="H2" s="1" t="s">
        <v>34</v>
      </c>
      <c r="I2" s="1" t="s">
        <v>6</v>
      </c>
      <c r="J2" s="1" t="s">
        <v>5</v>
      </c>
      <c r="K2" s="1" t="s">
        <v>34</v>
      </c>
      <c r="L2" s="1" t="s">
        <v>6</v>
      </c>
      <c r="M2" s="1" t="s">
        <v>5</v>
      </c>
      <c r="N2" s="1" t="s">
        <v>34</v>
      </c>
      <c r="O2" s="1" t="s">
        <v>6</v>
      </c>
      <c r="P2" s="1" t="s">
        <v>5</v>
      </c>
      <c r="Q2" s="1" t="s">
        <v>34</v>
      </c>
      <c r="R2" s="1" t="s">
        <v>6</v>
      </c>
      <c r="S2" s="1" t="s">
        <v>5</v>
      </c>
      <c r="T2" s="1" t="s">
        <v>34</v>
      </c>
      <c r="U2" s="1" t="s">
        <v>6</v>
      </c>
      <c r="V2" s="1" t="s">
        <v>5</v>
      </c>
      <c r="W2" s="1" t="s">
        <v>34</v>
      </c>
      <c r="X2" s="1" t="s">
        <v>6</v>
      </c>
      <c r="Y2" s="1" t="s">
        <v>5</v>
      </c>
      <c r="Z2" s="1" t="s">
        <v>34</v>
      </c>
      <c r="AA2" s="1" t="s">
        <v>6</v>
      </c>
      <c r="AB2" s="1" t="s">
        <v>5</v>
      </c>
      <c r="AC2" s="1" t="s">
        <v>34</v>
      </c>
      <c r="AD2" s="1" t="s">
        <v>6</v>
      </c>
    </row>
    <row r="3" spans="1:32" x14ac:dyDescent="0.25">
      <c r="A3" s="2" t="s">
        <v>7</v>
      </c>
      <c r="B3" s="3" t="s">
        <v>8</v>
      </c>
      <c r="D3" s="4"/>
      <c r="E3" s="4"/>
      <c r="F3" s="4"/>
      <c r="G3" s="3"/>
      <c r="H3" s="3"/>
      <c r="I3" s="3"/>
      <c r="J3" s="5"/>
      <c r="K3" s="3"/>
      <c r="L3" s="5"/>
      <c r="M3" s="5"/>
      <c r="N3" s="3"/>
      <c r="O3" s="5"/>
      <c r="P3" s="5"/>
      <c r="Q3" s="3"/>
      <c r="R3" s="5"/>
      <c r="S3" s="5"/>
      <c r="T3" s="3"/>
      <c r="U3" s="5"/>
      <c r="V3" s="5"/>
      <c r="W3" s="3"/>
      <c r="X3" s="5"/>
      <c r="Y3" s="5"/>
      <c r="Z3" s="3"/>
      <c r="AA3" s="5"/>
    </row>
    <row r="4" spans="1:32" x14ac:dyDescent="0.25">
      <c r="A4" s="6" t="s">
        <v>9</v>
      </c>
      <c r="B4" s="6">
        <v>5271</v>
      </c>
      <c r="C4" s="7" t="s">
        <v>10</v>
      </c>
      <c r="D4" s="8">
        <v>32.700000000000003</v>
      </c>
      <c r="E4" s="9">
        <f>F4/D4*10</f>
        <v>3.4250764525993875</v>
      </c>
      <c r="F4" s="10">
        <v>11.2</v>
      </c>
      <c r="G4" s="9">
        <v>31.67</v>
      </c>
      <c r="H4" s="9">
        <f>I4/G4*10</f>
        <v>3.3122829175876225</v>
      </c>
      <c r="I4" s="9">
        <v>10.49</v>
      </c>
      <c r="J4" s="11">
        <v>31.45</v>
      </c>
      <c r="K4" s="9">
        <f>L4/J4*10</f>
        <v>1.4721780604133543</v>
      </c>
      <c r="L4" s="11">
        <v>4.63</v>
      </c>
      <c r="M4" s="11">
        <v>29.92</v>
      </c>
      <c r="N4" s="9">
        <f>O4/M4*10</f>
        <v>4.1844919786096249</v>
      </c>
      <c r="O4" s="11">
        <v>12.52</v>
      </c>
      <c r="P4" s="11">
        <v>31</v>
      </c>
      <c r="Q4" s="9">
        <f>R4/P4*10</f>
        <v>3.9806451612903224</v>
      </c>
      <c r="R4" s="11">
        <v>12.34</v>
      </c>
      <c r="S4" s="11">
        <v>30.45</v>
      </c>
      <c r="T4" s="9">
        <f>U4/S4*10</f>
        <v>4.0821018062397378</v>
      </c>
      <c r="U4" s="11">
        <f>12.43</f>
        <v>12.43</v>
      </c>
      <c r="V4" s="11">
        <v>39.130000000000003</v>
      </c>
      <c r="W4" s="9">
        <f>X4/V4*10</f>
        <v>3.0104778941988242</v>
      </c>
      <c r="X4" s="11">
        <v>11.78</v>
      </c>
      <c r="Y4" s="33">
        <v>31.13</v>
      </c>
      <c r="Z4" s="9">
        <f>AA4/Y4*10</f>
        <v>3.9254738194667524</v>
      </c>
      <c r="AA4" s="33">
        <v>12.22</v>
      </c>
      <c r="AB4" s="40">
        <v>30.29</v>
      </c>
      <c r="AC4" s="9">
        <f>AD4/AB4*10</f>
        <v>3.9253879168042261</v>
      </c>
      <c r="AD4" s="40">
        <v>11.89</v>
      </c>
      <c r="AF4" s="35"/>
    </row>
    <row r="5" spans="1:32" x14ac:dyDescent="0.25">
      <c r="A5" s="12" t="s">
        <v>11</v>
      </c>
      <c r="B5" s="12">
        <v>5208</v>
      </c>
      <c r="C5" s="13" t="s">
        <v>12</v>
      </c>
      <c r="D5" s="14">
        <v>9363.9500000000007</v>
      </c>
      <c r="E5" s="15">
        <f t="shared" ref="E5:E13" si="0">F5/D5*10</f>
        <v>13.134115410697406</v>
      </c>
      <c r="F5" s="16">
        <v>12298.72</v>
      </c>
      <c r="G5" s="15">
        <v>259.95</v>
      </c>
      <c r="H5" s="15">
        <f t="shared" ref="H5:H13" si="1">I5/G5*10</f>
        <v>434.03616080015388</v>
      </c>
      <c r="I5" s="15">
        <v>11282.77</v>
      </c>
      <c r="J5" s="17">
        <v>9498.65</v>
      </c>
      <c r="K5" s="15">
        <f t="shared" ref="K5:K13" si="2">L5/J5*10</f>
        <v>11.844398940902128</v>
      </c>
      <c r="L5" s="17">
        <v>11250.58</v>
      </c>
      <c r="M5" s="17">
        <v>9498.65</v>
      </c>
      <c r="N5" s="15">
        <f t="shared" ref="N5:N13" si="3">O5/M5*10</f>
        <v>11.918219957572919</v>
      </c>
      <c r="O5" s="17">
        <v>11320.7</v>
      </c>
      <c r="P5" s="17">
        <v>9890.65</v>
      </c>
      <c r="Q5" s="15">
        <f t="shared" ref="Q5:Q13" si="4">R5/P5*10</f>
        <v>12.194041847603545</v>
      </c>
      <c r="R5" s="17">
        <v>12060.7</v>
      </c>
      <c r="S5" s="17">
        <v>10042.68</v>
      </c>
      <c r="T5" s="15">
        <f t="shared" ref="T5:T13" si="5">U5/S5*10</f>
        <v>12.178970155376852</v>
      </c>
      <c r="U5" s="31">
        <v>12230.95</v>
      </c>
      <c r="V5" s="17">
        <v>11457.32</v>
      </c>
      <c r="W5" s="15">
        <f t="shared" ref="W5:W13" si="6">X5/V5*10</f>
        <v>10.748813858738345</v>
      </c>
      <c r="X5" s="31">
        <v>12315.26</v>
      </c>
      <c r="Y5" s="30">
        <v>10060.469999999999</v>
      </c>
      <c r="Z5" s="15">
        <f t="shared" ref="Z5:Z13" si="7">AA5/Y5*10</f>
        <v>12.26894966139753</v>
      </c>
      <c r="AA5" s="32">
        <v>12343.14</v>
      </c>
      <c r="AB5" s="41">
        <v>10060.469999999999</v>
      </c>
      <c r="AC5" s="15">
        <f t="shared" ref="AC5:AC14" si="8">AD5/AB5*10</f>
        <v>12.050103026995757</v>
      </c>
      <c r="AD5" s="41">
        <v>12122.97</v>
      </c>
      <c r="AF5" s="31"/>
    </row>
    <row r="6" spans="1:32" x14ac:dyDescent="0.25">
      <c r="A6" s="12" t="s">
        <v>13</v>
      </c>
      <c r="B6" s="12">
        <v>5201</v>
      </c>
      <c r="C6" s="13" t="s">
        <v>14</v>
      </c>
      <c r="D6" s="14">
        <v>10195.459999999999</v>
      </c>
      <c r="E6" s="15">
        <f t="shared" si="0"/>
        <v>15.335639588601202</v>
      </c>
      <c r="F6" s="16">
        <v>15635.39</v>
      </c>
      <c r="G6" s="15">
        <v>10195.459999999999</v>
      </c>
      <c r="H6" s="15">
        <f t="shared" si="1"/>
        <v>14.354810866797576</v>
      </c>
      <c r="I6" s="15">
        <v>14635.39</v>
      </c>
      <c r="J6" s="17">
        <v>10413.86</v>
      </c>
      <c r="K6" s="15">
        <f t="shared" si="2"/>
        <v>14.185911852089426</v>
      </c>
      <c r="L6" s="17">
        <v>14773.01</v>
      </c>
      <c r="M6" s="17">
        <v>10378.86</v>
      </c>
      <c r="N6" s="15">
        <f t="shared" si="3"/>
        <v>14.221455920977832</v>
      </c>
      <c r="O6" s="17">
        <v>14760.25</v>
      </c>
      <c r="P6" s="17">
        <v>10434.290000000001</v>
      </c>
      <c r="Q6" s="15">
        <f t="shared" si="4"/>
        <v>14.611152268146659</v>
      </c>
      <c r="R6" s="17">
        <v>15245.7</v>
      </c>
      <c r="S6" s="30">
        <v>10604.29</v>
      </c>
      <c r="T6" s="15">
        <f t="shared" si="5"/>
        <v>14.383414636906382</v>
      </c>
      <c r="U6" s="32">
        <v>15252.59</v>
      </c>
      <c r="V6" s="30">
        <v>12171.53</v>
      </c>
      <c r="W6" s="15">
        <f t="shared" si="6"/>
        <v>12.536492947065817</v>
      </c>
      <c r="X6" s="32">
        <v>15258.83</v>
      </c>
      <c r="Y6" s="30">
        <v>10629.36</v>
      </c>
      <c r="Z6" s="15">
        <f t="shared" si="7"/>
        <v>14.372163516900358</v>
      </c>
      <c r="AA6" s="32">
        <v>15276.69</v>
      </c>
      <c r="AB6" s="41">
        <v>10629.36</v>
      </c>
      <c r="AC6" s="15">
        <f t="shared" si="8"/>
        <v>14.372163516900358</v>
      </c>
      <c r="AD6" s="41">
        <v>15276.69</v>
      </c>
      <c r="AF6" s="31"/>
    </row>
    <row r="7" spans="1:32" x14ac:dyDescent="0.25">
      <c r="A7" s="12" t="s">
        <v>15</v>
      </c>
      <c r="B7" s="12">
        <v>5202</v>
      </c>
      <c r="C7" s="13" t="s">
        <v>16</v>
      </c>
      <c r="D7" s="14">
        <v>14829.7</v>
      </c>
      <c r="E7" s="15">
        <f t="shared" si="0"/>
        <v>9.669844973263114</v>
      </c>
      <c r="F7" s="16">
        <v>14340.09</v>
      </c>
      <c r="G7" s="15">
        <v>7830.1</v>
      </c>
      <c r="H7" s="15">
        <f t="shared" si="1"/>
        <v>12.749351860129501</v>
      </c>
      <c r="I7" s="15">
        <v>9982.8700000000008</v>
      </c>
      <c r="J7" s="17">
        <v>7712.65</v>
      </c>
      <c r="K7" s="15">
        <f t="shared" si="2"/>
        <v>9.1528203665406842</v>
      </c>
      <c r="L7" s="17">
        <v>7059.25</v>
      </c>
      <c r="M7" s="17">
        <v>7233.65</v>
      </c>
      <c r="N7" s="15">
        <f t="shared" si="3"/>
        <v>9.07078722360081</v>
      </c>
      <c r="O7" s="17">
        <v>6561.49</v>
      </c>
      <c r="P7" s="17">
        <v>8367.77</v>
      </c>
      <c r="Q7" s="15">
        <f t="shared" si="4"/>
        <v>8.4086680202730228</v>
      </c>
      <c r="R7" s="17">
        <v>7036.18</v>
      </c>
      <c r="S7" s="17">
        <v>8460.77</v>
      </c>
      <c r="T7" s="15">
        <f t="shared" si="5"/>
        <v>8.4271171536396796</v>
      </c>
      <c r="U7" s="31">
        <v>7129.99</v>
      </c>
      <c r="V7" s="17">
        <v>10837.97</v>
      </c>
      <c r="W7" s="15">
        <f t="shared" si="6"/>
        <v>6.5774771474731892</v>
      </c>
      <c r="X7" s="31">
        <v>7128.65</v>
      </c>
      <c r="Y7" s="30">
        <v>8428.27</v>
      </c>
      <c r="Z7" s="15">
        <f t="shared" si="7"/>
        <v>8.5000005932415554</v>
      </c>
      <c r="AA7" s="32">
        <v>7164.03</v>
      </c>
      <c r="AB7" s="41">
        <v>8408.48</v>
      </c>
      <c r="AC7" s="15">
        <f t="shared" si="8"/>
        <v>8.4794754818944682</v>
      </c>
      <c r="AD7" s="41">
        <v>7129.95</v>
      </c>
      <c r="AF7" s="32"/>
    </row>
    <row r="8" spans="1:32" x14ac:dyDescent="0.25">
      <c r="A8" s="12" t="s">
        <v>17</v>
      </c>
      <c r="B8" s="12">
        <v>5203</v>
      </c>
      <c r="C8" s="13" t="s">
        <v>18</v>
      </c>
      <c r="D8" s="14">
        <v>9687.25</v>
      </c>
      <c r="E8" s="15">
        <f t="shared" si="0"/>
        <v>6.2965237812588715</v>
      </c>
      <c r="F8" s="16">
        <v>6099.6</v>
      </c>
      <c r="G8" s="15">
        <v>9404.25</v>
      </c>
      <c r="H8" s="15">
        <f t="shared" si="1"/>
        <v>5.6861100034558838</v>
      </c>
      <c r="I8" s="15">
        <v>5347.36</v>
      </c>
      <c r="J8" s="17">
        <v>9344.25</v>
      </c>
      <c r="K8" s="15">
        <f t="shared" si="2"/>
        <v>5.6287021430291357</v>
      </c>
      <c r="L8" s="17">
        <v>5259.6</v>
      </c>
      <c r="M8" s="17">
        <v>9216.75</v>
      </c>
      <c r="N8" s="15">
        <f t="shared" si="3"/>
        <v>5.6919196028968999</v>
      </c>
      <c r="O8" s="17">
        <v>5246.1</v>
      </c>
      <c r="P8" s="17">
        <v>8469.8799999999992</v>
      </c>
      <c r="Q8" s="15">
        <f t="shared" si="4"/>
        <v>4.8813914718980671</v>
      </c>
      <c r="R8" s="17">
        <v>4134.4799999999996</v>
      </c>
      <c r="S8" s="31">
        <v>8577.23</v>
      </c>
      <c r="T8" s="15">
        <f t="shared" si="5"/>
        <v>6.2217988791253118</v>
      </c>
      <c r="U8" s="31">
        <v>5336.58</v>
      </c>
      <c r="V8" s="31">
        <v>11623.3</v>
      </c>
      <c r="W8" s="15">
        <f t="shared" si="6"/>
        <v>5.0606626345358032</v>
      </c>
      <c r="X8" s="31">
        <v>5882.16</v>
      </c>
      <c r="Y8" s="32">
        <v>9060.73</v>
      </c>
      <c r="Z8" s="15">
        <f t="shared" si="7"/>
        <v>8.1642097270308245</v>
      </c>
      <c r="AA8" s="32">
        <v>7397.37</v>
      </c>
      <c r="AB8" s="42">
        <v>9239.7199999999993</v>
      </c>
      <c r="AC8" s="15">
        <f t="shared" si="8"/>
        <v>8.3502746836484238</v>
      </c>
      <c r="AD8" s="42">
        <v>7715.42</v>
      </c>
      <c r="AF8" s="36"/>
    </row>
    <row r="9" spans="1:32" x14ac:dyDescent="0.25">
      <c r="A9" s="12" t="s">
        <v>19</v>
      </c>
      <c r="B9" s="12">
        <v>5207</v>
      </c>
      <c r="C9" s="13" t="s">
        <v>20</v>
      </c>
      <c r="D9" s="14">
        <v>980</v>
      </c>
      <c r="E9" s="15">
        <f t="shared" si="0"/>
        <v>12.821632653061224</v>
      </c>
      <c r="F9" s="16">
        <v>1256.52</v>
      </c>
      <c r="G9" s="15">
        <v>980</v>
      </c>
      <c r="H9" s="15">
        <f t="shared" si="1"/>
        <v>12.768979591836732</v>
      </c>
      <c r="I9" s="15">
        <v>1251.3599999999999</v>
      </c>
      <c r="J9" s="17">
        <v>980</v>
      </c>
      <c r="K9" s="15">
        <f t="shared" si="2"/>
        <v>12.826734693877551</v>
      </c>
      <c r="L9" s="17">
        <v>1257.02</v>
      </c>
      <c r="M9" s="17">
        <v>1073</v>
      </c>
      <c r="N9" s="15">
        <f t="shared" si="3"/>
        <v>12.436160298229264</v>
      </c>
      <c r="O9" s="17">
        <v>1334.4</v>
      </c>
      <c r="P9" s="17">
        <v>1073</v>
      </c>
      <c r="Q9" s="15">
        <f t="shared" si="4"/>
        <v>12.400838769804285</v>
      </c>
      <c r="R9" s="17">
        <v>1330.61</v>
      </c>
      <c r="S9" s="17">
        <v>1073</v>
      </c>
      <c r="T9" s="15">
        <f t="shared" si="5"/>
        <v>12.587604846225538</v>
      </c>
      <c r="U9" s="31">
        <v>1350.65</v>
      </c>
      <c r="V9" s="17">
        <v>1984</v>
      </c>
      <c r="W9" s="15">
        <f t="shared" si="6"/>
        <v>6.7985887096774187</v>
      </c>
      <c r="X9" s="31">
        <v>1348.84</v>
      </c>
      <c r="Y9" s="30">
        <v>1178</v>
      </c>
      <c r="Z9" s="15">
        <f t="shared" si="7"/>
        <v>12.579032258064515</v>
      </c>
      <c r="AA9" s="32">
        <v>1481.81</v>
      </c>
      <c r="AB9" s="41">
        <v>1178</v>
      </c>
      <c r="AC9" s="15">
        <f t="shared" si="8"/>
        <v>12.578522920203735</v>
      </c>
      <c r="AD9" s="41">
        <v>1481.75</v>
      </c>
      <c r="AF9" s="37"/>
    </row>
    <row r="10" spans="1:32" x14ac:dyDescent="0.25">
      <c r="A10" s="12" t="s">
        <v>21</v>
      </c>
      <c r="B10" s="12">
        <v>5204</v>
      </c>
      <c r="C10" s="13" t="s">
        <v>22</v>
      </c>
      <c r="D10" s="14">
        <v>3888.68</v>
      </c>
      <c r="E10" s="15">
        <f t="shared" si="0"/>
        <v>10.348087268687575</v>
      </c>
      <c r="F10" s="16">
        <v>4024.04</v>
      </c>
      <c r="G10" s="15">
        <v>3887.88</v>
      </c>
      <c r="H10" s="15">
        <f t="shared" si="1"/>
        <v>10.357984299926953</v>
      </c>
      <c r="I10" s="15">
        <v>4027.06</v>
      </c>
      <c r="J10" s="17">
        <v>3890.38</v>
      </c>
      <c r="K10" s="15">
        <f t="shared" si="2"/>
        <v>10.353744364303743</v>
      </c>
      <c r="L10" s="17">
        <v>4028</v>
      </c>
      <c r="M10" s="17">
        <v>3056.45</v>
      </c>
      <c r="N10" s="15">
        <f t="shared" si="3"/>
        <v>12.785551865726578</v>
      </c>
      <c r="O10" s="17">
        <v>3907.84</v>
      </c>
      <c r="P10" s="17">
        <v>3413.8</v>
      </c>
      <c r="Q10" s="15">
        <f t="shared" si="4"/>
        <v>11.266184310738767</v>
      </c>
      <c r="R10" s="17">
        <v>3846.05</v>
      </c>
      <c r="S10" s="17">
        <v>3413.8</v>
      </c>
      <c r="T10" s="15">
        <f t="shared" si="5"/>
        <v>11.573202882418418</v>
      </c>
      <c r="U10" s="31">
        <v>3950.86</v>
      </c>
      <c r="V10" s="17">
        <v>5169.41</v>
      </c>
      <c r="W10" s="15">
        <f t="shared" si="6"/>
        <v>7.642767743320805</v>
      </c>
      <c r="X10" s="31">
        <v>3950.86</v>
      </c>
      <c r="Y10" s="30">
        <v>3409.5</v>
      </c>
      <c r="Z10" s="15">
        <f t="shared" si="7"/>
        <v>10.33321601407831</v>
      </c>
      <c r="AA10" s="32">
        <v>3523.11</v>
      </c>
      <c r="AB10" s="41">
        <v>3412.5</v>
      </c>
      <c r="AC10" s="15">
        <f t="shared" si="8"/>
        <v>10.334241758241758</v>
      </c>
      <c r="AD10" s="41">
        <v>3526.56</v>
      </c>
      <c r="AF10" s="31"/>
    </row>
    <row r="11" spans="1:32" x14ac:dyDescent="0.25">
      <c r="A11" s="12" t="s">
        <v>23</v>
      </c>
      <c r="B11" s="12">
        <v>5205</v>
      </c>
      <c r="C11" s="13" t="s">
        <v>24</v>
      </c>
      <c r="D11" s="14">
        <v>1000.92</v>
      </c>
      <c r="E11" s="15">
        <f t="shared" si="0"/>
        <v>5.7707908723973942</v>
      </c>
      <c r="F11" s="16">
        <v>577.61</v>
      </c>
      <c r="G11" s="15">
        <v>986.22</v>
      </c>
      <c r="H11" s="15">
        <f t="shared" si="1"/>
        <v>5.4086309342742993</v>
      </c>
      <c r="I11" s="15">
        <v>533.41</v>
      </c>
      <c r="J11" s="17">
        <v>986.22</v>
      </c>
      <c r="K11" s="15">
        <f t="shared" si="2"/>
        <v>5.4086309342742993</v>
      </c>
      <c r="L11" s="17">
        <v>533.41</v>
      </c>
      <c r="M11" s="17">
        <v>962.88</v>
      </c>
      <c r="N11" s="15">
        <f t="shared" si="3"/>
        <v>9.8973911598537718</v>
      </c>
      <c r="O11" s="17">
        <v>953</v>
      </c>
      <c r="P11" s="17">
        <v>980.32</v>
      </c>
      <c r="Q11" s="15">
        <f t="shared" si="4"/>
        <v>10.358250367227029</v>
      </c>
      <c r="R11" s="17">
        <v>1015.44</v>
      </c>
      <c r="S11" s="17">
        <v>902</v>
      </c>
      <c r="T11" s="15">
        <f t="shared" si="5"/>
        <v>11.080709534368072</v>
      </c>
      <c r="U11" s="31">
        <v>999.48</v>
      </c>
      <c r="V11" s="17">
        <v>1733.18</v>
      </c>
      <c r="W11" s="15">
        <f t="shared" si="6"/>
        <v>4.9794020240252017</v>
      </c>
      <c r="X11" s="31">
        <v>863.02</v>
      </c>
      <c r="Y11" s="30">
        <v>853</v>
      </c>
      <c r="Z11" s="15">
        <f t="shared" si="7"/>
        <v>9.5499413833528717</v>
      </c>
      <c r="AA11" s="32">
        <v>814.61</v>
      </c>
      <c r="AB11" s="41">
        <v>845</v>
      </c>
      <c r="AC11" s="15">
        <f t="shared" si="8"/>
        <v>9.4132544378698224</v>
      </c>
      <c r="AD11" s="41">
        <v>795.42</v>
      </c>
      <c r="AF11" s="32"/>
    </row>
    <row r="12" spans="1:32" x14ac:dyDescent="0.25">
      <c r="A12" s="12" t="s">
        <v>25</v>
      </c>
      <c r="B12" s="12">
        <v>5206</v>
      </c>
      <c r="C12" s="13" t="s">
        <v>26</v>
      </c>
      <c r="D12" s="14">
        <v>2948.55</v>
      </c>
      <c r="E12" s="15">
        <f t="shared" si="0"/>
        <v>5.7949500601990813</v>
      </c>
      <c r="F12" s="16">
        <v>1708.67</v>
      </c>
      <c r="G12" s="15">
        <v>2948.55</v>
      </c>
      <c r="H12" s="15">
        <f t="shared" si="1"/>
        <v>5.8743450170422742</v>
      </c>
      <c r="I12" s="15">
        <v>1732.08</v>
      </c>
      <c r="J12" s="17">
        <v>2991.55</v>
      </c>
      <c r="K12" s="15">
        <f t="shared" si="2"/>
        <v>6.0508432083702424</v>
      </c>
      <c r="L12" s="17">
        <v>1810.14</v>
      </c>
      <c r="M12" s="17">
        <v>1741.45</v>
      </c>
      <c r="N12" s="15">
        <f t="shared" si="3"/>
        <v>5.2354072755462404</v>
      </c>
      <c r="O12" s="17">
        <v>911.72</v>
      </c>
      <c r="P12" s="17">
        <v>1649.15</v>
      </c>
      <c r="Q12" s="15">
        <f t="shared" si="4"/>
        <v>5.142285419761695</v>
      </c>
      <c r="R12" s="17">
        <v>848.04</v>
      </c>
      <c r="S12" s="17">
        <v>1734.15</v>
      </c>
      <c r="T12" s="15">
        <f t="shared" si="5"/>
        <v>4.9326759507539713</v>
      </c>
      <c r="U12" s="31">
        <v>855.4</v>
      </c>
      <c r="V12" s="17">
        <v>2459.48</v>
      </c>
      <c r="W12" s="15">
        <f t="shared" si="6"/>
        <v>3.5240376014442076</v>
      </c>
      <c r="X12" s="31">
        <v>866.73</v>
      </c>
      <c r="Y12" s="30">
        <v>1979.43</v>
      </c>
      <c r="Z12" s="15">
        <f t="shared" si="7"/>
        <v>4.1587729801003324</v>
      </c>
      <c r="AA12" s="32">
        <v>823.2</v>
      </c>
      <c r="AB12" s="41">
        <v>1979.43</v>
      </c>
      <c r="AC12" s="15">
        <f t="shared" si="8"/>
        <v>4.1255816068262074</v>
      </c>
      <c r="AD12" s="41">
        <v>816.63</v>
      </c>
      <c r="AF12" s="32"/>
    </row>
    <row r="13" spans="1:32" x14ac:dyDescent="0.25">
      <c r="A13" s="18" t="s">
        <v>27</v>
      </c>
      <c r="B13" s="18">
        <v>5272</v>
      </c>
      <c r="C13" s="19" t="s">
        <v>28</v>
      </c>
      <c r="D13" s="20">
        <v>102.84</v>
      </c>
      <c r="E13" s="21">
        <f t="shared" si="0"/>
        <v>2.5</v>
      </c>
      <c r="F13" s="22">
        <v>25.71</v>
      </c>
      <c r="G13" s="21">
        <v>102.84</v>
      </c>
      <c r="H13" s="21">
        <f t="shared" si="1"/>
        <v>2.4854142357059508</v>
      </c>
      <c r="I13" s="21">
        <v>25.56</v>
      </c>
      <c r="J13" s="23">
        <v>102.84</v>
      </c>
      <c r="K13" s="21">
        <f t="shared" si="2"/>
        <v>2.1907817969661609</v>
      </c>
      <c r="L13" s="23">
        <v>22.53</v>
      </c>
      <c r="M13" s="23">
        <v>102.84</v>
      </c>
      <c r="N13" s="21">
        <f t="shared" si="3"/>
        <v>2.6322442629327107</v>
      </c>
      <c r="O13" s="23">
        <v>27.07</v>
      </c>
      <c r="P13" s="23">
        <v>102.84</v>
      </c>
      <c r="Q13" s="21">
        <f t="shared" si="4"/>
        <v>2.5359782185919872</v>
      </c>
      <c r="R13" s="23">
        <v>26.08</v>
      </c>
      <c r="S13" s="17">
        <v>102.84</v>
      </c>
      <c r="T13" s="21">
        <f t="shared" si="5"/>
        <v>2.114935822637106</v>
      </c>
      <c r="U13" s="31">
        <v>21.75</v>
      </c>
      <c r="V13" s="23">
        <v>162.65</v>
      </c>
      <c r="W13" s="21">
        <f t="shared" si="6"/>
        <v>1.1939747924992314</v>
      </c>
      <c r="X13" s="31">
        <v>19.420000000000002</v>
      </c>
      <c r="Y13" s="34">
        <v>93.4</v>
      </c>
      <c r="Z13" s="21">
        <f t="shared" si="7"/>
        <v>1.6124197002141327</v>
      </c>
      <c r="AA13" s="32">
        <v>15.06</v>
      </c>
      <c r="AB13" s="43">
        <v>93.4</v>
      </c>
      <c r="AC13" s="21">
        <f t="shared" si="8"/>
        <v>1.6167023554603854</v>
      </c>
      <c r="AD13" s="43">
        <v>15.1</v>
      </c>
      <c r="AF13" s="38"/>
    </row>
    <row r="14" spans="1:32" x14ac:dyDescent="0.25">
      <c r="A14" s="24"/>
      <c r="B14" s="24"/>
      <c r="C14" s="25" t="s">
        <v>29</v>
      </c>
      <c r="D14" s="26">
        <f t="shared" ref="D14:R14" si="9">SUM(D4:D13)</f>
        <v>53030.049999999996</v>
      </c>
      <c r="E14" s="26">
        <f>F14/D14*10</f>
        <v>10.555816937755102</v>
      </c>
      <c r="F14" s="26">
        <f t="shared" si="9"/>
        <v>55977.549999999988</v>
      </c>
      <c r="G14" s="27">
        <f t="shared" si="9"/>
        <v>36626.92</v>
      </c>
      <c r="H14" s="26">
        <f>I14/G14*10</f>
        <v>13.331273828102393</v>
      </c>
      <c r="I14" s="27">
        <f t="shared" si="9"/>
        <v>48828.350000000006</v>
      </c>
      <c r="J14" s="28">
        <f t="shared" si="9"/>
        <v>45951.85</v>
      </c>
      <c r="K14" s="26">
        <f>L14/J14*10</f>
        <v>10.010080116469739</v>
      </c>
      <c r="L14" s="28">
        <f t="shared" si="9"/>
        <v>45998.17</v>
      </c>
      <c r="M14" s="28">
        <f t="shared" si="9"/>
        <v>43294.44999999999</v>
      </c>
      <c r="N14" s="26">
        <f>O14/M14*10</f>
        <v>10.402046913634431</v>
      </c>
      <c r="O14" s="28">
        <f t="shared" si="9"/>
        <v>45035.090000000004</v>
      </c>
      <c r="P14" s="28">
        <f t="shared" si="9"/>
        <v>44412.700000000004</v>
      </c>
      <c r="Q14" s="26">
        <f>R14/P14*10</f>
        <v>10.257340805670449</v>
      </c>
      <c r="R14" s="28">
        <f t="shared" si="9"/>
        <v>45555.62</v>
      </c>
      <c r="S14" s="28">
        <f t="shared" ref="S14" si="10">SUM(S4:S13)</f>
        <v>44941.21</v>
      </c>
      <c r="T14" s="26">
        <f>U14/S14*10</f>
        <v>10.489410498738243</v>
      </c>
      <c r="U14" s="28">
        <f t="shared" ref="U14:V14" si="11">SUM(U4:U13)</f>
        <v>47140.680000000008</v>
      </c>
      <c r="V14" s="28">
        <f t="shared" si="11"/>
        <v>57637.970000000008</v>
      </c>
      <c r="W14" s="26">
        <f>X14/V14*10</f>
        <v>8.2663476871236092</v>
      </c>
      <c r="X14" s="28">
        <f t="shared" ref="X14:Y14" si="12">SUM(X4:X13)</f>
        <v>47645.55</v>
      </c>
      <c r="Y14" s="28">
        <f t="shared" si="12"/>
        <v>45723.29</v>
      </c>
      <c r="Z14" s="26">
        <f>AA14/Y14*10</f>
        <v>10.68410431532814</v>
      </c>
      <c r="AA14" s="28">
        <f t="shared" ref="AA14" si="13">SUM(AA4:AA13)</f>
        <v>48851.24</v>
      </c>
      <c r="AB14" s="28">
        <f t="shared" ref="AB14" si="14">SUM(AB4:AB13)</f>
        <v>45876.65</v>
      </c>
      <c r="AC14" s="21">
        <f t="shared" si="8"/>
        <v>10.65735619318324</v>
      </c>
      <c r="AD14" s="28">
        <f t="shared" ref="AD14" si="15">SUM(AD4:AD13)</f>
        <v>48892.37999999999</v>
      </c>
      <c r="AF14" s="28"/>
    </row>
    <row r="15" spans="1:32" x14ac:dyDescent="0.25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32" x14ac:dyDescent="0.25">
      <c r="A16" s="39"/>
      <c r="B16" s="39"/>
    </row>
  </sheetData>
  <mergeCells count="12">
    <mergeCell ref="AB1:AD1"/>
    <mergeCell ref="Y1:AA1"/>
    <mergeCell ref="V1:X1"/>
    <mergeCell ref="S1:U1"/>
    <mergeCell ref="A1:A2"/>
    <mergeCell ref="P1:R1"/>
    <mergeCell ref="C1:C2"/>
    <mergeCell ref="D1:F1"/>
    <mergeCell ref="G1:I1"/>
    <mergeCell ref="J1:L1"/>
    <mergeCell ref="M1:O1"/>
    <mergeCell ref="B1:B2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2019-10-14T03:23:23Z</dcterms:created>
  <dcterms:modified xsi:type="dcterms:W3CDTF">2023-09-21T03:07:28Z</dcterms:modified>
</cp:coreProperties>
</file>