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26. Kopi Robusta\"/>
    </mc:Choice>
  </mc:AlternateContent>
  <bookViews>
    <workbookView xWindow="-120" yWindow="-120" windowWidth="20730" windowHeight="11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1" l="1"/>
  <c r="AC14" i="1"/>
  <c r="AB14" i="1"/>
  <c r="AC6" i="1" l="1"/>
  <c r="AC7" i="1"/>
  <c r="AC8" i="1"/>
  <c r="AC9" i="1"/>
  <c r="AC10" i="1"/>
  <c r="AC11" i="1"/>
  <c r="AC12" i="1"/>
  <c r="AC13" i="1"/>
  <c r="AC5" i="1"/>
  <c r="V14" i="1" l="1"/>
  <c r="Z5" i="1"/>
  <c r="Z6" i="1"/>
  <c r="Z7" i="1"/>
  <c r="Z8" i="1"/>
  <c r="Z9" i="1"/>
  <c r="Z10" i="1"/>
  <c r="Z11" i="1"/>
  <c r="Z12" i="1"/>
  <c r="Z13" i="1"/>
  <c r="Y14" i="1"/>
  <c r="AA14" i="1"/>
  <c r="Z14" i="1" l="1"/>
  <c r="W5" i="1"/>
  <c r="W6" i="1"/>
  <c r="W7" i="1"/>
  <c r="W8" i="1"/>
  <c r="W9" i="1"/>
  <c r="W10" i="1"/>
  <c r="W11" i="1"/>
  <c r="W12" i="1"/>
  <c r="W13" i="1"/>
  <c r="X14" i="1"/>
  <c r="S14" i="1"/>
  <c r="T5" i="1"/>
  <c r="T6" i="1"/>
  <c r="T7" i="1"/>
  <c r="T8" i="1"/>
  <c r="T9" i="1"/>
  <c r="T10" i="1"/>
  <c r="T11" i="1"/>
  <c r="T12" i="1"/>
  <c r="T13" i="1"/>
  <c r="U14" i="1"/>
  <c r="W14" i="1" l="1"/>
  <c r="T14" i="1"/>
  <c r="R14" i="1"/>
  <c r="P14" i="1"/>
  <c r="Q14" i="1" s="1"/>
  <c r="O14" i="1"/>
  <c r="M14" i="1"/>
  <c r="L14" i="1"/>
  <c r="J14" i="1"/>
  <c r="I14" i="1"/>
  <c r="G14" i="1"/>
  <c r="F14" i="1"/>
  <c r="D14" i="1"/>
  <c r="E14" i="1" s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K8" i="1"/>
  <c r="H8" i="1"/>
  <c r="E8" i="1"/>
  <c r="N7" i="1"/>
  <c r="K7" i="1"/>
  <c r="H7" i="1"/>
  <c r="E7" i="1"/>
  <c r="N6" i="1"/>
  <c r="K6" i="1"/>
  <c r="H6" i="1"/>
  <c r="E6" i="1"/>
  <c r="N5" i="1"/>
  <c r="K5" i="1"/>
  <c r="H5" i="1"/>
  <c r="E5" i="1"/>
  <c r="K14" i="1" l="1"/>
  <c r="H14" i="1"/>
  <c r="N14" i="1"/>
</calcChain>
</file>

<file path=xl/sharedStrings.xml><?xml version="1.0" encoding="utf-8"?>
<sst xmlns="http://schemas.openxmlformats.org/spreadsheetml/2006/main" count="62" uniqueCount="37">
  <si>
    <t>Tahun 2014</t>
  </si>
  <si>
    <t>Tahun 2015</t>
  </si>
  <si>
    <t>No</t>
  </si>
  <si>
    <t>Tahun 2016</t>
  </si>
  <si>
    <t>Tahun 2017</t>
  </si>
  <si>
    <t>Luas Panen (Ha)</t>
  </si>
  <si>
    <t>Produksi (Ton)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</si>
  <si>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</si>
  <si>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</si>
  <si>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</si>
  <si>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</si>
  <si>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</si>
  <si>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</si>
  <si>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</si>
  <si>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</si>
  <si>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</si>
  <si>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</si>
  <si>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</si>
  <si>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</si>
  <si>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</si>
  <si>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</si>
  <si>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</si>
  <si>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</si>
  <si>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9.</t>
  </si>
  <si>
    <t>Bima</t>
  </si>
  <si>
    <t>10</t>
  </si>
  <si>
    <t>Kota Bima</t>
  </si>
  <si>
    <t>Jumlah</t>
  </si>
  <si>
    <t>Jenis Komoditi</t>
  </si>
  <si>
    <t>KOPI ROBUSTA</t>
  </si>
  <si>
    <t>Tahun 2018</t>
  </si>
  <si>
    <t>Tahun 2019</t>
  </si>
  <si>
    <t>Tahun 2020</t>
  </si>
  <si>
    <t>Tahun 2021</t>
  </si>
  <si>
    <t>Produktivitas (Ku/Ha)</t>
  </si>
  <si>
    <t>Kode Wilayah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</si>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</sst>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41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9">
    <xf numFmtId="0" fontId="0" fillId="0" borderId="0" xfId="0"/>
    <xf numFmtId="164" fontId="3" fillId="0" borderId="6" xfId="2" applyFont="1" applyBorder="1" applyAlignment="1">
      <alignment horizontal="center" vertical="center" wrapText="1"/>
    </xf>
    <xf numFmtId="0" fontId="4" fillId="0" borderId="7" xfId="0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5" fillId="0" borderId="5" xfId="1" applyNumberFormat="1" applyFont="1" applyBorder="1" applyAlignment="1">
      <alignment horizontal="right" vertical="center" wrapText="1"/>
    </xf>
    <xf numFmtId="164" fontId="5" fillId="0" borderId="5" xfId="2" applyFont="1" applyBorder="1" applyAlignment="1">
      <alignment horizontal="right" vertical="center" wrapText="1"/>
    </xf>
    <xf numFmtId="43" fontId="0" fillId="0" borderId="0" xfId="0" applyNumberFormat="1"/>
    <xf numFmtId="166" fontId="5" fillId="0" borderId="5" xfId="2" applyNumberFormat="1" applyFont="1" applyBorder="1" applyAlignment="1">
      <alignment horizontal="right" vertical="center" wrapText="1"/>
    </xf>
    <xf numFmtId="0" fontId="4" fillId="0" borderId="0" xfId="0" applyFont="1" applyBorder="1"/>
    <xf numFmtId="164" fontId="7" fillId="0" borderId="5" xfId="2" applyFont="1" applyBorder="1" applyAlignment="1">
      <alignment horizontal="right" vertical="center" wrapText="1"/>
    </xf>
    <xf numFmtId="165" fontId="7" fillId="0" borderId="5" xfId="1" applyNumberFormat="1" applyFont="1" applyBorder="1" applyAlignment="1">
      <alignment horizontal="right" vertical="center" wrapText="1"/>
    </xf>
    <xf numFmtId="0" fontId="6" fillId="0" borderId="5" xfId="0" applyFont="1" applyBorder="1"/>
    <xf numFmtId="165" fontId="6" fillId="0" borderId="5" xfId="1" applyNumberFormat="1" applyFont="1" applyBorder="1"/>
    <xf numFmtId="0" fontId="6" fillId="0" borderId="5" xfId="0" quotePrefix="1" applyFont="1" applyBorder="1" applyAlignment="1">
      <alignment horizontal="center"/>
    </xf>
    <xf numFmtId="164" fontId="7" fillId="0" borderId="0" xfId="2" applyFont="1" applyBorder="1" applyAlignment="1">
      <alignment horizontal="right" vertical="center" wrapText="1"/>
    </xf>
    <xf numFmtId="0" fontId="4" fillId="0" borderId="0" xfId="0" quotePrefix="1" applyFont="1" applyBorder="1" applyAlignment="1">
      <alignment horizontal="center"/>
    </xf>
    <xf numFmtId="166" fontId="7" fillId="0" borderId="5" xfId="2" applyNumberFormat="1" applyFont="1" applyBorder="1" applyAlignment="1">
      <alignment horizontal="right" vertical="center" wrapText="1"/>
    </xf>
    <xf numFmtId="43" fontId="7" fillId="0" borderId="5" xfId="6" applyFont="1" applyFill="1" applyBorder="1" applyAlignment="1">
      <alignment horizontal="right" vertical="center" wrapText="1"/>
    </xf>
    <xf numFmtId="0" fontId="0" fillId="0" borderId="5" xfId="0" applyBorder="1"/>
    <xf numFmtId="164" fontId="7" fillId="0" borderId="5" xfId="2" applyFont="1" applyFill="1" applyBorder="1" applyAlignment="1">
      <alignment horizontal="right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164" fontId="3" fillId="0" borderId="2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3">
    <cellStyle name="Comma [0]" xfId="1" builtinId="6"/>
    <cellStyle name="Comma [0] 2" xfId="4"/>
    <cellStyle name="Comma [0] 3" xfId="5"/>
    <cellStyle name="Comma [0] 4" xfId="7"/>
    <cellStyle name="Comma [0] 5" xfId="11"/>
    <cellStyle name="Comma 2" xfId="2"/>
    <cellStyle name="Comma 2 2" xfId="6"/>
    <cellStyle name="Comma 2 3" xfId="12"/>
    <cellStyle name="Comma 4" xfId="8"/>
    <cellStyle name="Comma 6" xfId="9"/>
    <cellStyle name="Normal" xfId="0" builtinId="0"/>
    <cellStyle name="Normal 2" xfId="1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V1" workbookViewId="0">
      <selection activeCell="AB14" sqref="AB14:AD14"/>
    </sheetView>
  </sheetViews>
  <sheetFormatPr defaultRowHeight="15" x14ac:dyDescent="0.25"/>
  <cols>
    <col min="3" max="3" width="14.140625" bestFit="1" customWidth="1"/>
    <col min="5" max="5" width="13.42578125" customWidth="1"/>
    <col min="8" max="8" width="11.42578125" customWidth="1"/>
    <col min="11" max="11" width="11.85546875" customWidth="1"/>
    <col min="14" max="14" width="12" customWidth="1"/>
    <col min="17" max="17" width="11.42578125" customWidth="1"/>
    <col min="20" max="20" width="11.5703125" customWidth="1"/>
    <col min="22" max="22" width="9.7109375" bestFit="1" customWidth="1"/>
    <col min="23" max="23" width="17.85546875" customWidth="1"/>
    <col min="26" max="26" width="15.140625" customWidth="1"/>
    <col min="28" max="28" width="13.7109375" customWidth="1"/>
    <col min="29" max="29" width="13" customWidth="1"/>
  </cols>
  <sheetData>
    <row r="1" spans="1:30" ht="20.25" customHeight="1" x14ac:dyDescent="0.25">
      <c r="A1" s="26" t="s">
        <v>2</v>
      </c>
      <c r="B1" s="26" t="s">
        <v>35</v>
      </c>
      <c r="C1" s="26" t="s">
        <v>28</v>
      </c>
      <c r="D1" s="23" t="s">
        <v>0</v>
      </c>
      <c r="E1" s="24"/>
      <c r="F1" s="25"/>
      <c r="G1" s="23" t="s">
        <v>1</v>
      </c>
      <c r="H1" s="24"/>
      <c r="I1" s="25"/>
      <c r="J1" s="23" t="s">
        <v>3</v>
      </c>
      <c r="K1" s="24"/>
      <c r="L1" s="25"/>
      <c r="M1" s="23" t="s">
        <v>4</v>
      </c>
      <c r="N1" s="24"/>
      <c r="O1" s="25"/>
      <c r="P1" s="23" t="s">
        <v>30</v>
      </c>
      <c r="Q1" s="24"/>
      <c r="R1" s="25"/>
      <c r="S1" s="23" t="s">
        <v>31</v>
      </c>
      <c r="T1" s="24"/>
      <c r="U1" s="25"/>
      <c r="V1" s="23" t="s">
        <v>32</v>
      </c>
      <c r="W1" s="24"/>
      <c r="X1" s="25"/>
      <c r="Y1" s="23" t="s">
        <v>33</v>
      </c>
      <c r="Z1" s="24"/>
      <c r="AA1" s="25"/>
      <c r="AB1" s="23" t="s">
        <v>36</v>
      </c>
      <c r="AC1" s="24"/>
      <c r="AD1" s="25"/>
    </row>
    <row r="2" spans="1:30" ht="36" x14ac:dyDescent="0.25">
      <c r="A2" s="27"/>
      <c r="B2" s="27"/>
      <c r="C2" s="28"/>
      <c r="D2" s="1" t="s">
        <v>5</v>
      </c>
      <c r="E2" s="1" t="s">
        <v>34</v>
      </c>
      <c r="F2" s="1" t="s">
        <v>6</v>
      </c>
      <c r="G2" s="1" t="s">
        <v>5</v>
      </c>
      <c r="H2" s="1" t="s">
        <v>34</v>
      </c>
      <c r="I2" s="1" t="s">
        <v>6</v>
      </c>
      <c r="J2" s="1" t="s">
        <v>5</v>
      </c>
      <c r="K2" s="1" t="s">
        <v>34</v>
      </c>
      <c r="L2" s="1" t="s">
        <v>6</v>
      </c>
      <c r="M2" s="1" t="s">
        <v>5</v>
      </c>
      <c r="N2" s="1" t="s">
        <v>34</v>
      </c>
      <c r="O2" s="1" t="s">
        <v>6</v>
      </c>
      <c r="P2" s="1" t="s">
        <v>5</v>
      </c>
      <c r="Q2" s="1" t="s">
        <v>34</v>
      </c>
      <c r="R2" s="1" t="s">
        <v>6</v>
      </c>
      <c r="S2" s="1" t="s">
        <v>5</v>
      </c>
      <c r="T2" s="1" t="s">
        <v>34</v>
      </c>
      <c r="U2" s="1" t="s">
        <v>6</v>
      </c>
      <c r="V2" s="1" t="s">
        <v>5</v>
      </c>
      <c r="W2" s="1" t="s">
        <v>34</v>
      </c>
      <c r="X2" s="1" t="s">
        <v>6</v>
      </c>
      <c r="Y2" s="1" t="s">
        <v>5</v>
      </c>
      <c r="Z2" s="1" t="s">
        <v>34</v>
      </c>
      <c r="AA2" s="1" t="s">
        <v>6</v>
      </c>
      <c r="AB2" s="1" t="s">
        <v>5</v>
      </c>
      <c r="AC2" s="1" t="s">
        <v>34</v>
      </c>
      <c r="AD2" s="1" t="s">
        <v>6</v>
      </c>
    </row>
    <row r="3" spans="1:30" x14ac:dyDescent="0.25">
      <c r="A3" s="16" t="s">
        <v>9</v>
      </c>
      <c r="B3" s="9" t="s">
        <v>29</v>
      </c>
      <c r="D3" s="9"/>
      <c r="E3" s="2"/>
      <c r="F3" s="9"/>
      <c r="G3" s="9"/>
      <c r="H3" s="2"/>
      <c r="I3" s="9"/>
      <c r="J3" s="15"/>
      <c r="K3" s="2"/>
      <c r="L3" s="15"/>
      <c r="M3" s="15"/>
      <c r="N3" s="2"/>
      <c r="O3" s="15"/>
      <c r="P3" s="15"/>
      <c r="Q3" s="2"/>
      <c r="R3" s="15"/>
      <c r="S3" s="15"/>
      <c r="T3" s="2"/>
      <c r="U3" s="15"/>
      <c r="V3" s="15"/>
      <c r="W3" s="2"/>
      <c r="X3" s="15"/>
      <c r="Y3" s="15"/>
      <c r="Z3" s="2"/>
      <c r="AA3" s="15"/>
    </row>
    <row r="4" spans="1:30" x14ac:dyDescent="0.25">
      <c r="A4" s="14" t="s">
        <v>7</v>
      </c>
      <c r="B4" s="14">
        <v>5271</v>
      </c>
      <c r="C4" s="12" t="s">
        <v>8</v>
      </c>
      <c r="D4" s="13">
        <v>0</v>
      </c>
      <c r="E4" s="13"/>
      <c r="F4" s="13">
        <v>0</v>
      </c>
      <c r="G4" s="13">
        <v>0</v>
      </c>
      <c r="H4" s="13"/>
      <c r="I4" s="13">
        <v>0</v>
      </c>
      <c r="J4" s="11">
        <v>0</v>
      </c>
      <c r="K4" s="13"/>
      <c r="L4" s="11">
        <v>0</v>
      </c>
      <c r="M4" s="11">
        <v>0</v>
      </c>
      <c r="N4" s="13"/>
      <c r="O4" s="11">
        <v>0</v>
      </c>
      <c r="P4" s="10">
        <v>0</v>
      </c>
      <c r="Q4" s="13"/>
      <c r="R4" s="10">
        <v>0</v>
      </c>
      <c r="S4" s="10">
        <v>0</v>
      </c>
      <c r="T4" s="13"/>
      <c r="U4" s="17">
        <v>0</v>
      </c>
      <c r="V4" s="10">
        <v>0</v>
      </c>
      <c r="W4" s="13"/>
      <c r="X4" s="17">
        <v>0</v>
      </c>
      <c r="Y4" s="10">
        <v>0</v>
      </c>
      <c r="Z4" s="13"/>
      <c r="AA4" s="17">
        <v>0</v>
      </c>
      <c r="AB4" s="18">
        <v>0</v>
      </c>
      <c r="AC4" s="19"/>
      <c r="AD4" s="18">
        <v>0</v>
      </c>
    </row>
    <row r="5" spans="1:30" x14ac:dyDescent="0.25">
      <c r="A5" s="14" t="s">
        <v>9</v>
      </c>
      <c r="B5" s="14">
        <v>5208</v>
      </c>
      <c r="C5" s="12" t="s">
        <v>10</v>
      </c>
      <c r="D5" s="13">
        <v>1119.81</v>
      </c>
      <c r="E5" s="13">
        <f t="shared" ref="E5:E13" si="0">F5/D5*10</f>
        <v>7.1336208821139309</v>
      </c>
      <c r="F5" s="13">
        <v>798.83</v>
      </c>
      <c r="G5" s="13">
        <v>1119.81</v>
      </c>
      <c r="H5" s="13">
        <f t="shared" ref="H5:H13" si="1">I5/G5*10</f>
        <v>6.4609174770720035</v>
      </c>
      <c r="I5" s="13">
        <v>723.5</v>
      </c>
      <c r="J5" s="11">
        <v>1119.81</v>
      </c>
      <c r="K5" s="13">
        <f t="shared" ref="K5:K13" si="2">L5/J5*10</f>
        <v>6.0617426170511068</v>
      </c>
      <c r="L5" s="11">
        <v>678.8</v>
      </c>
      <c r="M5" s="11">
        <v>1119.81</v>
      </c>
      <c r="N5" s="13">
        <f t="shared" ref="N5:N13" si="3">O5/M5*10</f>
        <v>6.2470419088952589</v>
      </c>
      <c r="O5" s="11">
        <v>699.55</v>
      </c>
      <c r="P5" s="10">
        <v>1119.81</v>
      </c>
      <c r="Q5" s="13">
        <v>6.340361311293881</v>
      </c>
      <c r="R5" s="10">
        <v>710</v>
      </c>
      <c r="S5" s="20">
        <v>1128.3499999999999</v>
      </c>
      <c r="T5" s="13">
        <f>(U5/S5)*10</f>
        <v>6.4235387955864764</v>
      </c>
      <c r="U5" s="21">
        <v>724.8</v>
      </c>
      <c r="V5" s="20">
        <v>1450.49</v>
      </c>
      <c r="W5" s="13">
        <f>(X5/V5)*10</f>
        <v>5.0758019703686337</v>
      </c>
      <c r="X5" s="20">
        <v>736.24</v>
      </c>
      <c r="Y5" s="20">
        <v>1136.78</v>
      </c>
      <c r="Z5" s="13">
        <f>(AA5/Y5)*10</f>
        <v>6.4843681275180778</v>
      </c>
      <c r="AA5" s="20">
        <v>737.13</v>
      </c>
      <c r="AB5" s="18">
        <v>1136.78</v>
      </c>
      <c r="AC5" s="13">
        <f>(AD5/AB5)*10</f>
        <v>5.9760023927233066</v>
      </c>
      <c r="AD5" s="18">
        <v>679.34</v>
      </c>
    </row>
    <row r="6" spans="1:30" x14ac:dyDescent="0.25">
      <c r="A6" s="14" t="s">
        <v>11</v>
      </c>
      <c r="B6" s="14">
        <v>5201</v>
      </c>
      <c r="C6" s="12" t="s">
        <v>12</v>
      </c>
      <c r="D6" s="13">
        <v>549.42999999999995</v>
      </c>
      <c r="E6" s="13">
        <f t="shared" si="0"/>
        <v>6.2488397066050272</v>
      </c>
      <c r="F6" s="13">
        <v>343.33</v>
      </c>
      <c r="G6" s="13">
        <v>565.73</v>
      </c>
      <c r="H6" s="13">
        <f t="shared" si="1"/>
        <v>6.1794495607445246</v>
      </c>
      <c r="I6" s="13">
        <v>349.59</v>
      </c>
      <c r="J6" s="11">
        <v>565.73</v>
      </c>
      <c r="K6" s="13">
        <f t="shared" si="2"/>
        <v>6.2773761334912415</v>
      </c>
      <c r="L6" s="11">
        <v>355.13</v>
      </c>
      <c r="M6" s="11">
        <v>568.73</v>
      </c>
      <c r="N6" s="13">
        <f t="shared" si="3"/>
        <v>6.3137165262954298</v>
      </c>
      <c r="O6" s="11">
        <v>359.08</v>
      </c>
      <c r="P6" s="10">
        <v>570.73</v>
      </c>
      <c r="Q6" s="13">
        <v>6.3374975908047579</v>
      </c>
      <c r="R6" s="10">
        <v>361.7</v>
      </c>
      <c r="S6" s="20">
        <v>590.73</v>
      </c>
      <c r="T6" s="13">
        <f t="shared" ref="T6:T13" si="4">(U6/S6)*10</f>
        <v>6.1659302896416301</v>
      </c>
      <c r="U6" s="21">
        <v>364.24</v>
      </c>
      <c r="V6" s="20">
        <v>721.81</v>
      </c>
      <c r="W6" s="13">
        <f t="shared" ref="W6:W13" si="5">(X6/V6)*10</f>
        <v>5.0596417339743152</v>
      </c>
      <c r="X6" s="20">
        <v>365.21</v>
      </c>
      <c r="Y6" s="20">
        <v>592.73</v>
      </c>
      <c r="Z6" s="13">
        <f t="shared" ref="Z6:Z13" si="6">(AA6/Y6)*10</f>
        <v>6.1776862989894221</v>
      </c>
      <c r="AA6" s="20">
        <v>366.17</v>
      </c>
      <c r="AB6" s="18">
        <v>593.73</v>
      </c>
      <c r="AC6" s="13">
        <f t="shared" ref="AC6:AC14" si="7">(AD6/AB6)*10</f>
        <v>6.1847978037154929</v>
      </c>
      <c r="AD6" s="18">
        <v>367.21</v>
      </c>
    </row>
    <row r="7" spans="1:30" x14ac:dyDescent="0.25">
      <c r="A7" s="14" t="s">
        <v>13</v>
      </c>
      <c r="B7" s="14">
        <v>5202</v>
      </c>
      <c r="C7" s="12" t="s">
        <v>14</v>
      </c>
      <c r="D7" s="13">
        <v>631.65</v>
      </c>
      <c r="E7" s="13">
        <f t="shared" si="0"/>
        <v>7.2484762130926939</v>
      </c>
      <c r="F7" s="13">
        <v>457.85</v>
      </c>
      <c r="G7" s="13">
        <v>631.95000000000005</v>
      </c>
      <c r="H7" s="13">
        <f t="shared" si="1"/>
        <v>6.3122082443231262</v>
      </c>
      <c r="I7" s="13">
        <v>398.9</v>
      </c>
      <c r="J7" s="11">
        <v>667.19</v>
      </c>
      <c r="K7" s="13">
        <f t="shared" si="2"/>
        <v>6.5063924819017069</v>
      </c>
      <c r="L7" s="11">
        <v>434.1</v>
      </c>
      <c r="M7" s="11">
        <v>486.71</v>
      </c>
      <c r="N7" s="13">
        <f t="shared" si="3"/>
        <v>7.3392780094923049</v>
      </c>
      <c r="O7" s="11">
        <v>357.21</v>
      </c>
      <c r="P7" s="10">
        <v>705.57</v>
      </c>
      <c r="Q7" s="13">
        <v>5.5197925081848709</v>
      </c>
      <c r="R7" s="10">
        <v>389.46</v>
      </c>
      <c r="S7" s="20">
        <v>777.44</v>
      </c>
      <c r="T7" s="13">
        <f t="shared" si="4"/>
        <v>5.910938464704671</v>
      </c>
      <c r="U7" s="21">
        <v>459.54</v>
      </c>
      <c r="V7" s="20">
        <v>1264.58</v>
      </c>
      <c r="W7" s="13">
        <f t="shared" si="5"/>
        <v>4.5817583703680276</v>
      </c>
      <c r="X7" s="20">
        <v>579.4</v>
      </c>
      <c r="Y7" s="20">
        <v>982.2</v>
      </c>
      <c r="Z7" s="13">
        <f t="shared" si="6"/>
        <v>7.182651191203421</v>
      </c>
      <c r="AA7" s="20">
        <v>705.48</v>
      </c>
      <c r="AB7" s="18">
        <v>978.5</v>
      </c>
      <c r="AC7" s="13">
        <f t="shared" si="7"/>
        <v>7.1126213592233007</v>
      </c>
      <c r="AD7" s="18">
        <v>695.97</v>
      </c>
    </row>
    <row r="8" spans="1:30" x14ac:dyDescent="0.25">
      <c r="A8" s="14" t="s">
        <v>15</v>
      </c>
      <c r="B8" s="14">
        <v>5203</v>
      </c>
      <c r="C8" s="12" t="s">
        <v>16</v>
      </c>
      <c r="D8" s="13">
        <v>468.5</v>
      </c>
      <c r="E8" s="13">
        <f t="shared" si="0"/>
        <v>2.405976520811099</v>
      </c>
      <c r="F8" s="13">
        <v>112.72</v>
      </c>
      <c r="G8" s="13">
        <v>466.5</v>
      </c>
      <c r="H8" s="13">
        <f t="shared" si="1"/>
        <v>3.3389067524115754</v>
      </c>
      <c r="I8" s="13">
        <v>155.76</v>
      </c>
      <c r="J8" s="11">
        <v>443.5</v>
      </c>
      <c r="K8" s="13">
        <f t="shared" si="2"/>
        <v>3.2216459977452083</v>
      </c>
      <c r="L8" s="11">
        <v>142.88</v>
      </c>
      <c r="M8" s="11">
        <v>443.5</v>
      </c>
      <c r="N8" s="13">
        <f t="shared" si="3"/>
        <v>3.0974069898534387</v>
      </c>
      <c r="O8" s="11">
        <v>137.37</v>
      </c>
      <c r="P8" s="10">
        <v>374.5</v>
      </c>
      <c r="Q8" s="13">
        <v>3.1684913217623496</v>
      </c>
      <c r="R8" s="10">
        <v>118.66</v>
      </c>
      <c r="S8" s="20">
        <v>424.5</v>
      </c>
      <c r="T8" s="13">
        <f t="shared" si="4"/>
        <v>4.3375736160188456</v>
      </c>
      <c r="U8" s="21">
        <v>184.13</v>
      </c>
      <c r="V8" s="20">
        <v>680</v>
      </c>
      <c r="W8" s="13">
        <f t="shared" si="5"/>
        <v>5.3992647058823531</v>
      </c>
      <c r="X8" s="20">
        <v>367.15</v>
      </c>
      <c r="Y8" s="20">
        <v>449.5</v>
      </c>
      <c r="Z8" s="13">
        <f t="shared" si="6"/>
        <v>8.6587319243603993</v>
      </c>
      <c r="AA8" s="20">
        <v>389.21</v>
      </c>
      <c r="AB8" s="18">
        <v>466.5</v>
      </c>
      <c r="AC8" s="13">
        <f t="shared" si="7"/>
        <v>9.1063236870310824</v>
      </c>
      <c r="AD8" s="18">
        <v>424.81</v>
      </c>
    </row>
    <row r="9" spans="1:30" x14ac:dyDescent="0.25">
      <c r="A9" s="14" t="s">
        <v>17</v>
      </c>
      <c r="B9" s="14">
        <v>5207</v>
      </c>
      <c r="C9" s="12" t="s">
        <v>18</v>
      </c>
      <c r="D9" s="13">
        <v>260</v>
      </c>
      <c r="E9" s="13">
        <f t="shared" si="0"/>
        <v>5.361538461538462</v>
      </c>
      <c r="F9" s="13">
        <v>139.4</v>
      </c>
      <c r="G9" s="13">
        <v>23</v>
      </c>
      <c r="H9" s="13">
        <f t="shared" si="1"/>
        <v>60.608695652173914</v>
      </c>
      <c r="I9" s="13">
        <v>139.4</v>
      </c>
      <c r="J9" s="11">
        <v>23</v>
      </c>
      <c r="K9" s="13">
        <f t="shared" si="2"/>
        <v>13.852173913043478</v>
      </c>
      <c r="L9" s="11">
        <v>31.86</v>
      </c>
      <c r="M9" s="11">
        <v>260</v>
      </c>
      <c r="N9" s="13">
        <f t="shared" si="3"/>
        <v>6.0711538461538463</v>
      </c>
      <c r="O9" s="11">
        <v>157.85</v>
      </c>
      <c r="P9" s="10">
        <v>260</v>
      </c>
      <c r="Q9" s="13">
        <v>6.0711538461538463</v>
      </c>
      <c r="R9" s="10">
        <v>157.85</v>
      </c>
      <c r="S9" s="20">
        <v>260</v>
      </c>
      <c r="T9" s="13">
        <f t="shared" si="4"/>
        <v>5.6773076923076928</v>
      </c>
      <c r="U9" s="21">
        <v>147.61000000000001</v>
      </c>
      <c r="V9" s="20">
        <v>341</v>
      </c>
      <c r="W9" s="13">
        <f t="shared" si="5"/>
        <v>4.3313782991202343</v>
      </c>
      <c r="X9" s="20">
        <v>147.69999999999999</v>
      </c>
      <c r="Y9" s="20">
        <v>251</v>
      </c>
      <c r="Z9" s="13">
        <f t="shared" si="6"/>
        <v>5.8378486055776886</v>
      </c>
      <c r="AA9" s="20">
        <v>146.53</v>
      </c>
      <c r="AB9" s="18">
        <v>250</v>
      </c>
      <c r="AC9" s="13">
        <f t="shared" si="7"/>
        <v>5.7904</v>
      </c>
      <c r="AD9" s="18">
        <v>144.76</v>
      </c>
    </row>
    <row r="10" spans="1:30" x14ac:dyDescent="0.25">
      <c r="A10" s="14" t="s">
        <v>19</v>
      </c>
      <c r="B10" s="14">
        <v>5204</v>
      </c>
      <c r="C10" s="12" t="s">
        <v>20</v>
      </c>
      <c r="D10" s="13">
        <v>2334.59</v>
      </c>
      <c r="E10" s="13">
        <f t="shared" si="0"/>
        <v>5.4742802804775135</v>
      </c>
      <c r="F10" s="13">
        <v>1278.02</v>
      </c>
      <c r="G10" s="13">
        <v>2334.59</v>
      </c>
      <c r="H10" s="13">
        <f t="shared" si="1"/>
        <v>5.5424721257265732</v>
      </c>
      <c r="I10" s="13">
        <v>1293.94</v>
      </c>
      <c r="J10" s="11">
        <v>2338.59</v>
      </c>
      <c r="K10" s="13">
        <f t="shared" si="2"/>
        <v>5.4672687388554628</v>
      </c>
      <c r="L10" s="11">
        <v>1278.57</v>
      </c>
      <c r="M10" s="11">
        <v>2702.84</v>
      </c>
      <c r="N10" s="13">
        <f t="shared" si="3"/>
        <v>7.2559233990913263</v>
      </c>
      <c r="O10" s="11">
        <v>1961.16</v>
      </c>
      <c r="P10" s="10">
        <v>2573.9</v>
      </c>
      <c r="Q10" s="13">
        <v>7.2476009168965385</v>
      </c>
      <c r="R10" s="10">
        <v>1865.46</v>
      </c>
      <c r="S10" s="20">
        <v>2602.9</v>
      </c>
      <c r="T10" s="13">
        <f t="shared" si="4"/>
        <v>7.5999846325252607</v>
      </c>
      <c r="U10" s="21">
        <v>1978.2</v>
      </c>
      <c r="V10" s="20">
        <v>3859.8999999999996</v>
      </c>
      <c r="W10" s="13">
        <f t="shared" si="5"/>
        <v>5.125003238425867</v>
      </c>
      <c r="X10" s="20">
        <v>1978.2</v>
      </c>
      <c r="Y10" s="20">
        <v>2582.9</v>
      </c>
      <c r="Z10" s="13">
        <f t="shared" si="6"/>
        <v>7.6655697084672267</v>
      </c>
      <c r="AA10" s="20">
        <v>1979.94</v>
      </c>
      <c r="AB10" s="18">
        <v>2582.9</v>
      </c>
      <c r="AC10" s="13">
        <f t="shared" si="7"/>
        <v>7.6385458205892593</v>
      </c>
      <c r="AD10" s="18">
        <v>1972.96</v>
      </c>
    </row>
    <row r="11" spans="1:30" x14ac:dyDescent="0.25">
      <c r="A11" s="14" t="s">
        <v>21</v>
      </c>
      <c r="B11" s="14">
        <v>5205</v>
      </c>
      <c r="C11" s="12" t="s">
        <v>22</v>
      </c>
      <c r="D11" s="13">
        <v>795.36</v>
      </c>
      <c r="E11" s="13">
        <f t="shared" si="0"/>
        <v>6.9188795011064164</v>
      </c>
      <c r="F11" s="13">
        <v>550.29999999999995</v>
      </c>
      <c r="G11" s="13">
        <v>795.36</v>
      </c>
      <c r="H11" s="13">
        <f t="shared" si="1"/>
        <v>6.9190052303359471</v>
      </c>
      <c r="I11" s="13">
        <v>550.30999999999995</v>
      </c>
      <c r="J11" s="11">
        <v>805.81</v>
      </c>
      <c r="K11" s="13">
        <f t="shared" si="2"/>
        <v>6.924585199985108</v>
      </c>
      <c r="L11" s="11">
        <v>557.99</v>
      </c>
      <c r="M11" s="11">
        <v>823.07</v>
      </c>
      <c r="N11" s="13">
        <f t="shared" si="3"/>
        <v>6.8447398155685413</v>
      </c>
      <c r="O11" s="11">
        <v>563.37</v>
      </c>
      <c r="P11" s="10">
        <v>958.95</v>
      </c>
      <c r="Q11" s="13">
        <v>6.7865894989311215</v>
      </c>
      <c r="R11" s="10">
        <v>650.79999999999995</v>
      </c>
      <c r="S11" s="20">
        <v>995.4</v>
      </c>
      <c r="T11" s="13">
        <f t="shared" si="4"/>
        <v>6.7078561382358863</v>
      </c>
      <c r="U11" s="21">
        <v>667.7</v>
      </c>
      <c r="V11" s="20">
        <v>1317.3999999999999</v>
      </c>
      <c r="W11" s="13">
        <f t="shared" si="5"/>
        <v>4.4051920449369977</v>
      </c>
      <c r="X11" s="20">
        <v>580.34</v>
      </c>
      <c r="Y11" s="20">
        <v>982.36</v>
      </c>
      <c r="Z11" s="13">
        <f t="shared" si="6"/>
        <v>8.0296429007695753</v>
      </c>
      <c r="AA11" s="20">
        <v>788.8</v>
      </c>
      <c r="AB11" s="18">
        <v>1012.61</v>
      </c>
      <c r="AC11" s="13">
        <f t="shared" si="7"/>
        <v>8.1455841834467364</v>
      </c>
      <c r="AD11" s="18">
        <v>824.83</v>
      </c>
    </row>
    <row r="12" spans="1:30" x14ac:dyDescent="0.25">
      <c r="A12" s="14" t="s">
        <v>23</v>
      </c>
      <c r="B12" s="14">
        <v>5206</v>
      </c>
      <c r="C12" s="12" t="s">
        <v>24</v>
      </c>
      <c r="D12" s="13">
        <v>911.9</v>
      </c>
      <c r="E12" s="13">
        <f t="shared" si="0"/>
        <v>4.8415396425046611</v>
      </c>
      <c r="F12" s="13">
        <v>441.5</v>
      </c>
      <c r="G12" s="13">
        <v>911.9</v>
      </c>
      <c r="H12" s="13">
        <f t="shared" si="1"/>
        <v>4.8996600504441279</v>
      </c>
      <c r="I12" s="13">
        <v>446.8</v>
      </c>
      <c r="J12" s="11">
        <v>911.9</v>
      </c>
      <c r="K12" s="13">
        <f t="shared" si="2"/>
        <v>4.9978067770588881</v>
      </c>
      <c r="L12" s="11">
        <v>455.75</v>
      </c>
      <c r="M12" s="11">
        <v>886.65</v>
      </c>
      <c r="N12" s="13">
        <f t="shared" si="3"/>
        <v>3.8114250267862175</v>
      </c>
      <c r="O12" s="11">
        <v>337.94</v>
      </c>
      <c r="P12" s="10">
        <v>886.65</v>
      </c>
      <c r="Q12" s="13">
        <v>3.1396830767495629</v>
      </c>
      <c r="R12" s="10">
        <v>278.38</v>
      </c>
      <c r="S12" s="20">
        <v>886.65</v>
      </c>
      <c r="T12" s="13">
        <f t="shared" si="4"/>
        <v>3.1376529634015675</v>
      </c>
      <c r="U12" s="21">
        <v>278.2</v>
      </c>
      <c r="V12" s="20">
        <v>1040.4000000000001</v>
      </c>
      <c r="W12" s="13">
        <f t="shared" si="5"/>
        <v>2.7614379084967315</v>
      </c>
      <c r="X12" s="20">
        <v>287.3</v>
      </c>
      <c r="Y12" s="20">
        <v>1352.2</v>
      </c>
      <c r="Z12" s="13">
        <f t="shared" si="6"/>
        <v>2.5403046886555241</v>
      </c>
      <c r="AA12" s="20">
        <v>343.5</v>
      </c>
      <c r="AB12" s="18">
        <v>1352.2</v>
      </c>
      <c r="AC12" s="13">
        <f t="shared" si="7"/>
        <v>2.6015382339890545</v>
      </c>
      <c r="AD12" s="18">
        <v>351.78</v>
      </c>
    </row>
    <row r="13" spans="1:30" x14ac:dyDescent="0.25">
      <c r="A13" s="14" t="s">
        <v>25</v>
      </c>
      <c r="B13" s="14">
        <v>5272</v>
      </c>
      <c r="C13" s="12" t="s">
        <v>26</v>
      </c>
      <c r="D13" s="13">
        <v>1.27</v>
      </c>
      <c r="E13" s="13">
        <f t="shared" si="0"/>
        <v>2.6771653543307088</v>
      </c>
      <c r="F13" s="13">
        <v>0.34</v>
      </c>
      <c r="G13" s="13">
        <v>1.27</v>
      </c>
      <c r="H13" s="13">
        <f t="shared" si="1"/>
        <v>2.5196850393700787</v>
      </c>
      <c r="I13" s="13">
        <v>0.32</v>
      </c>
      <c r="J13" s="11">
        <v>1.6</v>
      </c>
      <c r="K13" s="13">
        <f t="shared" si="2"/>
        <v>1.3749999999999998</v>
      </c>
      <c r="L13" s="11">
        <v>0.22</v>
      </c>
      <c r="M13" s="11">
        <v>2.27</v>
      </c>
      <c r="N13" s="13">
        <f t="shared" si="3"/>
        <v>1.4977973568281939</v>
      </c>
      <c r="O13" s="11">
        <v>0.34</v>
      </c>
      <c r="P13" s="10">
        <v>1.27</v>
      </c>
      <c r="Q13" s="13">
        <v>2.7559055118110232</v>
      </c>
      <c r="R13" s="10">
        <v>0.35</v>
      </c>
      <c r="S13" s="20">
        <v>1.27</v>
      </c>
      <c r="T13" s="13">
        <f t="shared" si="4"/>
        <v>2.7559055118110232</v>
      </c>
      <c r="U13" s="21">
        <v>0.35</v>
      </c>
      <c r="V13" s="20">
        <v>28.61</v>
      </c>
      <c r="W13" s="13">
        <f t="shared" si="5"/>
        <v>1.1359664452988465</v>
      </c>
      <c r="X13" s="20">
        <v>3.25</v>
      </c>
      <c r="Y13" s="20">
        <v>6.72</v>
      </c>
      <c r="Z13" s="13">
        <f t="shared" si="6"/>
        <v>7.8125</v>
      </c>
      <c r="AA13" s="20">
        <v>5.25</v>
      </c>
      <c r="AB13" s="18">
        <v>6.72</v>
      </c>
      <c r="AC13" s="13">
        <f t="shared" si="7"/>
        <v>7.8125</v>
      </c>
      <c r="AD13" s="18">
        <v>5.25</v>
      </c>
    </row>
    <row r="14" spans="1:30" x14ac:dyDescent="0.25">
      <c r="A14" s="3"/>
      <c r="B14" s="3"/>
      <c r="C14" s="4" t="s">
        <v>27</v>
      </c>
      <c r="D14" s="5">
        <f t="shared" ref="D14:R14" si="8">SUM(D4:D13)</f>
        <v>7072.5099999999993</v>
      </c>
      <c r="E14" s="5">
        <f>F14/D14*10</f>
        <v>5.8286096449492488</v>
      </c>
      <c r="F14" s="5">
        <f t="shared" si="8"/>
        <v>4122.2900000000009</v>
      </c>
      <c r="G14" s="5">
        <f t="shared" si="8"/>
        <v>6850.11</v>
      </c>
      <c r="H14" s="5">
        <f>I14/G14*10</f>
        <v>5.9247515733323999</v>
      </c>
      <c r="I14" s="5">
        <f t="shared" si="8"/>
        <v>4058.5200000000004</v>
      </c>
      <c r="J14" s="5">
        <f t="shared" si="8"/>
        <v>6877.1299999999992</v>
      </c>
      <c r="K14" s="5">
        <f>L14/J14*10</f>
        <v>5.7222998547359154</v>
      </c>
      <c r="L14" s="5">
        <f t="shared" si="8"/>
        <v>3935.2999999999997</v>
      </c>
      <c r="M14" s="5">
        <f t="shared" si="8"/>
        <v>7293.58</v>
      </c>
      <c r="N14" s="5">
        <f>O14/M14*10</f>
        <v>6.2710904658617581</v>
      </c>
      <c r="O14" s="5">
        <f t="shared" si="8"/>
        <v>4573.87</v>
      </c>
      <c r="P14" s="6">
        <f t="shared" si="8"/>
        <v>7451.38</v>
      </c>
      <c r="Q14" s="5">
        <f>R14/P14*10</f>
        <v>6.082980602250859</v>
      </c>
      <c r="R14" s="6">
        <f t="shared" si="8"/>
        <v>4532.6600000000008</v>
      </c>
      <c r="S14" s="6">
        <f>SUM(S4:S13)</f>
        <v>7667.24</v>
      </c>
      <c r="T14" s="5">
        <f>U14/S14*10</f>
        <v>6.2666226699568561</v>
      </c>
      <c r="U14" s="8">
        <f t="shared" ref="U14" si="9">SUM(U4:U13)</f>
        <v>4804.7700000000004</v>
      </c>
      <c r="V14" s="6">
        <f>SUM(V4:V13)</f>
        <v>10704.189999999999</v>
      </c>
      <c r="W14" s="5">
        <f>X14/V14*10</f>
        <v>4.7129114860629349</v>
      </c>
      <c r="X14" s="8">
        <f t="shared" ref="X14" si="10">SUM(X4:X13)</f>
        <v>5044.79</v>
      </c>
      <c r="Y14" s="6">
        <f>SUM(Y4:Y13)</f>
        <v>8336.39</v>
      </c>
      <c r="Z14" s="5">
        <f>AA14/Y14*10</f>
        <v>6.5520087232003306</v>
      </c>
      <c r="AA14" s="8">
        <f t="shared" ref="AA14" si="11">SUM(AA4:AA13)</f>
        <v>5462.01</v>
      </c>
      <c r="AB14" s="6">
        <f>SUM(AB4:AB13)</f>
        <v>8379.9399999999987</v>
      </c>
      <c r="AC14" s="5">
        <f>AD14/AB14*10</f>
        <v>6.5238056597063956</v>
      </c>
      <c r="AD14" s="8">
        <f t="shared" ref="AD14" si="12">SUM(AD4:AD13)</f>
        <v>5466.91</v>
      </c>
    </row>
    <row r="15" spans="1:30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30" x14ac:dyDescent="0.25">
      <c r="A16" s="22"/>
      <c r="B16" s="22"/>
    </row>
  </sheetData>
  <mergeCells count="12">
    <mergeCell ref="AB1:AD1"/>
    <mergeCell ref="Y1:AA1"/>
    <mergeCell ref="V1:X1"/>
    <mergeCell ref="S1:U1"/>
    <mergeCell ref="A1:A2"/>
    <mergeCell ref="P1:R1"/>
    <mergeCell ref="C1:C2"/>
    <mergeCell ref="D1:F1"/>
    <mergeCell ref="G1:I1"/>
    <mergeCell ref="J1:L1"/>
    <mergeCell ref="M1:O1"/>
    <mergeCell ref="B1:B2"/>
  </mergeCells>
  <phoneticPr fontId="9" type="noConversion"/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2023-10-02T00:30:20Z</dcterms:modified>
</cp:coreProperties>
</file>