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ogan\Data Sektoral\Distanbun\31. Tembakau Virginia\"/>
    </mc:Choice>
  </mc:AlternateContent>
  <bookViews>
    <workbookView xWindow="0" yWindow="0" windowWidth="7470" windowHeight="5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4" i="1" l="1"/>
  <c r="AC13" i="1"/>
  <c r="AC12" i="1"/>
  <c r="AC10" i="1"/>
  <c r="AC9" i="1"/>
  <c r="AC6" i="1"/>
  <c r="AC5" i="1"/>
  <c r="E13" i="1"/>
  <c r="E12" i="1"/>
  <c r="E11" i="1"/>
  <c r="E10" i="1"/>
  <c r="E9" i="1"/>
  <c r="E8" i="1"/>
  <c r="E7" i="1"/>
  <c r="E6" i="1"/>
  <c r="E5" i="1"/>
  <c r="H13" i="1"/>
  <c r="H12" i="1"/>
  <c r="H11" i="1"/>
  <c r="H10" i="1"/>
  <c r="H9" i="1"/>
  <c r="H8" i="1"/>
  <c r="H7" i="1"/>
  <c r="H6" i="1"/>
  <c r="H5" i="1"/>
  <c r="K13" i="1"/>
  <c r="K12" i="1"/>
  <c r="K11" i="1"/>
  <c r="K10" i="1"/>
  <c r="K9" i="1"/>
  <c r="K8" i="1"/>
  <c r="K7" i="1"/>
  <c r="K6" i="1"/>
  <c r="K5" i="1"/>
  <c r="N13" i="1"/>
  <c r="N12" i="1"/>
  <c r="N11" i="1"/>
  <c r="N10" i="1"/>
  <c r="N9" i="1"/>
  <c r="N8" i="1"/>
  <c r="N7" i="1"/>
  <c r="N6" i="1"/>
  <c r="N5" i="1"/>
  <c r="Q13" i="1"/>
  <c r="Q12" i="1"/>
  <c r="Q11" i="1"/>
  <c r="Q10" i="1"/>
  <c r="Q9" i="1"/>
  <c r="Q8" i="1"/>
  <c r="Q7" i="1"/>
  <c r="Q6" i="1"/>
  <c r="Q5" i="1"/>
  <c r="T13" i="1"/>
  <c r="T12" i="1"/>
  <c r="T11" i="1"/>
  <c r="T10" i="1"/>
  <c r="T9" i="1"/>
  <c r="T8" i="1"/>
  <c r="T7" i="1"/>
  <c r="T6" i="1"/>
  <c r="T5" i="1"/>
  <c r="W13" i="1"/>
  <c r="W12" i="1"/>
  <c r="W11" i="1"/>
  <c r="W10" i="1"/>
  <c r="W9" i="1"/>
  <c r="W8" i="1"/>
  <c r="W7" i="1"/>
  <c r="W6" i="1"/>
  <c r="W5" i="1"/>
  <c r="Z6" i="1"/>
  <c r="Z7" i="1"/>
  <c r="Z8" i="1"/>
  <c r="Z9" i="1"/>
  <c r="Z10" i="1"/>
  <c r="Z11" i="1"/>
  <c r="Z12" i="1"/>
  <c r="Z13" i="1"/>
  <c r="Z5" i="1"/>
  <c r="Y14" i="1" l="1"/>
  <c r="AA14" i="1"/>
  <c r="Z14" i="1" l="1"/>
  <c r="V14" i="1"/>
  <c r="X14" i="1"/>
  <c r="S14" i="1"/>
  <c r="U14" i="1"/>
  <c r="W14" i="1" l="1"/>
  <c r="T14" i="1"/>
  <c r="R14" i="1"/>
  <c r="P14" i="1"/>
  <c r="O14" i="1"/>
  <c r="M14" i="1"/>
  <c r="N14" i="1" s="1"/>
  <c r="L14" i="1"/>
  <c r="J14" i="1"/>
  <c r="I14" i="1"/>
  <c r="G14" i="1"/>
  <c r="F14" i="1"/>
  <c r="D14" i="1"/>
  <c r="H14" i="1" l="1"/>
  <c r="E14" i="1"/>
  <c r="Q14" i="1"/>
  <c r="K14" i="1"/>
  <c r="AC8" i="1" l="1"/>
  <c r="AD14" i="1"/>
  <c r="AC14" i="1" s="1"/>
  <c r="AC11" i="1"/>
  <c r="AC7" i="1"/>
</calcChain>
</file>

<file path=xl/sharedStrings.xml><?xml version="1.0" encoding="utf-8"?>
<sst xmlns="http://schemas.openxmlformats.org/spreadsheetml/2006/main" count="62" uniqueCount="38">
  <si>
    <t>Tahun 2014</t>
  </si>
  <si>
    <t>Tahun 2015</t>
  </si>
  <si>
    <t>No</t>
  </si>
  <si>
    <t>Tahun 2016</t>
  </si>
  <si>
    <t>Tahun 2017</t>
  </si>
  <si>
    <t>Luas Panen (Ha)</t>
  </si>
  <si>
    <t>Produksi (Ton)</t>
  </si>
  <si>
    <t>1.</t>
  </si>
  <si>
    <t>Kota Mataram</t>
  </si>
  <si>
    <t>2.</t>
  </si>
  <si>
    <t>Lombok Utara</t>
  </si>
  <si>
    <t>3.</t>
  </si>
  <si>
    <t>Lombok Barat</t>
  </si>
  <si>
    <t>4.</t>
  </si>
  <si>
    <t>Lombok Tengah</t>
  </si>
  <si>
    <t>5.</t>
  </si>
  <si>
    <t>Lombok Timur</t>
  </si>
  <si>
    <t>6.</t>
  </si>
  <si>
    <t>Sumbawa Barat</t>
  </si>
  <si>
    <t>7.</t>
  </si>
  <si>
    <t>Sumbawa</t>
  </si>
  <si>
    <t>8.</t>
  </si>
  <si>
    <t>Dompu</t>
  </si>
  <si>
    <t>9.</t>
  </si>
  <si>
    <t>Bima</t>
  </si>
  <si>
    <t>10</t>
  </si>
  <si>
    <t>Kota Bima</t>
  </si>
  <si>
    <t>Jumlah</t>
  </si>
  <si>
    <t>Jenis Komoditi</t>
  </si>
  <si>
    <t>7</t>
  </si>
  <si>
    <t>TEMBAKAU VIRGINIA</t>
  </si>
  <si>
    <t>Tahun 2019</t>
  </si>
  <si>
    <t>Tahun 2020</t>
  </si>
  <si>
    <t>Tahun 2018</t>
  </si>
  <si>
    <t>Tahun 2021</t>
  </si>
  <si>
    <t>Produktivitas (Ku/Ha)</t>
  </si>
  <si>
    <t>Tahun 2022</t>
  </si>
  <si>
    <t>Kode Wilayah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</si>
</sst>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b/>
      <sz val="10"/>
      <name val="Times New Roman"/>
      <family val="1"/>
    </font>
    <font>
      <sz val="9"/>
      <color indexed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6">
    <xf numFmtId="0" fontId="0" fillId="0" borderId="0" xfId="0"/>
    <xf numFmtId="164" fontId="3" fillId="0" borderId="7" xfId="2" applyFont="1" applyBorder="1" applyAlignment="1">
      <alignment horizontal="center" vertical="center" wrapText="1"/>
    </xf>
    <xf numFmtId="0" fontId="4" fillId="0" borderId="8" xfId="0" applyFont="1" applyBorder="1"/>
    <xf numFmtId="0" fontId="6" fillId="0" borderId="1" xfId="0" quotePrefix="1" applyFont="1" applyBorder="1" applyAlignment="1">
      <alignment horizontal="center"/>
    </xf>
    <xf numFmtId="0" fontId="6" fillId="0" borderId="1" xfId="0" applyFont="1" applyBorder="1"/>
    <xf numFmtId="165" fontId="6" fillId="0" borderId="1" xfId="1" applyNumberFormat="1" applyFont="1" applyBorder="1"/>
    <xf numFmtId="0" fontId="6" fillId="0" borderId="6" xfId="0" quotePrefix="1" applyFont="1" applyBorder="1" applyAlignment="1">
      <alignment horizontal="center"/>
    </xf>
    <xf numFmtId="0" fontId="6" fillId="0" borderId="6" xfId="0" applyFont="1" applyBorder="1"/>
    <xf numFmtId="165" fontId="6" fillId="0" borderId="6" xfId="1" applyNumberFormat="1" applyFont="1" applyBorder="1"/>
    <xf numFmtId="0" fontId="6" fillId="0" borderId="7" xfId="0" quotePrefix="1" applyFont="1" applyBorder="1" applyAlignment="1">
      <alignment horizontal="center"/>
    </xf>
    <xf numFmtId="0" fontId="6" fillId="0" borderId="7" xfId="0" applyFont="1" applyBorder="1"/>
    <xf numFmtId="165" fontId="6" fillId="0" borderId="7" xfId="1" applyNumberFormat="1" applyFont="1" applyBorder="1"/>
    <xf numFmtId="0" fontId="6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5" fontId="5" fillId="0" borderId="7" xfId="1" applyNumberFormat="1" applyFont="1" applyBorder="1" applyAlignment="1">
      <alignment horizontal="right" vertical="center" wrapText="1"/>
    </xf>
    <xf numFmtId="43" fontId="0" fillId="0" borderId="0" xfId="0" applyNumberFormat="1"/>
    <xf numFmtId="0" fontId="4" fillId="0" borderId="9" xfId="0" quotePrefix="1" applyFont="1" applyBorder="1" applyAlignment="1">
      <alignment horizontal="center"/>
    </xf>
    <xf numFmtId="0" fontId="4" fillId="0" borderId="9" xfId="0" applyFont="1" applyBorder="1"/>
    <xf numFmtId="164" fontId="7" fillId="0" borderId="9" xfId="2" applyFont="1" applyBorder="1" applyAlignment="1">
      <alignment horizontal="right" vertical="center" wrapText="1"/>
    </xf>
    <xf numFmtId="165" fontId="7" fillId="0" borderId="1" xfId="1" applyNumberFormat="1" applyFont="1" applyBorder="1" applyAlignment="1">
      <alignment horizontal="right" vertical="center" wrapText="1"/>
    </xf>
    <xf numFmtId="165" fontId="7" fillId="0" borderId="6" xfId="1" applyNumberFormat="1" applyFont="1" applyBorder="1" applyAlignment="1">
      <alignment horizontal="right" vertical="center" wrapText="1"/>
    </xf>
    <xf numFmtId="165" fontId="7" fillId="0" borderId="7" xfId="1" applyNumberFormat="1" applyFont="1" applyBorder="1" applyAlignment="1">
      <alignment horizontal="right" vertical="center" wrapText="1"/>
    </xf>
    <xf numFmtId="165" fontId="5" fillId="0" borderId="5" xfId="1" applyNumberFormat="1" applyFont="1" applyBorder="1" applyAlignment="1">
      <alignment horizontal="right" vertical="center" wrapText="1"/>
    </xf>
    <xf numFmtId="164" fontId="7" fillId="0" borderId="1" xfId="2" applyFont="1" applyBorder="1" applyAlignment="1">
      <alignment horizontal="right" vertical="center" wrapText="1"/>
    </xf>
    <xf numFmtId="164" fontId="7" fillId="0" borderId="6" xfId="2" applyFont="1" applyBorder="1" applyAlignment="1">
      <alignment horizontal="right" vertical="center" wrapText="1"/>
    </xf>
    <xf numFmtId="164" fontId="7" fillId="0" borderId="7" xfId="2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/>
    </xf>
    <xf numFmtId="164" fontId="7" fillId="0" borderId="1" xfId="2" applyFont="1" applyFill="1" applyBorder="1" applyAlignment="1">
      <alignment horizontal="right" vertical="center" wrapText="1"/>
    </xf>
    <xf numFmtId="164" fontId="7" fillId="0" borderId="6" xfId="2" applyFont="1" applyFill="1" applyBorder="1" applyAlignment="1">
      <alignment horizontal="right" vertical="center" wrapText="1"/>
    </xf>
    <xf numFmtId="164" fontId="7" fillId="0" borderId="7" xfId="2" applyFont="1" applyFill="1" applyBorder="1" applyAlignment="1">
      <alignment horizontal="right" vertical="center" wrapText="1"/>
    </xf>
    <xf numFmtId="164" fontId="3" fillId="0" borderId="2" xfId="2" applyFont="1" applyBorder="1" applyAlignment="1">
      <alignment horizontal="center" vertical="center" wrapText="1"/>
    </xf>
    <xf numFmtId="164" fontId="3" fillId="0" borderId="3" xfId="2" applyFont="1" applyBorder="1" applyAlignment="1">
      <alignment horizontal="center" vertical="center" wrapText="1"/>
    </xf>
    <xf numFmtId="164" fontId="3" fillId="0" borderId="4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3">
    <cellStyle name="Comma [0]" xfId="1" builtinId="6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U1" workbookViewId="0">
      <selection activeCell="AC17" sqref="AC17"/>
    </sheetView>
  </sheetViews>
  <sheetFormatPr defaultRowHeight="15" x14ac:dyDescent="0.25"/>
  <cols>
    <col min="3" max="3" width="19" bestFit="1" customWidth="1"/>
    <col min="4" max="18" width="10" customWidth="1"/>
    <col min="19" max="19" width="9.7109375" bestFit="1" customWidth="1"/>
    <col min="20" max="20" width="8.85546875" bestFit="1" customWidth="1"/>
    <col min="21" max="21" width="9.7109375" bestFit="1" customWidth="1"/>
    <col min="22" max="22" width="10.140625" customWidth="1"/>
    <col min="24" max="24" width="10.85546875" customWidth="1"/>
    <col min="25" max="25" width="9.7109375" bestFit="1" customWidth="1"/>
    <col min="27" max="27" width="9.7109375" bestFit="1" customWidth="1"/>
    <col min="28" max="28" width="11.42578125" customWidth="1"/>
    <col min="30" max="30" width="11.7109375" customWidth="1"/>
  </cols>
  <sheetData>
    <row r="1" spans="1:30" ht="20.25" customHeight="1" x14ac:dyDescent="0.25">
      <c r="A1" s="33" t="s">
        <v>2</v>
      </c>
      <c r="B1" s="33" t="s">
        <v>37</v>
      </c>
      <c r="C1" s="33" t="s">
        <v>28</v>
      </c>
      <c r="D1" s="30" t="s">
        <v>0</v>
      </c>
      <c r="E1" s="31"/>
      <c r="F1" s="32"/>
      <c r="G1" s="30" t="s">
        <v>1</v>
      </c>
      <c r="H1" s="31"/>
      <c r="I1" s="32"/>
      <c r="J1" s="30" t="s">
        <v>3</v>
      </c>
      <c r="K1" s="31"/>
      <c r="L1" s="32"/>
      <c r="M1" s="30" t="s">
        <v>4</v>
      </c>
      <c r="N1" s="31"/>
      <c r="O1" s="32"/>
      <c r="P1" s="30" t="s">
        <v>33</v>
      </c>
      <c r="Q1" s="31"/>
      <c r="R1" s="32"/>
      <c r="S1" s="30" t="s">
        <v>31</v>
      </c>
      <c r="T1" s="31"/>
      <c r="U1" s="32"/>
      <c r="V1" s="30" t="s">
        <v>32</v>
      </c>
      <c r="W1" s="31"/>
      <c r="X1" s="32"/>
      <c r="Y1" s="30" t="s">
        <v>34</v>
      </c>
      <c r="Z1" s="31"/>
      <c r="AA1" s="32"/>
      <c r="AB1" s="30" t="s">
        <v>36</v>
      </c>
      <c r="AC1" s="31"/>
      <c r="AD1" s="32"/>
    </row>
    <row r="2" spans="1:30" ht="48" x14ac:dyDescent="0.25">
      <c r="A2" s="34"/>
      <c r="B2" s="34"/>
      <c r="C2" s="35"/>
      <c r="D2" s="1" t="s">
        <v>5</v>
      </c>
      <c r="E2" s="1" t="s">
        <v>35</v>
      </c>
      <c r="F2" s="1" t="s">
        <v>6</v>
      </c>
      <c r="G2" s="1" t="s">
        <v>5</v>
      </c>
      <c r="H2" s="1" t="s">
        <v>35</v>
      </c>
      <c r="I2" s="1" t="s">
        <v>6</v>
      </c>
      <c r="J2" s="1" t="s">
        <v>5</v>
      </c>
      <c r="K2" s="1" t="s">
        <v>35</v>
      </c>
      <c r="L2" s="1" t="s">
        <v>6</v>
      </c>
      <c r="M2" s="1" t="s">
        <v>5</v>
      </c>
      <c r="N2" s="1" t="s">
        <v>35</v>
      </c>
      <c r="O2" s="1" t="s">
        <v>6</v>
      </c>
      <c r="P2" s="1" t="s">
        <v>5</v>
      </c>
      <c r="Q2" s="1" t="s">
        <v>35</v>
      </c>
      <c r="R2" s="1" t="s">
        <v>6</v>
      </c>
      <c r="S2" s="1" t="s">
        <v>5</v>
      </c>
      <c r="T2" s="1" t="s">
        <v>35</v>
      </c>
      <c r="U2" s="1" t="s">
        <v>6</v>
      </c>
      <c r="V2" s="1" t="s">
        <v>5</v>
      </c>
      <c r="W2" s="1" t="s">
        <v>35</v>
      </c>
      <c r="X2" s="1" t="s">
        <v>6</v>
      </c>
      <c r="Y2" s="1" t="s">
        <v>5</v>
      </c>
      <c r="Z2" s="1" t="s">
        <v>35</v>
      </c>
      <c r="AA2" s="1" t="s">
        <v>6</v>
      </c>
      <c r="AB2" s="1" t="s">
        <v>5</v>
      </c>
      <c r="AC2" s="1" t="s">
        <v>35</v>
      </c>
      <c r="AD2" s="1" t="s">
        <v>6</v>
      </c>
    </row>
    <row r="3" spans="1:30" x14ac:dyDescent="0.25">
      <c r="A3" s="16" t="s">
        <v>29</v>
      </c>
      <c r="B3" s="17" t="s">
        <v>30</v>
      </c>
      <c r="D3" s="17"/>
      <c r="E3" s="2"/>
      <c r="F3" s="17"/>
      <c r="G3" s="17"/>
      <c r="H3" s="2"/>
      <c r="I3" s="17"/>
      <c r="J3" s="18"/>
      <c r="K3" s="2"/>
      <c r="L3" s="18"/>
      <c r="M3" s="18"/>
      <c r="N3" s="2"/>
      <c r="O3" s="18"/>
      <c r="P3" s="18"/>
      <c r="Q3" s="2"/>
      <c r="R3" s="18"/>
      <c r="S3" s="18"/>
      <c r="T3" s="2"/>
      <c r="U3" s="18"/>
      <c r="V3" s="18"/>
      <c r="W3" s="2"/>
      <c r="X3" s="18"/>
      <c r="Y3" s="18"/>
      <c r="Z3" s="2"/>
      <c r="AA3" s="18"/>
      <c r="AB3" s="18"/>
      <c r="AC3" s="2"/>
      <c r="AD3" s="18"/>
    </row>
    <row r="4" spans="1:30" x14ac:dyDescent="0.25">
      <c r="A4" s="3" t="s">
        <v>7</v>
      </c>
      <c r="B4" s="3">
        <v>5271</v>
      </c>
      <c r="C4" s="4" t="s">
        <v>8</v>
      </c>
      <c r="D4" s="5">
        <v>0</v>
      </c>
      <c r="E4" s="5"/>
      <c r="F4" s="5">
        <v>0</v>
      </c>
      <c r="G4" s="5">
        <v>0</v>
      </c>
      <c r="H4" s="5"/>
      <c r="I4" s="5">
        <v>0</v>
      </c>
      <c r="J4" s="19">
        <v>0</v>
      </c>
      <c r="K4" s="5"/>
      <c r="L4" s="19">
        <v>0</v>
      </c>
      <c r="M4" s="19">
        <v>0</v>
      </c>
      <c r="N4" s="5"/>
      <c r="O4" s="19">
        <v>0</v>
      </c>
      <c r="P4" s="19">
        <v>0</v>
      </c>
      <c r="Q4" s="5"/>
      <c r="R4" s="19">
        <v>0</v>
      </c>
      <c r="S4" s="23">
        <v>0</v>
      </c>
      <c r="T4" s="5"/>
      <c r="U4" s="23">
        <v>0</v>
      </c>
      <c r="V4" s="23">
        <v>0</v>
      </c>
      <c r="W4" s="5"/>
      <c r="X4" s="23">
        <v>0</v>
      </c>
      <c r="Y4" s="23">
        <v>0</v>
      </c>
      <c r="Z4" s="5"/>
      <c r="AA4" s="23">
        <v>0</v>
      </c>
      <c r="AB4" s="27">
        <v>0</v>
      </c>
      <c r="AC4" s="5"/>
      <c r="AD4" s="27">
        <v>0</v>
      </c>
    </row>
    <row r="5" spans="1:30" x14ac:dyDescent="0.25">
      <c r="A5" s="6" t="s">
        <v>9</v>
      </c>
      <c r="B5" s="6">
        <v>5208</v>
      </c>
      <c r="C5" s="7" t="s">
        <v>10</v>
      </c>
      <c r="D5" s="8">
        <v>139.80000000000001</v>
      </c>
      <c r="E5" s="8">
        <f>IFERROR(F5/D5*10,"")</f>
        <v>16.857653791130183</v>
      </c>
      <c r="F5" s="8">
        <v>235.67</v>
      </c>
      <c r="G5" s="8">
        <v>135</v>
      </c>
      <c r="H5" s="8">
        <f>IFERROR(I5/G5*10,"")</f>
        <v>16.937037037037037</v>
      </c>
      <c r="I5" s="8">
        <v>228.65</v>
      </c>
      <c r="J5" s="20">
        <v>43</v>
      </c>
      <c r="K5" s="8">
        <f>IFERROR(L5/J5*10,"")</f>
        <v>12</v>
      </c>
      <c r="L5" s="20">
        <v>51.6</v>
      </c>
      <c r="M5" s="20">
        <v>20</v>
      </c>
      <c r="N5" s="8">
        <f>IFERROR(O5/M5*10,"")</f>
        <v>12.175000000000001</v>
      </c>
      <c r="O5" s="20">
        <v>24.35</v>
      </c>
      <c r="P5" s="20">
        <v>0</v>
      </c>
      <c r="Q5" s="8" t="str">
        <f>IFERROR(R5/P5*10,"")</f>
        <v/>
      </c>
      <c r="R5" s="20">
        <v>0</v>
      </c>
      <c r="S5" s="24">
        <v>0</v>
      </c>
      <c r="T5" s="8" t="str">
        <f>IFERROR(U5/S5*10,"")</f>
        <v/>
      </c>
      <c r="U5" s="24">
        <v>0</v>
      </c>
      <c r="V5" s="24">
        <v>0</v>
      </c>
      <c r="W5" s="8" t="str">
        <f>IFERROR(X5/V5*10,"")</f>
        <v/>
      </c>
      <c r="X5" s="24">
        <v>0</v>
      </c>
      <c r="Y5" s="24">
        <v>0</v>
      </c>
      <c r="Z5" s="8" t="str">
        <f>IFERROR(AA5/Y5*10,"")</f>
        <v/>
      </c>
      <c r="AA5" s="24">
        <v>0</v>
      </c>
      <c r="AB5" s="28">
        <v>0</v>
      </c>
      <c r="AC5" s="8" t="str">
        <f>IFERROR(AD5/AB5*10,"")</f>
        <v/>
      </c>
      <c r="AD5" s="28">
        <v>0</v>
      </c>
    </row>
    <row r="6" spans="1:30" x14ac:dyDescent="0.25">
      <c r="A6" s="6" t="s">
        <v>11</v>
      </c>
      <c r="B6" s="6">
        <v>5201</v>
      </c>
      <c r="C6" s="7" t="s">
        <v>12</v>
      </c>
      <c r="D6" s="8">
        <v>64.8</v>
      </c>
      <c r="E6" s="8">
        <f t="shared" ref="E6:E13" si="0">IFERROR(F6/D6*10,"")</f>
        <v>15.004629629629632</v>
      </c>
      <c r="F6" s="8">
        <v>97.23</v>
      </c>
      <c r="G6" s="8">
        <v>27</v>
      </c>
      <c r="H6" s="8">
        <f t="shared" ref="H6:H13" si="1">IFERROR(I6/G6*10,"")</f>
        <v>14.8</v>
      </c>
      <c r="I6" s="8">
        <v>39.96</v>
      </c>
      <c r="J6" s="20">
        <v>53</v>
      </c>
      <c r="K6" s="8">
        <f t="shared" ref="K6:K13" si="2">IFERROR(L6/J6*10,"")</f>
        <v>8.8113207547169807</v>
      </c>
      <c r="L6" s="20">
        <v>46.7</v>
      </c>
      <c r="M6" s="20">
        <v>26.5</v>
      </c>
      <c r="N6" s="8">
        <f t="shared" ref="N6:N13" si="3">IFERROR(O6/M6*10,"")</f>
        <v>16.754716981132074</v>
      </c>
      <c r="O6" s="20">
        <v>44.4</v>
      </c>
      <c r="P6" s="20">
        <v>30</v>
      </c>
      <c r="Q6" s="8">
        <f t="shared" ref="Q6:Q13" si="4">IFERROR(R6/P6*10,"")</f>
        <v>14.559666666666667</v>
      </c>
      <c r="R6" s="20">
        <v>43.679000000000002</v>
      </c>
      <c r="S6" s="24">
        <v>50</v>
      </c>
      <c r="T6" s="8">
        <f t="shared" ref="T6:T13" si="5">IFERROR(U6/S6*10,"")</f>
        <v>17.265999999999998</v>
      </c>
      <c r="U6" s="24">
        <v>86.33</v>
      </c>
      <c r="V6" s="24">
        <v>35</v>
      </c>
      <c r="W6" s="8">
        <f t="shared" ref="W6:W13" si="6">IFERROR(X6/V6*10,"")</f>
        <v>17.354285714285716</v>
      </c>
      <c r="X6" s="24">
        <v>60.74</v>
      </c>
      <c r="Y6" s="24">
        <v>0</v>
      </c>
      <c r="Z6" s="8" t="str">
        <f t="shared" ref="Z6:Z13" si="7">IFERROR(AA6/Y6*10,"")</f>
        <v/>
      </c>
      <c r="AA6" s="24">
        <v>0</v>
      </c>
      <c r="AB6" s="28">
        <v>0</v>
      </c>
      <c r="AC6" s="8" t="str">
        <f t="shared" ref="AC6:AC13" si="8">IFERROR(AD6/AB6*10,"")</f>
        <v/>
      </c>
      <c r="AD6" s="28">
        <v>0</v>
      </c>
    </row>
    <row r="7" spans="1:30" x14ac:dyDescent="0.25">
      <c r="A7" s="6" t="s">
        <v>13</v>
      </c>
      <c r="B7" s="6">
        <v>5202</v>
      </c>
      <c r="C7" s="7" t="s">
        <v>14</v>
      </c>
      <c r="D7" s="8">
        <v>7780.45</v>
      </c>
      <c r="E7" s="8">
        <f t="shared" si="0"/>
        <v>14.703262664755893</v>
      </c>
      <c r="F7" s="8">
        <v>11439.8</v>
      </c>
      <c r="G7" s="8">
        <v>7718.5</v>
      </c>
      <c r="H7" s="8">
        <f t="shared" si="1"/>
        <v>16.941970590140571</v>
      </c>
      <c r="I7" s="8">
        <v>13076.66</v>
      </c>
      <c r="J7" s="20">
        <v>7382.3</v>
      </c>
      <c r="K7" s="8">
        <f t="shared" si="2"/>
        <v>17.036167590046464</v>
      </c>
      <c r="L7" s="20">
        <v>12576.61</v>
      </c>
      <c r="M7" s="20">
        <v>10615.3</v>
      </c>
      <c r="N7" s="8">
        <f t="shared" si="3"/>
        <v>13.792751971211366</v>
      </c>
      <c r="O7" s="20">
        <v>14641.42</v>
      </c>
      <c r="P7" s="20">
        <v>8869.66</v>
      </c>
      <c r="Q7" s="8">
        <f t="shared" si="4"/>
        <v>16.850307678084619</v>
      </c>
      <c r="R7" s="20">
        <v>14945.65</v>
      </c>
      <c r="S7" s="24">
        <v>11230.25</v>
      </c>
      <c r="T7" s="8">
        <f t="shared" si="5"/>
        <v>17.716319761358829</v>
      </c>
      <c r="U7" s="24">
        <v>19895.87</v>
      </c>
      <c r="V7" s="24">
        <v>11844.62</v>
      </c>
      <c r="W7" s="8">
        <f t="shared" si="6"/>
        <v>17.074688761648748</v>
      </c>
      <c r="X7" s="24">
        <v>20224.32</v>
      </c>
      <c r="Y7" s="24">
        <v>9024.6</v>
      </c>
      <c r="Z7" s="8">
        <f t="shared" si="7"/>
        <v>16.000709172705715</v>
      </c>
      <c r="AA7" s="24">
        <v>14440</v>
      </c>
      <c r="AB7" s="28">
        <v>10309</v>
      </c>
      <c r="AC7" s="8">
        <f t="shared" si="8"/>
        <v>21.070385100397711</v>
      </c>
      <c r="AD7" s="28">
        <v>21721.46</v>
      </c>
    </row>
    <row r="8" spans="1:30" x14ac:dyDescent="0.25">
      <c r="A8" s="6" t="s">
        <v>15</v>
      </c>
      <c r="B8" s="6">
        <v>5203</v>
      </c>
      <c r="C8" s="7" t="s">
        <v>16</v>
      </c>
      <c r="D8" s="8">
        <v>12731.1</v>
      </c>
      <c r="E8" s="8">
        <f t="shared" si="0"/>
        <v>17</v>
      </c>
      <c r="F8" s="8">
        <v>21642.87</v>
      </c>
      <c r="G8" s="8">
        <v>11264.25</v>
      </c>
      <c r="H8" s="8">
        <f t="shared" si="1"/>
        <v>14.661180282752959</v>
      </c>
      <c r="I8" s="8">
        <v>16514.72</v>
      </c>
      <c r="J8" s="20">
        <v>12255.75</v>
      </c>
      <c r="K8" s="8">
        <f t="shared" si="2"/>
        <v>16.957191522346655</v>
      </c>
      <c r="L8" s="20">
        <v>20782.310000000001</v>
      </c>
      <c r="M8" s="20">
        <v>14325.36</v>
      </c>
      <c r="N8" s="8">
        <f t="shared" si="3"/>
        <v>14.903855819330197</v>
      </c>
      <c r="O8" s="20">
        <v>21350.31</v>
      </c>
      <c r="P8" s="20">
        <v>14305.32</v>
      </c>
      <c r="Q8" s="8">
        <f t="shared" si="4"/>
        <v>13.859264224777913</v>
      </c>
      <c r="R8" s="20">
        <v>19826.12097</v>
      </c>
      <c r="S8" s="24">
        <v>15606.25</v>
      </c>
      <c r="T8" s="8">
        <f t="shared" si="5"/>
        <v>19.645462555066079</v>
      </c>
      <c r="U8" s="24">
        <v>30659.200000000001</v>
      </c>
      <c r="V8" s="24">
        <v>13062.67</v>
      </c>
      <c r="W8" s="8">
        <f t="shared" si="6"/>
        <v>17.42101729585146</v>
      </c>
      <c r="X8" s="24">
        <v>22756.5</v>
      </c>
      <c r="Y8" s="24">
        <v>12794.18</v>
      </c>
      <c r="Z8" s="8">
        <f t="shared" si="7"/>
        <v>17.85173414787036</v>
      </c>
      <c r="AA8" s="24">
        <v>22839.83</v>
      </c>
      <c r="AB8" s="28">
        <v>13062.68</v>
      </c>
      <c r="AC8" s="8">
        <f t="shared" si="8"/>
        <v>17.873996760236032</v>
      </c>
      <c r="AD8" s="28">
        <v>23348.23</v>
      </c>
    </row>
    <row r="9" spans="1:30" x14ac:dyDescent="0.25">
      <c r="A9" s="6" t="s">
        <v>17</v>
      </c>
      <c r="B9" s="6">
        <v>5207</v>
      </c>
      <c r="C9" s="7" t="s">
        <v>18</v>
      </c>
      <c r="D9" s="8">
        <v>1</v>
      </c>
      <c r="E9" s="8">
        <f t="shared" si="0"/>
        <v>9</v>
      </c>
      <c r="F9" s="8">
        <v>0.9</v>
      </c>
      <c r="G9" s="8">
        <v>7</v>
      </c>
      <c r="H9" s="8">
        <f t="shared" si="1"/>
        <v>7.0000000000000009</v>
      </c>
      <c r="I9" s="8">
        <v>4.9000000000000004</v>
      </c>
      <c r="J9" s="20">
        <v>9</v>
      </c>
      <c r="K9" s="8">
        <f t="shared" si="2"/>
        <v>7</v>
      </c>
      <c r="L9" s="20">
        <v>6.3</v>
      </c>
      <c r="M9" s="20">
        <v>9</v>
      </c>
      <c r="N9" s="8">
        <f t="shared" si="3"/>
        <v>7</v>
      </c>
      <c r="O9" s="20">
        <v>6.3</v>
      </c>
      <c r="P9" s="20">
        <v>11</v>
      </c>
      <c r="Q9" s="8">
        <f t="shared" si="4"/>
        <v>6.1</v>
      </c>
      <c r="R9" s="20">
        <v>6.71</v>
      </c>
      <c r="S9" s="24">
        <v>9</v>
      </c>
      <c r="T9" s="8">
        <f t="shared" si="5"/>
        <v>6.1333333333333329</v>
      </c>
      <c r="U9" s="24">
        <v>5.52</v>
      </c>
      <c r="V9" s="24">
        <v>0</v>
      </c>
      <c r="W9" s="8" t="str">
        <f t="shared" si="6"/>
        <v/>
      </c>
      <c r="X9" s="24">
        <v>0</v>
      </c>
      <c r="Y9" s="24">
        <v>0</v>
      </c>
      <c r="Z9" s="8" t="str">
        <f t="shared" si="7"/>
        <v/>
      </c>
      <c r="AA9" s="24">
        <v>0</v>
      </c>
      <c r="AB9" s="28">
        <v>0</v>
      </c>
      <c r="AC9" s="8" t="str">
        <f t="shared" si="8"/>
        <v/>
      </c>
      <c r="AD9" s="28">
        <v>0</v>
      </c>
    </row>
    <row r="10" spans="1:30" x14ac:dyDescent="0.25">
      <c r="A10" s="6" t="s">
        <v>19</v>
      </c>
      <c r="B10" s="6">
        <v>5204</v>
      </c>
      <c r="C10" s="7" t="s">
        <v>20</v>
      </c>
      <c r="D10" s="8">
        <v>0</v>
      </c>
      <c r="E10" s="8" t="str">
        <f t="shared" si="0"/>
        <v/>
      </c>
      <c r="F10" s="8">
        <v>0</v>
      </c>
      <c r="G10" s="8">
        <v>0</v>
      </c>
      <c r="H10" s="8" t="str">
        <f t="shared" si="1"/>
        <v/>
      </c>
      <c r="I10" s="8">
        <v>0</v>
      </c>
      <c r="J10" s="20">
        <v>0</v>
      </c>
      <c r="K10" s="8" t="str">
        <f t="shared" si="2"/>
        <v/>
      </c>
      <c r="L10" s="20">
        <v>0</v>
      </c>
      <c r="M10" s="20">
        <v>7</v>
      </c>
      <c r="N10" s="8">
        <f t="shared" si="3"/>
        <v>13</v>
      </c>
      <c r="O10" s="20">
        <v>9.1</v>
      </c>
      <c r="P10" s="20">
        <v>7</v>
      </c>
      <c r="Q10" s="8">
        <f t="shared" si="4"/>
        <v>12</v>
      </c>
      <c r="R10" s="20">
        <v>8.4</v>
      </c>
      <c r="S10" s="24">
        <v>0</v>
      </c>
      <c r="T10" s="8" t="str">
        <f t="shared" si="5"/>
        <v/>
      </c>
      <c r="U10" s="24">
        <v>0</v>
      </c>
      <c r="V10" s="24">
        <v>0</v>
      </c>
      <c r="W10" s="8" t="str">
        <f t="shared" si="6"/>
        <v/>
      </c>
      <c r="X10" s="24">
        <v>0</v>
      </c>
      <c r="Y10" s="24">
        <v>0</v>
      </c>
      <c r="Z10" s="8" t="str">
        <f t="shared" si="7"/>
        <v/>
      </c>
      <c r="AA10" s="24">
        <v>0</v>
      </c>
      <c r="AB10" s="28">
        <v>0</v>
      </c>
      <c r="AC10" s="8" t="str">
        <f t="shared" si="8"/>
        <v/>
      </c>
      <c r="AD10" s="28">
        <v>0</v>
      </c>
    </row>
    <row r="11" spans="1:30" x14ac:dyDescent="0.25">
      <c r="A11" s="6" t="s">
        <v>21</v>
      </c>
      <c r="B11" s="6">
        <v>5205</v>
      </c>
      <c r="C11" s="7" t="s">
        <v>22</v>
      </c>
      <c r="D11" s="8">
        <v>0</v>
      </c>
      <c r="E11" s="8" t="str">
        <f t="shared" si="0"/>
        <v/>
      </c>
      <c r="F11" s="8">
        <v>0</v>
      </c>
      <c r="G11" s="8">
        <v>0</v>
      </c>
      <c r="H11" s="8" t="str">
        <f t="shared" si="1"/>
        <v/>
      </c>
      <c r="I11" s="8">
        <v>0</v>
      </c>
      <c r="J11" s="20">
        <v>0</v>
      </c>
      <c r="K11" s="8" t="str">
        <f t="shared" si="2"/>
        <v/>
      </c>
      <c r="L11" s="20">
        <v>0</v>
      </c>
      <c r="M11" s="20">
        <v>225.7</v>
      </c>
      <c r="N11" s="8">
        <f t="shared" si="3"/>
        <v>12.344262295081968</v>
      </c>
      <c r="O11" s="20">
        <v>278.61</v>
      </c>
      <c r="P11" s="20">
        <v>400.29999999999995</v>
      </c>
      <c r="Q11" s="8">
        <f t="shared" si="4"/>
        <v>11.601049213090185</v>
      </c>
      <c r="R11" s="20">
        <v>464.39</v>
      </c>
      <c r="S11" s="24">
        <v>625.75</v>
      </c>
      <c r="T11" s="8">
        <f t="shared" si="5"/>
        <v>11.736316420295644</v>
      </c>
      <c r="U11" s="24">
        <v>734.4</v>
      </c>
      <c r="V11" s="24">
        <v>635</v>
      </c>
      <c r="W11" s="8">
        <f t="shared" si="6"/>
        <v>13.896535433070865</v>
      </c>
      <c r="X11" s="24">
        <v>882.43</v>
      </c>
      <c r="Y11" s="24">
        <v>344</v>
      </c>
      <c r="Z11" s="8">
        <f t="shared" si="7"/>
        <v>13.697674418604651</v>
      </c>
      <c r="AA11" s="24">
        <v>471.2</v>
      </c>
      <c r="AB11" s="28">
        <v>25</v>
      </c>
      <c r="AC11" s="8">
        <f t="shared" si="8"/>
        <v>12</v>
      </c>
      <c r="AD11" s="28">
        <v>30</v>
      </c>
    </row>
    <row r="12" spans="1:30" x14ac:dyDescent="0.25">
      <c r="A12" s="6" t="s">
        <v>23</v>
      </c>
      <c r="B12" s="6">
        <v>5206</v>
      </c>
      <c r="C12" s="7" t="s">
        <v>24</v>
      </c>
      <c r="D12" s="8">
        <v>0</v>
      </c>
      <c r="E12" s="8" t="str">
        <f t="shared" si="0"/>
        <v/>
      </c>
      <c r="F12" s="8">
        <v>0</v>
      </c>
      <c r="G12" s="8">
        <v>0</v>
      </c>
      <c r="H12" s="8" t="str">
        <f t="shared" si="1"/>
        <v/>
      </c>
      <c r="I12" s="8">
        <v>0</v>
      </c>
      <c r="J12" s="20">
        <v>0</v>
      </c>
      <c r="K12" s="8" t="str">
        <f t="shared" si="2"/>
        <v/>
      </c>
      <c r="L12" s="20">
        <v>0</v>
      </c>
      <c r="M12" s="20">
        <v>0</v>
      </c>
      <c r="N12" s="8" t="str">
        <f t="shared" si="3"/>
        <v/>
      </c>
      <c r="O12" s="20">
        <v>0</v>
      </c>
      <c r="P12" s="20">
        <v>0</v>
      </c>
      <c r="Q12" s="8" t="str">
        <f t="shared" si="4"/>
        <v/>
      </c>
      <c r="R12" s="20">
        <v>0</v>
      </c>
      <c r="S12" s="24">
        <v>0</v>
      </c>
      <c r="T12" s="8" t="str">
        <f t="shared" si="5"/>
        <v/>
      </c>
      <c r="U12" s="24">
        <v>0</v>
      </c>
      <c r="V12" s="24">
        <v>0</v>
      </c>
      <c r="W12" s="8" t="str">
        <f t="shared" si="6"/>
        <v/>
      </c>
      <c r="X12" s="24">
        <v>0</v>
      </c>
      <c r="Y12" s="24">
        <v>0</v>
      </c>
      <c r="Z12" s="8" t="str">
        <f t="shared" si="7"/>
        <v/>
      </c>
      <c r="AA12" s="24">
        <v>0</v>
      </c>
      <c r="AB12" s="28">
        <v>0</v>
      </c>
      <c r="AC12" s="8" t="str">
        <f t="shared" si="8"/>
        <v/>
      </c>
      <c r="AD12" s="28">
        <v>0</v>
      </c>
    </row>
    <row r="13" spans="1:30" x14ac:dyDescent="0.25">
      <c r="A13" s="9" t="s">
        <v>25</v>
      </c>
      <c r="B13" s="9">
        <v>5272</v>
      </c>
      <c r="C13" s="10" t="s">
        <v>26</v>
      </c>
      <c r="D13" s="11">
        <v>0</v>
      </c>
      <c r="E13" s="11" t="str">
        <f t="shared" si="0"/>
        <v/>
      </c>
      <c r="F13" s="11">
        <v>0</v>
      </c>
      <c r="G13" s="11">
        <v>0</v>
      </c>
      <c r="H13" s="11" t="str">
        <f t="shared" si="1"/>
        <v/>
      </c>
      <c r="I13" s="11">
        <v>0</v>
      </c>
      <c r="J13" s="21">
        <v>0</v>
      </c>
      <c r="K13" s="11" t="str">
        <f t="shared" si="2"/>
        <v/>
      </c>
      <c r="L13" s="21">
        <v>0</v>
      </c>
      <c r="M13" s="21">
        <v>0</v>
      </c>
      <c r="N13" s="11" t="str">
        <f t="shared" si="3"/>
        <v/>
      </c>
      <c r="O13" s="21">
        <v>0</v>
      </c>
      <c r="P13" s="21">
        <v>0</v>
      </c>
      <c r="Q13" s="11" t="str">
        <f t="shared" si="4"/>
        <v/>
      </c>
      <c r="R13" s="21">
        <v>0</v>
      </c>
      <c r="S13" s="25">
        <v>0</v>
      </c>
      <c r="T13" s="11" t="str">
        <f t="shared" si="5"/>
        <v/>
      </c>
      <c r="U13" s="25">
        <v>0</v>
      </c>
      <c r="V13" s="25">
        <v>0</v>
      </c>
      <c r="W13" s="11" t="str">
        <f t="shared" si="6"/>
        <v/>
      </c>
      <c r="X13" s="25">
        <v>0</v>
      </c>
      <c r="Y13" s="25">
        <v>0</v>
      </c>
      <c r="Z13" s="11" t="str">
        <f t="shared" si="7"/>
        <v/>
      </c>
      <c r="AA13" s="25">
        <v>0</v>
      </c>
      <c r="AB13" s="29">
        <v>0</v>
      </c>
      <c r="AC13" s="11" t="str">
        <f t="shared" si="8"/>
        <v/>
      </c>
      <c r="AD13" s="29">
        <v>0</v>
      </c>
    </row>
    <row r="14" spans="1:30" x14ac:dyDescent="0.25">
      <c r="A14" s="12"/>
      <c r="B14" s="12"/>
      <c r="C14" s="13" t="s">
        <v>27</v>
      </c>
      <c r="D14" s="22">
        <f t="shared" ref="D14:R14" si="9">SUM(D4:D13)</f>
        <v>20717.150000000001</v>
      </c>
      <c r="E14" s="14">
        <f>F14/D14*10</f>
        <v>16.129858595414909</v>
      </c>
      <c r="F14" s="22">
        <f t="shared" si="9"/>
        <v>33416.47</v>
      </c>
      <c r="G14" s="22">
        <f t="shared" si="9"/>
        <v>19151.75</v>
      </c>
      <c r="H14" s="14">
        <f>I14/G14*10</f>
        <v>15.593817797329228</v>
      </c>
      <c r="I14" s="22">
        <f t="shared" si="9"/>
        <v>29864.890000000003</v>
      </c>
      <c r="J14" s="22">
        <f t="shared" si="9"/>
        <v>19743.05</v>
      </c>
      <c r="K14" s="14">
        <f>L14/J14*10</f>
        <v>16.949518944641284</v>
      </c>
      <c r="L14" s="22">
        <f t="shared" si="9"/>
        <v>33463.520000000004</v>
      </c>
      <c r="M14" s="22">
        <f t="shared" si="9"/>
        <v>25228.86</v>
      </c>
      <c r="N14" s="14">
        <f>O14/M14*10</f>
        <v>14.409882174620654</v>
      </c>
      <c r="O14" s="22">
        <f t="shared" si="9"/>
        <v>36354.490000000005</v>
      </c>
      <c r="P14" s="22">
        <f t="shared" si="9"/>
        <v>23623.279999999999</v>
      </c>
      <c r="Q14" s="14">
        <f>R14/P14*10</f>
        <v>14.940749112739638</v>
      </c>
      <c r="R14" s="22">
        <f t="shared" si="9"/>
        <v>35294.949970000001</v>
      </c>
      <c r="S14" s="22">
        <f t="shared" ref="S14" si="10">SUM(S4:S13)</f>
        <v>27521.25</v>
      </c>
      <c r="T14" s="14">
        <f>U14/S14*10</f>
        <v>18.669689785166007</v>
      </c>
      <c r="U14" s="22">
        <f t="shared" ref="U14:V14" si="11">SUM(U4:U13)</f>
        <v>51381.32</v>
      </c>
      <c r="V14" s="22">
        <f t="shared" si="11"/>
        <v>25577.29</v>
      </c>
      <c r="W14" s="14">
        <f>X14/V14*10</f>
        <v>17.173042961158121</v>
      </c>
      <c r="X14" s="22">
        <f t="shared" ref="X14:Y14" si="12">SUM(X4:X13)</f>
        <v>43923.99</v>
      </c>
      <c r="Y14" s="22">
        <f t="shared" si="12"/>
        <v>22162.78</v>
      </c>
      <c r="Z14" s="14">
        <f>AA14/Y14*10</f>
        <v>17.033526479981301</v>
      </c>
      <c r="AA14" s="22">
        <f t="shared" ref="AA14:AB14" si="13">SUM(AA4:AA13)</f>
        <v>37751.03</v>
      </c>
      <c r="AB14" s="22">
        <f t="shared" si="13"/>
        <v>23396.68</v>
      </c>
      <c r="AC14" s="14">
        <f>AD14/AB14*10</f>
        <v>19.276106695479875</v>
      </c>
      <c r="AD14" s="22">
        <f t="shared" ref="AD14" si="14">SUM(AD4:AD13)</f>
        <v>45099.69</v>
      </c>
    </row>
    <row r="15" spans="1:30" x14ac:dyDescent="0.25"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30" x14ac:dyDescent="0.25">
      <c r="A16" s="26"/>
      <c r="B16" s="26"/>
    </row>
  </sheetData>
  <mergeCells count="12">
    <mergeCell ref="AB1:AD1"/>
    <mergeCell ref="Y1:AA1"/>
    <mergeCell ref="V1:X1"/>
    <mergeCell ref="S1:U1"/>
    <mergeCell ref="A1:A2"/>
    <mergeCell ref="P1:R1"/>
    <mergeCell ref="C1:C2"/>
    <mergeCell ref="D1:F1"/>
    <mergeCell ref="G1:I1"/>
    <mergeCell ref="J1:L1"/>
    <mergeCell ref="M1:O1"/>
    <mergeCell ref="B1:B2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RC NTB Staff</cp:lastModifiedBy>
  <dcterms:created xsi:type="dcterms:W3CDTF">2019-10-14T03:23:23Z</dcterms:created>
  <dcterms:modified xsi:type="dcterms:W3CDTF">2023-10-02T01:54:50Z</dcterms:modified>
</cp:coreProperties>
</file>