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KP_2023\Data\DATA SEKTORAL NTB SATU DATA\"/>
    </mc:Choice>
  </mc:AlternateContent>
  <xr:revisionPtr revIDLastSave="0" documentId="13_ncr:1_{24D22EB3-31B0-4B7B-9754-DB1D3A3B42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ASIO KETERSEDIAAN TERHADAP KEB" sheetId="1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'RASIO KETERSEDIAAN TERHADAP KEB'!$B$2:$O$18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7" i="11" l="1"/>
  <c r="N16" i="11"/>
  <c r="N15" i="11"/>
  <c r="N14" i="11"/>
  <c r="N11" i="11"/>
  <c r="N12" i="11"/>
  <c r="N13" i="11"/>
  <c r="N10" i="11"/>
  <c r="N9" i="11"/>
  <c r="N8" i="11"/>
  <c r="N7" i="11"/>
  <c r="M17" i="11"/>
  <c r="M16" i="11"/>
  <c r="M15" i="11"/>
  <c r="M14" i="11"/>
  <c r="M13" i="11"/>
  <c r="M12" i="11"/>
  <c r="M11" i="11"/>
  <c r="M10" i="11"/>
  <c r="M9" i="11"/>
  <c r="M8" i="11"/>
  <c r="M7" i="11"/>
  <c r="D17" i="11"/>
  <c r="E17" i="11"/>
  <c r="E16" i="11"/>
  <c r="D16" i="11"/>
  <c r="E15" i="11"/>
  <c r="D15" i="11"/>
  <c r="E14" i="11"/>
  <c r="D14" i="11"/>
  <c r="E13" i="11"/>
  <c r="D13" i="11"/>
  <c r="E12" i="11"/>
  <c r="D12" i="11"/>
  <c r="E11" i="11"/>
  <c r="E10" i="11"/>
  <c r="D10" i="11"/>
  <c r="D11" i="11"/>
  <c r="E9" i="11"/>
  <c r="D9" i="11"/>
  <c r="E8" i="11"/>
  <c r="D8" i="11"/>
  <c r="E7" i="11"/>
  <c r="D7" i="11"/>
  <c r="O17" i="11" l="1"/>
  <c r="O16" i="11"/>
  <c r="O15" i="11"/>
  <c r="O14" i="11"/>
  <c r="O13" i="11"/>
  <c r="O11" i="11"/>
  <c r="O10" i="11"/>
  <c r="O9" i="11"/>
  <c r="O8" i="11"/>
  <c r="O7" i="11"/>
  <c r="O12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O18" i="11" l="1"/>
  <c r="H17" i="11"/>
  <c r="G17" i="11"/>
  <c r="H16" i="11"/>
  <c r="G16" i="11"/>
  <c r="H15" i="11"/>
  <c r="G15" i="11"/>
  <c r="H14" i="11"/>
  <c r="G14" i="11"/>
  <c r="H13" i="11"/>
  <c r="G13" i="11"/>
  <c r="L17" i="11" l="1"/>
  <c r="I17" i="11"/>
  <c r="I16" i="11"/>
  <c r="I15" i="11"/>
  <c r="F15" i="11"/>
  <c r="I14" i="11"/>
  <c r="F14" i="11"/>
  <c r="L13" i="11"/>
  <c r="I13" i="11"/>
  <c r="F13" i="11"/>
  <c r="H12" i="11"/>
  <c r="G12" i="11"/>
  <c r="I12" i="11" s="1"/>
  <c r="H11" i="11"/>
  <c r="G11" i="11"/>
  <c r="L10" i="11"/>
  <c r="H10" i="11"/>
  <c r="G10" i="11"/>
  <c r="F10" i="11"/>
  <c r="H9" i="11"/>
  <c r="G9" i="11"/>
  <c r="H8" i="11"/>
  <c r="G8" i="11"/>
  <c r="F8" i="11"/>
  <c r="H7" i="11"/>
  <c r="G7" i="11"/>
  <c r="I9" i="11" l="1"/>
  <c r="I7" i="11"/>
  <c r="I10" i="11"/>
  <c r="I8" i="11"/>
  <c r="I11" i="11"/>
  <c r="F7" i="11"/>
  <c r="L16" i="11"/>
  <c r="F17" i="11"/>
  <c r="L14" i="11"/>
  <c r="F9" i="11"/>
  <c r="L9" i="11"/>
  <c r="L11" i="11"/>
  <c r="F12" i="11"/>
  <c r="L12" i="11"/>
  <c r="F16" i="11"/>
  <c r="L8" i="11"/>
  <c r="F11" i="11"/>
  <c r="L7" i="11"/>
  <c r="L15" i="11"/>
  <c r="I18" i="11" l="1"/>
  <c r="F18" i="11"/>
  <c r="L18" i="11"/>
</calcChain>
</file>

<file path=xl/sharedStrings.xml><?xml version="1.0" encoding="utf-8"?>
<sst xmlns="http://schemas.openxmlformats.org/spreadsheetml/2006/main" count="31" uniqueCount="22">
  <si>
    <t>Bawang Merah</t>
  </si>
  <si>
    <t>Bawang Putih</t>
  </si>
  <si>
    <t>Cabe Merah</t>
  </si>
  <si>
    <t>Cabe Rawit</t>
  </si>
  <si>
    <t>No</t>
  </si>
  <si>
    <t>Daging Sapi</t>
  </si>
  <si>
    <t>Jenis Komoditas</t>
  </si>
  <si>
    <t>Ketersediaan (Ton)</t>
  </si>
  <si>
    <t>Kebutuhan  (Ton)</t>
  </si>
  <si>
    <t>Rasio</t>
  </si>
  <si>
    <t>Beras</t>
  </si>
  <si>
    <t>Jagung</t>
  </si>
  <si>
    <t>Daging Ayam</t>
  </si>
  <si>
    <t>Telur Ayam</t>
  </si>
  <si>
    <t>Minyak Goreng</t>
  </si>
  <si>
    <t>Gula Pasir</t>
  </si>
  <si>
    <t>2023 (Kondisi TW I)</t>
  </si>
  <si>
    <t>2023 (Kondisi TW II)</t>
  </si>
  <si>
    <t xml:space="preserve">Laporan Perkembangan Rasio Ketersediaan terhadap Kebutuhan Pangan Strategis </t>
  </si>
  <si>
    <t>2023 (Kondisi TW IV)</t>
  </si>
  <si>
    <t>2023 (Kondisi TW III)</t>
  </si>
  <si>
    <t>Provinsi Nusa Tenggara Barat Per Triwulan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</si>
</sst>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-* #,##0_-;\-* #,##0_-;_-* &quot;-&quot;_-;_-@_-"/>
    <numFmt numFmtId="166" formatCode="_(* #,##0.00_);_(* \(#,##0.00\);_(* \-??_);_(@_)"/>
    <numFmt numFmtId="167" formatCode="_(* #,##0.00_);_(* \(#,##0.00\);_(* &quot;-&quot;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  <charset val="1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u/>
      <sz val="12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166" fontId="3" fillId="0" borderId="0" applyBorder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5" fillId="0" borderId="0">
      <alignment vertical="top"/>
    </xf>
    <xf numFmtId="41" fontId="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43">
    <xf numFmtId="0" fontId="0" fillId="0" borderId="0" xfId="0"/>
    <xf numFmtId="167" fontId="7" fillId="0" borderId="0" xfId="25" applyNumberFormat="1" applyFont="1"/>
    <xf numFmtId="167" fontId="8" fillId="0" borderId="0" xfId="25" applyNumberFormat="1" applyFont="1"/>
    <xf numFmtId="167" fontId="9" fillId="0" borderId="0" xfId="25" applyNumberFormat="1" applyFont="1"/>
    <xf numFmtId="0" fontId="10" fillId="0" borderId="0" xfId="15" applyNumberFormat="1" applyFont="1" applyFill="1" applyBorder="1" applyAlignment="1">
      <alignment vertical="center" wrapText="1" readingOrder="1"/>
    </xf>
    <xf numFmtId="167" fontId="13" fillId="0" borderId="1" xfId="25" applyNumberFormat="1" applyFont="1" applyBorder="1" applyAlignment="1">
      <alignment wrapText="1"/>
    </xf>
    <xf numFmtId="167" fontId="13" fillId="0" borderId="1" xfId="25" applyNumberFormat="1" applyFont="1" applyBorder="1"/>
    <xf numFmtId="43" fontId="13" fillId="0" borderId="1" xfId="1" applyFont="1" applyBorder="1" applyAlignment="1">
      <alignment wrapText="1"/>
    </xf>
    <xf numFmtId="43" fontId="13" fillId="0" borderId="1" xfId="1" applyFont="1" applyBorder="1"/>
    <xf numFmtId="164" fontId="13" fillId="0" borderId="1" xfId="1" applyNumberFormat="1" applyFont="1" applyBorder="1" applyAlignment="1">
      <alignment wrapText="1"/>
    </xf>
    <xf numFmtId="164" fontId="13" fillId="0" borderId="1" xfId="25" applyNumberFormat="1" applyFont="1" applyBorder="1" applyAlignment="1">
      <alignment wrapText="1"/>
    </xf>
    <xf numFmtId="164" fontId="13" fillId="0" borderId="1" xfId="1" applyNumberFormat="1" applyFont="1" applyBorder="1"/>
    <xf numFmtId="164" fontId="13" fillId="0" borderId="1" xfId="25" applyNumberFormat="1" applyFont="1" applyBorder="1"/>
    <xf numFmtId="167" fontId="14" fillId="2" borderId="1" xfId="25" applyNumberFormat="1" applyFont="1" applyFill="1" applyBorder="1" applyAlignment="1">
      <alignment horizontal="center" vertical="center" wrapText="1"/>
    </xf>
    <xf numFmtId="167" fontId="14" fillId="2" borderId="1" xfId="25" applyNumberFormat="1" applyFont="1" applyFill="1" applyBorder="1" applyAlignment="1">
      <alignment horizontal="center" wrapText="1"/>
    </xf>
    <xf numFmtId="41" fontId="15" fillId="0" borderId="1" xfId="25" applyFont="1" applyBorder="1"/>
    <xf numFmtId="167" fontId="15" fillId="0" borderId="1" xfId="25" applyNumberFormat="1" applyFont="1" applyFill="1" applyBorder="1"/>
    <xf numFmtId="167" fontId="15" fillId="0" borderId="1" xfId="25" applyNumberFormat="1" applyFont="1" applyBorder="1"/>
    <xf numFmtId="167" fontId="15" fillId="4" borderId="1" xfId="25" applyNumberFormat="1" applyFont="1" applyFill="1" applyBorder="1"/>
    <xf numFmtId="41" fontId="1" fillId="0" borderId="1" xfId="0" applyNumberFormat="1" applyFont="1" applyBorder="1"/>
    <xf numFmtId="41" fontId="12" fillId="0" borderId="1" xfId="0" applyNumberFormat="1" applyFont="1" applyBorder="1"/>
    <xf numFmtId="164" fontId="1" fillId="0" borderId="1" xfId="1" applyNumberFormat="1" applyFont="1" applyBorder="1"/>
    <xf numFmtId="43" fontId="1" fillId="0" borderId="1" xfId="1" applyFont="1" applyBorder="1"/>
    <xf numFmtId="41" fontId="15" fillId="3" borderId="1" xfId="25" applyFont="1" applyFill="1" applyBorder="1"/>
    <xf numFmtId="41" fontId="15" fillId="0" borderId="1" xfId="25" applyFont="1" applyBorder="1" applyAlignment="1">
      <alignment wrapText="1"/>
    </xf>
    <xf numFmtId="164" fontId="15" fillId="0" borderId="1" xfId="1" applyNumberFormat="1" applyFont="1" applyBorder="1"/>
    <xf numFmtId="43" fontId="15" fillId="0" borderId="1" xfId="1" applyFont="1" applyBorder="1"/>
    <xf numFmtId="167" fontId="14" fillId="5" borderId="1" xfId="25" applyNumberFormat="1" applyFont="1" applyFill="1" applyBorder="1"/>
    <xf numFmtId="167" fontId="14" fillId="5" borderId="4" xfId="25" applyNumberFormat="1" applyFont="1" applyFill="1" applyBorder="1"/>
    <xf numFmtId="167" fontId="14" fillId="5" borderId="5" xfId="25" applyNumberFormat="1" applyFont="1" applyFill="1" applyBorder="1"/>
    <xf numFmtId="41" fontId="13" fillId="0" borderId="1" xfId="25" applyFont="1" applyBorder="1" applyAlignment="1">
      <alignment wrapText="1"/>
    </xf>
    <xf numFmtId="41" fontId="13" fillId="0" borderId="1" xfId="25" applyFont="1" applyBorder="1"/>
    <xf numFmtId="41" fontId="8" fillId="0" borderId="0" xfId="0" applyNumberFormat="1" applyFont="1" applyAlignment="1">
      <alignment horizontal="center" vertical="center"/>
    </xf>
    <xf numFmtId="41" fontId="11" fillId="0" borderId="0" xfId="0" applyNumberFormat="1" applyFont="1" applyAlignment="1">
      <alignment horizontal="center" vertical="center"/>
    </xf>
    <xf numFmtId="164" fontId="8" fillId="0" borderId="0" xfId="18" applyNumberFormat="1" applyFont="1" applyFill="1" applyAlignment="1">
      <alignment horizontal="center" vertical="center" readingOrder="1"/>
    </xf>
    <xf numFmtId="41" fontId="7" fillId="0" borderId="0" xfId="0" applyNumberFormat="1" applyFont="1" applyAlignment="1">
      <alignment horizontal="center" vertical="center"/>
    </xf>
    <xf numFmtId="0" fontId="14" fillId="2" borderId="1" xfId="25" applyNumberFormat="1" applyFont="1" applyFill="1" applyBorder="1" applyAlignment="1">
      <alignment horizontal="center" vertical="center" wrapText="1"/>
    </xf>
    <xf numFmtId="167" fontId="9" fillId="0" borderId="0" xfId="25" applyNumberFormat="1" applyFont="1" applyAlignment="1">
      <alignment horizontal="center" wrapText="1"/>
    </xf>
    <xf numFmtId="167" fontId="7" fillId="0" borderId="0" xfId="25" applyNumberFormat="1" applyFont="1" applyAlignment="1">
      <alignment horizontal="center"/>
    </xf>
    <xf numFmtId="167" fontId="14" fillId="2" borderId="2" xfId="25" applyNumberFormat="1" applyFont="1" applyFill="1" applyBorder="1" applyAlignment="1">
      <alignment horizontal="center" vertical="center" wrapText="1"/>
    </xf>
    <xf numFmtId="167" fontId="14" fillId="2" borderId="3" xfId="25" applyNumberFormat="1" applyFont="1" applyFill="1" applyBorder="1" applyAlignment="1">
      <alignment horizontal="center" vertical="center" wrapText="1"/>
    </xf>
    <xf numFmtId="167" fontId="14" fillId="0" borderId="2" xfId="25" applyNumberFormat="1" applyFont="1" applyFill="1" applyBorder="1" applyAlignment="1">
      <alignment horizontal="center" vertical="center" wrapText="1"/>
    </xf>
    <xf numFmtId="167" fontId="14" fillId="0" borderId="3" xfId="25" applyNumberFormat="1" applyFont="1" applyFill="1" applyBorder="1" applyAlignment="1">
      <alignment horizontal="center" vertical="center" wrapText="1"/>
    </xf>
  </cellXfs>
  <cellStyles count="28">
    <cellStyle name="Comma" xfId="1" builtinId="3"/>
    <cellStyle name="Comma [0] 2" xfId="4" xr:uid="{00000000-0005-0000-0000-000002000000}"/>
    <cellStyle name="Comma [0] 2 2" xfId="5" xr:uid="{00000000-0005-0000-0000-000003000000}"/>
    <cellStyle name="Comma [0] 2 3" xfId="23" xr:uid="{00000000-0005-0000-0000-000004000000}"/>
    <cellStyle name="Comma [0] 3" xfId="15" xr:uid="{00000000-0005-0000-0000-000005000000}"/>
    <cellStyle name="Comma [0] 4" xfId="25" xr:uid="{00000000-0005-0000-0000-000006000000}"/>
    <cellStyle name="Comma 10" xfId="27" xr:uid="{00000000-0005-0000-0000-000007000000}"/>
    <cellStyle name="Comma 2" xfId="3" xr:uid="{00000000-0005-0000-0000-000008000000}"/>
    <cellStyle name="Comma 2 2" xfId="6" xr:uid="{00000000-0005-0000-0000-000009000000}"/>
    <cellStyle name="Comma 2 2 3" xfId="18" xr:uid="{00000000-0005-0000-0000-00000A000000}"/>
    <cellStyle name="Comma 2 3" xfId="17" xr:uid="{00000000-0005-0000-0000-00000B000000}"/>
    <cellStyle name="Comma 2 4" xfId="24" xr:uid="{00000000-0005-0000-0000-00000C000000}"/>
    <cellStyle name="Comma 2 5" xfId="7" xr:uid="{00000000-0005-0000-0000-00000D000000}"/>
    <cellStyle name="Comma 3" xfId="8" xr:uid="{00000000-0005-0000-0000-00000E000000}"/>
    <cellStyle name="Comma 4" xfId="9" xr:uid="{00000000-0005-0000-0000-00000F000000}"/>
    <cellStyle name="Comma 5" xfId="19" xr:uid="{00000000-0005-0000-0000-000010000000}"/>
    <cellStyle name="Comma 6" xfId="16" xr:uid="{00000000-0005-0000-0000-000011000000}"/>
    <cellStyle name="Comma 7" xfId="20" xr:uid="{00000000-0005-0000-0000-000012000000}"/>
    <cellStyle name="Comma 8" xfId="21" xr:uid="{00000000-0005-0000-0000-000013000000}"/>
    <cellStyle name="Comma 9" xfId="22" xr:uid="{00000000-0005-0000-0000-000014000000}"/>
    <cellStyle name="Normal" xfId="0" builtinId="0"/>
    <cellStyle name="Normal 2" xfId="10" xr:uid="{00000000-0005-0000-0000-000016000000}"/>
    <cellStyle name="Normal 2 2" xfId="2" xr:uid="{00000000-0005-0000-0000-000017000000}"/>
    <cellStyle name="Normal 2 3" xfId="11" xr:uid="{00000000-0005-0000-0000-000018000000}"/>
    <cellStyle name="Normal 2 5" xfId="12" xr:uid="{00000000-0005-0000-0000-000019000000}"/>
    <cellStyle name="Normal 3" xfId="13" xr:uid="{00000000-0005-0000-0000-00001A000000}"/>
    <cellStyle name="Normal 4" xfId="14" xr:uid="{00000000-0005-0000-0000-00001B000000}"/>
    <cellStyle name="Normal 5" xfId="26" xr:uid="{00000000-0005-0000-0000-00001C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KP_2023\Data\Ketersediaan\PROGNOSA\PROGNOSA%20SD%20MARET%202023.xlsx" TargetMode="External"/><Relationship Id="rId1" Type="http://schemas.openxmlformats.org/officeDocument/2006/relationships/externalLinkPath" Target="/DKP_2023/Data/Ketersediaan/PROGNOSA/PROGNOSA%20SD%20MARET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KP_2023\Data\Ketersediaan\PROGNOSA\PROGNOSA%20SD%20JUNI%202023.xlsx" TargetMode="External"/><Relationship Id="rId1" Type="http://schemas.openxmlformats.org/officeDocument/2006/relationships/externalLinkPath" Target="/DKP_2023/Data/Ketersediaan/PROGNOSA/PROGNOSA%20SD%20JUNI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KP_2023\Data\Ketersediaan\PROGNOSA\PROGNOSA%20SD%20SEPT%202023.xlsx" TargetMode="External"/><Relationship Id="rId1" Type="http://schemas.openxmlformats.org/officeDocument/2006/relationships/externalLinkPath" Target="/DKP_2023/Data/Ketersediaan/PROGNOSA/PROGNOSA%20SD%20SEPT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KP_2023\Data\Ketersediaan\PROGNOSA\PROGNOSA%20SD%20DES%202023.xlsx" TargetMode="External"/><Relationship Id="rId1" Type="http://schemas.openxmlformats.org/officeDocument/2006/relationships/externalLinkPath" Target="/DKP_2023/Data/Ketersediaan/PROGNOSA/PROGNOSA%20SD%20DE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d MARET 23"/>
    </sheetNames>
    <sheetDataSet>
      <sheetData sheetId="0">
        <row r="5">
          <cell r="H5">
            <v>509270.84093870397</v>
          </cell>
          <cell r="K5">
            <v>163456.41079165539</v>
          </cell>
        </row>
        <row r="6">
          <cell r="H6">
            <v>726225.51407242496</v>
          </cell>
          <cell r="K6">
            <v>183334.3607793077</v>
          </cell>
        </row>
        <row r="10">
          <cell r="H10">
            <v>246515.8901567065</v>
          </cell>
          <cell r="K10">
            <v>8151.1541887708081</v>
          </cell>
        </row>
        <row r="11">
          <cell r="H11">
            <v>219561.99247424968</v>
          </cell>
          <cell r="K11">
            <v>3201.7965025999961</v>
          </cell>
        </row>
        <row r="12">
          <cell r="H12">
            <v>13601.140906014463</v>
          </cell>
          <cell r="K12">
            <v>2244.8219228269199</v>
          </cell>
        </row>
        <row r="13">
          <cell r="H13">
            <v>14625.957000334587</v>
          </cell>
          <cell r="K13">
            <v>5528.1216508195857</v>
          </cell>
        </row>
        <row r="14">
          <cell r="H14">
            <v>503051.23850080627</v>
          </cell>
          <cell r="K14">
            <v>16077.351131303201</v>
          </cell>
        </row>
        <row r="15">
          <cell r="H15">
            <v>78729.127242386065</v>
          </cell>
          <cell r="K15">
            <v>5618.9221791446362</v>
          </cell>
        </row>
        <row r="16">
          <cell r="H16">
            <v>24293.67190853391</v>
          </cell>
          <cell r="K16">
            <v>7416.7161718199859</v>
          </cell>
        </row>
        <row r="17">
          <cell r="H17">
            <v>86061.021139835299</v>
          </cell>
          <cell r="K17">
            <v>7930.674619682025</v>
          </cell>
        </row>
        <row r="18">
          <cell r="H18">
            <v>61140.071311960834</v>
          </cell>
          <cell r="K18">
            <v>12191.639137597827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"/>
    </sheetNames>
    <sheetDataSet>
      <sheetData sheetId="0">
        <row r="5">
          <cell r="H5">
            <v>1103698.952</v>
          </cell>
          <cell r="K5">
            <v>331280.41079165542</v>
          </cell>
        </row>
        <row r="6">
          <cell r="H6">
            <v>982484.84038359206</v>
          </cell>
          <cell r="K6">
            <v>287148.36077930772</v>
          </cell>
        </row>
        <row r="10">
          <cell r="H10">
            <v>267535.11577040621</v>
          </cell>
          <cell r="K10">
            <v>23091.154188770808</v>
          </cell>
        </row>
        <row r="11">
          <cell r="H11">
            <v>219514.86990983432</v>
          </cell>
          <cell r="K11">
            <v>7120.7965025999965</v>
          </cell>
        </row>
        <row r="12">
          <cell r="H12">
            <v>41123.445555153601</v>
          </cell>
          <cell r="K12">
            <v>5385.5010168124563</v>
          </cell>
        </row>
        <row r="13">
          <cell r="H13">
            <v>67305.21171321375</v>
          </cell>
          <cell r="K13">
            <v>13285.994650485</v>
          </cell>
        </row>
        <row r="14">
          <cell r="H14">
            <v>511446.4638412784</v>
          </cell>
          <cell r="K14">
            <v>32641.351131303203</v>
          </cell>
        </row>
        <row r="15">
          <cell r="H15">
            <v>84971.079243171058</v>
          </cell>
          <cell r="K15">
            <v>27417.166501282638</v>
          </cell>
        </row>
        <row r="16">
          <cell r="H16">
            <v>27460.979828180014</v>
          </cell>
          <cell r="K16">
            <v>15177.716171819986</v>
          </cell>
        </row>
        <row r="17">
          <cell r="H17">
            <v>159345.55184577231</v>
          </cell>
          <cell r="K17">
            <v>16025.674619682024</v>
          </cell>
        </row>
        <row r="18">
          <cell r="H18">
            <v>131464.58732888245</v>
          </cell>
          <cell r="K18">
            <v>4035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d SEPT"/>
    </sheetNames>
    <sheetDataSet>
      <sheetData sheetId="0">
        <row r="5">
          <cell r="H5">
            <v>1188961.392</v>
          </cell>
          <cell r="K5">
            <v>498358.41079165542</v>
          </cell>
        </row>
        <row r="6">
          <cell r="H6">
            <v>558973.70085789193</v>
          </cell>
          <cell r="K6">
            <v>321739.36077930772</v>
          </cell>
        </row>
        <row r="10">
          <cell r="H10">
            <v>313952.91603089479</v>
          </cell>
          <cell r="K10">
            <v>37279.91418877081</v>
          </cell>
        </row>
        <row r="11">
          <cell r="H11">
            <v>215792.60838941039</v>
          </cell>
          <cell r="K11">
            <v>14568.796502599997</v>
          </cell>
        </row>
        <row r="12">
          <cell r="H12">
            <v>79075.178</v>
          </cell>
          <cell r="K12">
            <v>8083.5010168124554</v>
          </cell>
        </row>
        <row r="13">
          <cell r="H13">
            <v>104915.16698967251</v>
          </cell>
          <cell r="K13">
            <v>19926.994650485001</v>
          </cell>
        </row>
        <row r="14">
          <cell r="H14">
            <v>518703.72902369418</v>
          </cell>
          <cell r="K14">
            <v>48952.351131303207</v>
          </cell>
        </row>
        <row r="15">
          <cell r="H15">
            <v>92004.7045871757</v>
          </cell>
          <cell r="K15">
            <v>40933.386649484601</v>
          </cell>
        </row>
        <row r="16">
          <cell r="H16">
            <v>25900.679828180018</v>
          </cell>
          <cell r="K16">
            <v>22626.716171819986</v>
          </cell>
        </row>
        <row r="17">
          <cell r="H17">
            <v>200614.0275610103</v>
          </cell>
          <cell r="K17">
            <v>24068.674619682024</v>
          </cell>
        </row>
        <row r="18">
          <cell r="H18">
            <v>278225</v>
          </cell>
          <cell r="K18">
            <v>37048.639137597827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d DES"/>
    </sheetNames>
    <sheetDataSet>
      <sheetData sheetId="0">
        <row r="5">
          <cell r="H5">
            <v>1004795.772</v>
          </cell>
          <cell r="K5">
            <v>665446.79927999992</v>
          </cell>
        </row>
        <row r="6">
          <cell r="H6">
            <v>800109.17744849971</v>
          </cell>
          <cell r="K6">
            <v>352861.97648156062</v>
          </cell>
        </row>
        <row r="10">
          <cell r="H10">
            <v>320786.54233600001</v>
          </cell>
          <cell r="K10">
            <v>44726.033189809445</v>
          </cell>
        </row>
        <row r="11">
          <cell r="H11">
            <v>223574.81</v>
          </cell>
          <cell r="K11">
            <v>18686.228627990909</v>
          </cell>
        </row>
        <row r="12">
          <cell r="H12">
            <v>65001.576999999997</v>
          </cell>
          <cell r="K12">
            <v>10790.200958215</v>
          </cell>
        </row>
        <row r="13">
          <cell r="H13">
            <v>91094.226999999999</v>
          </cell>
          <cell r="K13">
            <v>26583.221618492007</v>
          </cell>
        </row>
        <row r="14">
          <cell r="H14">
            <v>122085.62299999999</v>
          </cell>
          <cell r="K14">
            <v>65311.136262</v>
          </cell>
        </row>
        <row r="15">
          <cell r="H15">
            <v>112310.67573718268</v>
          </cell>
          <cell r="K15">
            <v>54398.164369999984</v>
          </cell>
        </row>
        <row r="16">
          <cell r="H16">
            <v>42877.270000000004</v>
          </cell>
          <cell r="K16">
            <v>27567.121807759344</v>
          </cell>
        </row>
        <row r="17">
          <cell r="H17">
            <v>151125.88</v>
          </cell>
          <cell r="K17">
            <v>57787.631200000003</v>
          </cell>
        </row>
        <row r="18">
          <cell r="H18">
            <v>185672</v>
          </cell>
          <cell r="K18">
            <v>104605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27"/>
  <sheetViews>
    <sheetView tabSelected="1" zoomScale="90" zoomScaleNormal="90" zoomScaleSheetLayoutView="100" workbookViewId="0">
      <pane xSplit="21345"/>
      <selection activeCell="F7" sqref="F7"/>
      <selection pane="topRight" activeCell="M1" sqref="M1"/>
    </sheetView>
  </sheetViews>
  <sheetFormatPr defaultColWidth="8.7109375" defaultRowHeight="15.75" x14ac:dyDescent="0.25"/>
  <cols>
    <col min="1" max="1" width="0.85546875" style="2" customWidth="1"/>
    <col min="2" max="2" width="5" style="2" customWidth="1"/>
    <col min="3" max="3" width="16.42578125" style="2" customWidth="1"/>
    <col min="4" max="4" width="13.7109375" style="2" customWidth="1"/>
    <col min="5" max="5" width="11.28515625" style="2" customWidth="1"/>
    <col min="6" max="6" width="8" style="2" customWidth="1"/>
    <col min="7" max="7" width="13.42578125" style="2" customWidth="1"/>
    <col min="8" max="8" width="11.5703125" style="2" customWidth="1"/>
    <col min="9" max="9" width="7.5703125" style="2" customWidth="1"/>
    <col min="10" max="10" width="15.140625" style="2" customWidth="1"/>
    <col min="11" max="11" width="12.7109375" style="2" customWidth="1"/>
    <col min="12" max="12" width="7.5703125" style="2" customWidth="1"/>
    <col min="13" max="13" width="13.140625" style="2" customWidth="1"/>
    <col min="14" max="14" width="11" style="2" customWidth="1"/>
    <col min="15" max="15" width="7.28515625" style="2" customWidth="1"/>
    <col min="16" max="16384" width="8.7109375" style="2"/>
  </cols>
  <sheetData>
    <row r="1" spans="2:15" x14ac:dyDescent="0.25">
      <c r="B1" s="1"/>
    </row>
    <row r="2" spans="2:15" s="3" customFormat="1" ht="14.25" customHeight="1" x14ac:dyDescent="0.25">
      <c r="B2" s="37" t="s">
        <v>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2:15" x14ac:dyDescent="0.25">
      <c r="B3" s="38" t="s">
        <v>21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5" spans="2:15" ht="30.95" customHeight="1" x14ac:dyDescent="0.25">
      <c r="B5" s="39" t="s">
        <v>4</v>
      </c>
      <c r="C5" s="41" t="s">
        <v>6</v>
      </c>
      <c r="D5" s="36" t="s">
        <v>16</v>
      </c>
      <c r="E5" s="36"/>
      <c r="F5" s="36"/>
      <c r="G5" s="36" t="s">
        <v>17</v>
      </c>
      <c r="H5" s="36"/>
      <c r="I5" s="36"/>
      <c r="J5" s="36" t="s">
        <v>20</v>
      </c>
      <c r="K5" s="36"/>
      <c r="L5" s="36"/>
      <c r="M5" s="36" t="s">
        <v>19</v>
      </c>
      <c r="N5" s="36"/>
      <c r="O5" s="36"/>
    </row>
    <row r="6" spans="2:15" ht="32.25" customHeight="1" x14ac:dyDescent="0.25">
      <c r="B6" s="40"/>
      <c r="C6" s="42"/>
      <c r="D6" s="13" t="s">
        <v>7</v>
      </c>
      <c r="E6" s="13" t="s">
        <v>8</v>
      </c>
      <c r="F6" s="13" t="s">
        <v>9</v>
      </c>
      <c r="G6" s="13" t="s">
        <v>7</v>
      </c>
      <c r="H6" s="14" t="s">
        <v>8</v>
      </c>
      <c r="I6" s="13" t="s">
        <v>9</v>
      </c>
      <c r="J6" s="13" t="s">
        <v>7</v>
      </c>
      <c r="K6" s="13" t="s">
        <v>8</v>
      </c>
      <c r="L6" s="13" t="s">
        <v>9</v>
      </c>
      <c r="M6" s="13" t="s">
        <v>7</v>
      </c>
      <c r="N6" s="13" t="s">
        <v>8</v>
      </c>
      <c r="O6" s="13" t="s">
        <v>9</v>
      </c>
    </row>
    <row r="7" spans="2:15" x14ac:dyDescent="0.25">
      <c r="B7" s="15">
        <v>1</v>
      </c>
      <c r="C7" s="16" t="s">
        <v>10</v>
      </c>
      <c r="D7" s="20">
        <f>'[1]sd MARET 23'!$H$5</f>
        <v>509270.84093870397</v>
      </c>
      <c r="E7" s="20">
        <f>'[1]sd MARET 23'!$K$5</f>
        <v>163456.41079165539</v>
      </c>
      <c r="F7" s="18">
        <f>D7/E7</f>
        <v>3.1156369974857099</v>
      </c>
      <c r="G7" s="21">
        <f>[2]Sheet!$H$5</f>
        <v>1103698.952</v>
      </c>
      <c r="H7" s="19">
        <f>[2]Sheet!$K$5</f>
        <v>331280.41079165542</v>
      </c>
      <c r="I7" s="18">
        <f>G7/H7</f>
        <v>3.3316155016908744</v>
      </c>
      <c r="J7" s="22">
        <f>'[3]sd SEPT'!$H$5</f>
        <v>1188961.392</v>
      </c>
      <c r="K7" s="19">
        <f>'[3]sd SEPT'!$K$5</f>
        <v>498358.41079165542</v>
      </c>
      <c r="L7" s="18">
        <f>J7/K7</f>
        <v>2.3857556454426114</v>
      </c>
      <c r="M7" s="21">
        <f>'[4]sd DES'!$H$5</f>
        <v>1004795.772</v>
      </c>
      <c r="N7" s="19">
        <f>'[4]sd DES'!$K$5</f>
        <v>665446.79927999992</v>
      </c>
      <c r="O7" s="18">
        <f>M7/N7</f>
        <v>1.5099565781775024</v>
      </c>
    </row>
    <row r="8" spans="2:15" x14ac:dyDescent="0.25">
      <c r="B8" s="15">
        <v>2</v>
      </c>
      <c r="C8" s="16" t="s">
        <v>11</v>
      </c>
      <c r="D8" s="20">
        <f>'[1]sd MARET 23'!$H$6</f>
        <v>726225.51407242496</v>
      </c>
      <c r="E8" s="20">
        <f>'[1]sd MARET 23'!$K$6</f>
        <v>183334.3607793077</v>
      </c>
      <c r="F8" s="18">
        <f t="shared" ref="F8:F17" si="0">D8/E8</f>
        <v>3.9612078771563888</v>
      </c>
      <c r="G8" s="21">
        <f>[2]Sheet!$H$6</f>
        <v>982484.84038359206</v>
      </c>
      <c r="H8" s="19">
        <f>[2]Sheet!$K$6</f>
        <v>287148.36077930772</v>
      </c>
      <c r="I8" s="18">
        <f t="shared" ref="I8:I17" si="1">G8/H8</f>
        <v>3.4215234163871679</v>
      </c>
      <c r="J8" s="22">
        <f>'[3]sd SEPT'!$H$6</f>
        <v>558973.70085789193</v>
      </c>
      <c r="K8" s="19">
        <f>'[3]sd SEPT'!$K$6</f>
        <v>321739.36077930772</v>
      </c>
      <c r="L8" s="18">
        <f t="shared" ref="L8:L17" si="2">J8/K8</f>
        <v>1.7373494480251408</v>
      </c>
      <c r="M8" s="21">
        <f>'[4]sd DES'!$H$6</f>
        <v>800109.17744849971</v>
      </c>
      <c r="N8" s="19">
        <f>'[4]sd DES'!$K$6</f>
        <v>352861.97648156062</v>
      </c>
      <c r="O8" s="18">
        <f t="shared" ref="O8:O17" si="3">M8/N8</f>
        <v>2.2674848262952771</v>
      </c>
    </row>
    <row r="9" spans="2:15" x14ac:dyDescent="0.25">
      <c r="B9" s="15">
        <v>3</v>
      </c>
      <c r="C9" s="16" t="s">
        <v>5</v>
      </c>
      <c r="D9" s="20">
        <f>'[1]sd MARET 23'!$H$16</f>
        <v>24293.67190853391</v>
      </c>
      <c r="E9" s="20">
        <f>'[1]sd MARET 23'!$K$16</f>
        <v>7416.7161718199859</v>
      </c>
      <c r="F9" s="18">
        <f t="shared" si="0"/>
        <v>3.2755294048919352</v>
      </c>
      <c r="G9" s="21">
        <f>[2]Sheet!$H$16</f>
        <v>27460.979828180014</v>
      </c>
      <c r="H9" s="19">
        <f>[2]Sheet!$K$16</f>
        <v>15177.716171819986</v>
      </c>
      <c r="I9" s="18">
        <f t="shared" si="1"/>
        <v>1.8092959123300776</v>
      </c>
      <c r="J9" s="22">
        <f>'[3]sd SEPT'!$H$16</f>
        <v>25900.679828180018</v>
      </c>
      <c r="K9" s="19">
        <f>'[3]sd SEPT'!$K$16</f>
        <v>22626.716171819986</v>
      </c>
      <c r="L9" s="18">
        <f t="shared" si="2"/>
        <v>1.1446946004669263</v>
      </c>
      <c r="M9" s="21">
        <f>'[4]sd DES'!$H$16</f>
        <v>42877.270000000004</v>
      </c>
      <c r="N9" s="19">
        <f>'[4]sd DES'!$K$16</f>
        <v>27567.121807759344</v>
      </c>
      <c r="O9" s="18">
        <f t="shared" si="3"/>
        <v>1.555377100990329</v>
      </c>
    </row>
    <row r="10" spans="2:15" x14ac:dyDescent="0.25">
      <c r="B10" s="15">
        <v>4</v>
      </c>
      <c r="C10" s="16" t="s">
        <v>12</v>
      </c>
      <c r="D10" s="20">
        <f>'[1]sd MARET 23'!$H$14</f>
        <v>503051.23850080627</v>
      </c>
      <c r="E10" s="20">
        <f>'[1]sd MARET 23'!$K$14</f>
        <v>16077.351131303201</v>
      </c>
      <c r="F10" s="18">
        <f t="shared" si="0"/>
        <v>31.289435330011969</v>
      </c>
      <c r="G10" s="21">
        <f>[2]Sheet!$H$14</f>
        <v>511446.4638412784</v>
      </c>
      <c r="H10" s="19">
        <f>[2]Sheet!$K$14</f>
        <v>32641.351131303203</v>
      </c>
      <c r="I10" s="18">
        <f t="shared" si="1"/>
        <v>15.668667077656567</v>
      </c>
      <c r="J10" s="22">
        <f>'[3]sd SEPT'!$H$14</f>
        <v>518703.72902369418</v>
      </c>
      <c r="K10" s="19">
        <f>'[3]sd SEPT'!$K$14</f>
        <v>48952.351131303207</v>
      </c>
      <c r="L10" s="18">
        <f t="shared" si="2"/>
        <v>10.59609430469219</v>
      </c>
      <c r="M10" s="21">
        <f>'[4]sd DES'!$H$14</f>
        <v>122085.62299999999</v>
      </c>
      <c r="N10" s="19">
        <f>'[4]sd DES'!$K$14</f>
        <v>65311.136262</v>
      </c>
      <c r="O10" s="18">
        <f t="shared" si="3"/>
        <v>1.8692925890960668</v>
      </c>
    </row>
    <row r="11" spans="2:15" x14ac:dyDescent="0.25">
      <c r="B11" s="23">
        <v>5</v>
      </c>
      <c r="C11" s="16" t="s">
        <v>13</v>
      </c>
      <c r="D11" s="20">
        <f>'[1]sd MARET 23'!$H$15</f>
        <v>78729.127242386065</v>
      </c>
      <c r="E11" s="20">
        <f>'[1]sd MARET 23'!$K$15</f>
        <v>5618.9221791446362</v>
      </c>
      <c r="F11" s="18">
        <f t="shared" si="0"/>
        <v>14.01142865701175</v>
      </c>
      <c r="G11" s="20">
        <f>[2]Sheet!$H$15</f>
        <v>84971.079243171058</v>
      </c>
      <c r="H11" s="20">
        <f>[2]Sheet!$K$15</f>
        <v>27417.166501282638</v>
      </c>
      <c r="I11" s="18">
        <f t="shared" si="1"/>
        <v>3.0991925894018229</v>
      </c>
      <c r="J11" s="22">
        <f>'[3]sd SEPT'!$H$15</f>
        <v>92004.7045871757</v>
      </c>
      <c r="K11" s="19">
        <f>'[3]sd SEPT'!$K$15</f>
        <v>40933.386649484601</v>
      </c>
      <c r="L11" s="18">
        <f t="shared" si="2"/>
        <v>2.2476690085532942</v>
      </c>
      <c r="M11" s="21">
        <f>'[4]sd DES'!$H$15</f>
        <v>112310.67573718268</v>
      </c>
      <c r="N11" s="19">
        <f>'[4]sd DES'!$K$15</f>
        <v>54398.164369999984</v>
      </c>
      <c r="O11" s="18">
        <f t="shared" si="3"/>
        <v>2.0646041468105278</v>
      </c>
    </row>
    <row r="12" spans="2:15" x14ac:dyDescent="0.25">
      <c r="B12" s="15">
        <v>6</v>
      </c>
      <c r="C12" s="16" t="s">
        <v>14</v>
      </c>
      <c r="D12" s="24">
        <f>'[1]sd MARET 23'!$H$18</f>
        <v>61140.071311960834</v>
      </c>
      <c r="E12" s="24">
        <f>'[1]sd MARET 23'!$K$18</f>
        <v>12191.639137597827</v>
      </c>
      <c r="F12" s="18">
        <f t="shared" si="0"/>
        <v>5.0149180616255951</v>
      </c>
      <c r="G12" s="9">
        <f>[2]Sheet!$H$18</f>
        <v>131464.58732888245</v>
      </c>
      <c r="H12" s="10">
        <f>[2]Sheet!$K$18</f>
        <v>4035</v>
      </c>
      <c r="I12" s="18">
        <f t="shared" si="1"/>
        <v>32.581062535039024</v>
      </c>
      <c r="J12" s="7">
        <f>'[3]sd SEPT'!$H$18</f>
        <v>278225</v>
      </c>
      <c r="K12" s="5">
        <f>'[3]sd SEPT'!$K$18</f>
        <v>37048.639137597827</v>
      </c>
      <c r="L12" s="18">
        <f t="shared" si="2"/>
        <v>7.509722528988946</v>
      </c>
      <c r="M12" s="9">
        <f>'[4]sd DES'!$H$18</f>
        <v>185672</v>
      </c>
      <c r="N12" s="30">
        <f>'[4]sd DES'!$K$18</f>
        <v>104605</v>
      </c>
      <c r="O12" s="18">
        <f t="shared" si="3"/>
        <v>1.7749820754266048</v>
      </c>
    </row>
    <row r="13" spans="2:15" x14ac:dyDescent="0.25">
      <c r="B13" s="15">
        <v>7</v>
      </c>
      <c r="C13" s="16" t="s">
        <v>15</v>
      </c>
      <c r="D13" s="24">
        <f>'[1]sd MARET 23'!$H$17</f>
        <v>86061.021139835299</v>
      </c>
      <c r="E13" s="24">
        <f>'[1]sd MARET 23'!$K$17</f>
        <v>7930.674619682025</v>
      </c>
      <c r="F13" s="18">
        <f t="shared" si="0"/>
        <v>10.851664614540177</v>
      </c>
      <c r="G13" s="11">
        <f>[2]Sheet!$H$17</f>
        <v>159345.55184577231</v>
      </c>
      <c r="H13" s="12">
        <f>[2]Sheet!$K$17</f>
        <v>16025.674619682024</v>
      </c>
      <c r="I13" s="18">
        <f t="shared" si="1"/>
        <v>9.9431415916850803</v>
      </c>
      <c r="J13" s="8">
        <f>'[3]sd SEPT'!$H$17</f>
        <v>200614.0275610103</v>
      </c>
      <c r="K13" s="6">
        <f>'[3]sd SEPT'!$K$17</f>
        <v>24068.674619682024</v>
      </c>
      <c r="L13" s="18">
        <f t="shared" si="2"/>
        <v>8.3350674987711741</v>
      </c>
      <c r="M13" s="11">
        <f>'[4]sd DES'!$H$17</f>
        <v>151125.88</v>
      </c>
      <c r="N13" s="31">
        <f>'[4]sd DES'!$K$17</f>
        <v>57787.631200000003</v>
      </c>
      <c r="O13" s="18">
        <f t="shared" si="3"/>
        <v>2.6151942355443007</v>
      </c>
    </row>
    <row r="14" spans="2:15" x14ac:dyDescent="0.25">
      <c r="B14" s="15">
        <v>8</v>
      </c>
      <c r="C14" s="16" t="s">
        <v>3</v>
      </c>
      <c r="D14" s="20">
        <f>'[1]sd MARET 23'!$H$13</f>
        <v>14625.957000334587</v>
      </c>
      <c r="E14" s="20">
        <f>'[1]sd MARET 23'!$K$13</f>
        <v>5528.1216508195857</v>
      </c>
      <c r="F14" s="18">
        <f t="shared" si="0"/>
        <v>2.6457371823874714</v>
      </c>
      <c r="G14" s="21">
        <f>[2]Sheet!$H$13</f>
        <v>67305.21171321375</v>
      </c>
      <c r="H14" s="19">
        <f>[2]Sheet!$K$13</f>
        <v>13285.994650485</v>
      </c>
      <c r="I14" s="18">
        <f t="shared" si="1"/>
        <v>5.0658767735358676</v>
      </c>
      <c r="J14" s="22">
        <f>'[3]sd SEPT'!$H$13</f>
        <v>104915.16698967251</v>
      </c>
      <c r="K14" s="19">
        <f>'[3]sd SEPT'!$K$13</f>
        <v>19926.994650485001</v>
      </c>
      <c r="L14" s="18">
        <f t="shared" si="2"/>
        <v>5.2649769235080806</v>
      </c>
      <c r="M14" s="21">
        <f>'[4]sd DES'!$H$13</f>
        <v>91094.226999999999</v>
      </c>
      <c r="N14" s="19">
        <f>'[4]sd DES'!$K$13</f>
        <v>26583.221618492007</v>
      </c>
      <c r="O14" s="18">
        <f t="shared" si="3"/>
        <v>3.4267564822403767</v>
      </c>
    </row>
    <row r="15" spans="2:15" x14ac:dyDescent="0.25">
      <c r="B15" s="15">
        <v>9</v>
      </c>
      <c r="C15" s="16" t="s">
        <v>2</v>
      </c>
      <c r="D15" s="20">
        <f>'[1]sd MARET 23'!$H$12</f>
        <v>13601.140906014463</v>
      </c>
      <c r="E15" s="20">
        <f>'[1]sd MARET 23'!$K$12</f>
        <v>2244.8219228269199</v>
      </c>
      <c r="F15" s="18">
        <f t="shared" si="0"/>
        <v>6.0588952592223668</v>
      </c>
      <c r="G15" s="25">
        <f>[2]Sheet!$H$12</f>
        <v>41123.445555153601</v>
      </c>
      <c r="H15" s="19">
        <f>[2]Sheet!$K$12</f>
        <v>5385.5010168124563</v>
      </c>
      <c r="I15" s="18">
        <f t="shared" si="1"/>
        <v>7.6359553970511627</v>
      </c>
      <c r="J15" s="26">
        <f>'[3]sd SEPT'!$H$12</f>
        <v>79075.178</v>
      </c>
      <c r="K15" s="19">
        <f>'[3]sd SEPT'!$K$12</f>
        <v>8083.5010168124554</v>
      </c>
      <c r="L15" s="18">
        <f t="shared" si="2"/>
        <v>9.7822933201264686</v>
      </c>
      <c r="M15" s="25">
        <f>'[4]sd DES'!$H$12</f>
        <v>65001.576999999997</v>
      </c>
      <c r="N15" s="19">
        <f>'[4]sd DES'!$K$12</f>
        <v>10790.200958215</v>
      </c>
      <c r="O15" s="18">
        <f t="shared" si="3"/>
        <v>6.0241303430509108</v>
      </c>
    </row>
    <row r="16" spans="2:15" x14ac:dyDescent="0.25">
      <c r="B16" s="15">
        <v>10</v>
      </c>
      <c r="C16" s="16" t="s">
        <v>0</v>
      </c>
      <c r="D16" s="20">
        <f>'[1]sd MARET 23'!$H$10</f>
        <v>246515.8901567065</v>
      </c>
      <c r="E16" s="20">
        <f>'[1]sd MARET 23'!$K$10</f>
        <v>8151.1541887708081</v>
      </c>
      <c r="F16" s="18">
        <f t="shared" si="0"/>
        <v>30.243065515348942</v>
      </c>
      <c r="G16" s="21">
        <f>[2]Sheet!$H$10</f>
        <v>267535.11577040621</v>
      </c>
      <c r="H16" s="19">
        <f>[2]Sheet!$K$10</f>
        <v>23091.154188770808</v>
      </c>
      <c r="I16" s="18">
        <f t="shared" si="1"/>
        <v>11.586043451241087</v>
      </c>
      <c r="J16" s="22">
        <f>'[3]sd SEPT'!$H$10</f>
        <v>313952.91603089479</v>
      </c>
      <c r="K16" s="19">
        <f>'[3]sd SEPT'!$K$10</f>
        <v>37279.91418877081</v>
      </c>
      <c r="L16" s="18">
        <f t="shared" si="2"/>
        <v>8.4215031837562933</v>
      </c>
      <c r="M16" s="21">
        <f>'[4]sd DES'!$H$10</f>
        <v>320786.54233600001</v>
      </c>
      <c r="N16" s="19">
        <f>'[4]sd DES'!$K$10</f>
        <v>44726.033189809445</v>
      </c>
      <c r="O16" s="18">
        <f t="shared" si="3"/>
        <v>7.1722556072575934</v>
      </c>
    </row>
    <row r="17" spans="2:15" x14ac:dyDescent="0.25">
      <c r="B17" s="15">
        <v>11</v>
      </c>
      <c r="C17" s="17" t="s">
        <v>1</v>
      </c>
      <c r="D17" s="20">
        <f>'[1]sd MARET 23'!$H$11</f>
        <v>219561.99247424968</v>
      </c>
      <c r="E17" s="20">
        <f>'[1]sd MARET 23'!$K$11</f>
        <v>3201.7965025999961</v>
      </c>
      <c r="F17" s="18">
        <f t="shared" si="0"/>
        <v>68.57462436977363</v>
      </c>
      <c r="G17" s="21">
        <f>[2]Sheet!$H$11</f>
        <v>219514.86990983432</v>
      </c>
      <c r="H17" s="19">
        <f>[2]Sheet!$K$11</f>
        <v>7120.7965025999965</v>
      </c>
      <c r="I17" s="18">
        <f t="shared" si="1"/>
        <v>30.827291557859219</v>
      </c>
      <c r="J17" s="22">
        <f>'[3]sd SEPT'!$H$11</f>
        <v>215792.60838941039</v>
      </c>
      <c r="K17" s="19">
        <f>'[3]sd SEPT'!$K$11</f>
        <v>14568.796502599997</v>
      </c>
      <c r="L17" s="18">
        <f t="shared" si="2"/>
        <v>14.811972172917599</v>
      </c>
      <c r="M17" s="21">
        <f>'[4]sd DES'!$H$11</f>
        <v>223574.81</v>
      </c>
      <c r="N17" s="19">
        <f>'[4]sd DES'!$K$11</f>
        <v>18686.228627990909</v>
      </c>
      <c r="O17" s="18">
        <f t="shared" si="3"/>
        <v>11.964683428152947</v>
      </c>
    </row>
    <row r="18" spans="2:15" s="1" customFormat="1" x14ac:dyDescent="0.25">
      <c r="B18" s="27"/>
      <c r="C18" s="27"/>
      <c r="D18" s="28"/>
      <c r="E18" s="29"/>
      <c r="F18" s="27">
        <f>SUM(F7:F17)/11</f>
        <v>16.276558479041451</v>
      </c>
      <c r="G18" s="28"/>
      <c r="H18" s="29"/>
      <c r="I18" s="27">
        <f>SUM(I7:I17)/11</f>
        <v>11.360878709443449</v>
      </c>
      <c r="J18" s="28"/>
      <c r="K18" s="29"/>
      <c r="L18" s="27">
        <f>SUM(L7:L17)/11</f>
        <v>6.5670089668407918</v>
      </c>
      <c r="M18" s="28"/>
      <c r="N18" s="29"/>
      <c r="O18" s="27">
        <f>SUM(O7:O17)/11</f>
        <v>3.8404288557311306</v>
      </c>
    </row>
    <row r="20" spans="2:15" x14ac:dyDescent="0.25">
      <c r="D20" s="35"/>
      <c r="E20" s="35"/>
      <c r="F20" s="35"/>
      <c r="G20" s="35"/>
      <c r="H20" s="35"/>
      <c r="I20" s="35"/>
      <c r="J20" s="35"/>
      <c r="K20" s="35"/>
      <c r="L20" s="35"/>
    </row>
    <row r="21" spans="2:15" x14ac:dyDescent="0.25">
      <c r="D21" s="4"/>
      <c r="J21" s="4"/>
    </row>
    <row r="22" spans="2:15" x14ac:dyDescent="0.25">
      <c r="D22" s="4"/>
      <c r="J22" s="4"/>
    </row>
    <row r="23" spans="2:15" x14ac:dyDescent="0.25">
      <c r="D23" s="4"/>
      <c r="J23" s="4"/>
    </row>
    <row r="24" spans="2:15" x14ac:dyDescent="0.25">
      <c r="D24" s="4"/>
      <c r="J24" s="4"/>
    </row>
    <row r="25" spans="2:15" x14ac:dyDescent="0.25">
      <c r="D25" s="33"/>
      <c r="E25" s="33"/>
      <c r="F25" s="33"/>
      <c r="G25" s="33"/>
      <c r="H25" s="33"/>
      <c r="I25" s="33"/>
      <c r="J25" s="33"/>
      <c r="K25" s="33"/>
      <c r="L25" s="33"/>
    </row>
    <row r="26" spans="2:15" x14ac:dyDescent="0.25">
      <c r="D26" s="34"/>
      <c r="E26" s="34"/>
      <c r="F26" s="34"/>
      <c r="G26" s="34"/>
      <c r="H26" s="34"/>
      <c r="I26" s="34"/>
      <c r="J26" s="34"/>
      <c r="K26" s="34"/>
      <c r="L26" s="34"/>
    </row>
    <row r="27" spans="2:15" x14ac:dyDescent="0.25">
      <c r="D27" s="32"/>
      <c r="E27" s="32"/>
      <c r="F27" s="32"/>
      <c r="G27" s="32"/>
      <c r="H27" s="32"/>
      <c r="I27" s="32"/>
      <c r="J27" s="32"/>
      <c r="K27" s="32"/>
      <c r="L27" s="32"/>
    </row>
  </sheetData>
  <mergeCells count="12">
    <mergeCell ref="M5:O5"/>
    <mergeCell ref="D27:L27"/>
    <mergeCell ref="J5:L5"/>
    <mergeCell ref="B5:B6"/>
    <mergeCell ref="C5:C6"/>
    <mergeCell ref="D20:L20"/>
    <mergeCell ref="D25:L25"/>
    <mergeCell ref="D5:F5"/>
    <mergeCell ref="G5:I5"/>
    <mergeCell ref="B2:O2"/>
    <mergeCell ref="B3:O3"/>
    <mergeCell ref="D26:L26"/>
  </mergeCells>
  <pageMargins left="0.35" right="0.1" top="0.5" bottom="0.25" header="0.31496062992126" footer="0.31496062992126"/>
  <pageSetup paperSize="9" scale="9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RASIO KETERSEDIAAN TERHADAP KEB</vt:lpstr>
      <vt:lpstr>'RASIO KETERSEDIAAN TERHADAP KEB'!Print_Area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2024-03-13T01:27:56Z</cp:lastPrinted>
  <dcterms:created xsi:type="dcterms:W3CDTF">2021-10-11T06:10:03Z</dcterms:created>
  <dcterms:modified xsi:type="dcterms:W3CDTF">2024-03-13T01:28:03Z</dcterms:modified>
</cp:coreProperties>
</file>