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 Iqbal Julianto\2021\Forum Data\Biro Umum\"/>
    </mc:Choice>
  </mc:AlternateContent>
  <bookViews>
    <workbookView xWindow="0" yWindow="0" windowWidth="24000" windowHeight="96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7" i="1" l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E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E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E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E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E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E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E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E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E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E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E6" i="1"/>
  <c r="AA6" i="1"/>
  <c r="AA18" i="1" s="1"/>
  <c r="Z6" i="1"/>
  <c r="Y6" i="1"/>
  <c r="X6" i="1"/>
  <c r="W6" i="1"/>
  <c r="W18" i="1" s="1"/>
  <c r="V6" i="1"/>
  <c r="U6" i="1"/>
  <c r="T6" i="1"/>
  <c r="S6" i="1"/>
  <c r="S18" i="1" s="1"/>
  <c r="R6" i="1"/>
  <c r="Q6" i="1"/>
  <c r="P6" i="1"/>
  <c r="O6" i="1"/>
  <c r="O18" i="1" s="1"/>
  <c r="N6" i="1"/>
  <c r="M6" i="1"/>
  <c r="L6" i="1"/>
  <c r="K6" i="1"/>
  <c r="K18" i="1" s="1"/>
  <c r="J6" i="1"/>
  <c r="I6" i="1"/>
  <c r="H6" i="1"/>
  <c r="G6" i="1"/>
  <c r="G18" i="1" s="1"/>
  <c r="F6" i="1"/>
  <c r="E6" i="1"/>
  <c r="D6" i="1"/>
  <c r="C6" i="1"/>
  <c r="AB6" i="1" l="1"/>
  <c r="AC12" i="1"/>
  <c r="AB11" i="1"/>
  <c r="AB17" i="1"/>
  <c r="AC7" i="1"/>
  <c r="AC11" i="1"/>
  <c r="AC13" i="1"/>
  <c r="AC15" i="1"/>
  <c r="AB14" i="1"/>
  <c r="AC6" i="1"/>
  <c r="AD6" i="1" s="1"/>
  <c r="AC10" i="1"/>
  <c r="AB12" i="1"/>
  <c r="E18" i="1"/>
  <c r="M18" i="1"/>
  <c r="Q18" i="1"/>
  <c r="Y18" i="1"/>
  <c r="AB9" i="1"/>
  <c r="I18" i="1"/>
  <c r="U18" i="1"/>
  <c r="AB8" i="1"/>
  <c r="AB16" i="1"/>
  <c r="AB7" i="1"/>
  <c r="AD7" i="1" s="1"/>
  <c r="AC8" i="1"/>
  <c r="AB10" i="1"/>
  <c r="AD10" i="1" s="1"/>
  <c r="AB13" i="1"/>
  <c r="AD13" i="1" s="1"/>
  <c r="AB15" i="1"/>
  <c r="AC16" i="1"/>
  <c r="F18" i="1"/>
  <c r="J18" i="1"/>
  <c r="N18" i="1"/>
  <c r="R18" i="1"/>
  <c r="V18" i="1"/>
  <c r="Z18" i="1"/>
  <c r="AD11" i="1"/>
  <c r="H18" i="1"/>
  <c r="L18" i="1"/>
  <c r="P18" i="1"/>
  <c r="T18" i="1"/>
  <c r="X18" i="1"/>
  <c r="AE18" i="1"/>
  <c r="C24" i="1" s="1"/>
  <c r="AC9" i="1"/>
  <c r="AD9" i="1" s="1"/>
  <c r="AC14" i="1"/>
  <c r="AD14" i="1" s="1"/>
  <c r="AC17" i="1"/>
  <c r="AD8" i="1"/>
  <c r="AD16" i="1"/>
  <c r="AD12" i="1"/>
  <c r="C18" i="1"/>
  <c r="D18" i="1"/>
  <c r="AD17" i="1" l="1"/>
  <c r="AD15" i="1"/>
  <c r="AD18" i="1" s="1"/>
  <c r="AC18" i="1"/>
  <c r="C22" i="1" s="1"/>
  <c r="AB18" i="1"/>
  <c r="C21" i="1" s="1"/>
  <c r="C23" i="1" s="1"/>
  <c r="C25" i="1" s="1"/>
</calcChain>
</file>

<file path=xl/sharedStrings.xml><?xml version="1.0" encoding="utf-8"?>
<sst xmlns="http://schemas.openxmlformats.org/spreadsheetml/2006/main" count="69" uniqueCount="46">
  <si>
    <t>DATA/STATISTIK PENGELOLAAN SURAT MASUK DAN KELUAR TAHUN 2020</t>
  </si>
  <si>
    <t>PADA SEKRETARIAT DAERAH PROVINSI NUSA TENGGARA BARAT</t>
  </si>
  <si>
    <t>NO</t>
  </si>
  <si>
    <t>BIRO</t>
  </si>
  <si>
    <t>Organisasi</t>
  </si>
  <si>
    <t>Bina AP dan LPJP</t>
  </si>
  <si>
    <t>Adm. Pemerintahan</t>
  </si>
  <si>
    <t>Umum</t>
  </si>
  <si>
    <t>Hukum</t>
  </si>
  <si>
    <t>Humas dan Protokol</t>
  </si>
  <si>
    <t>Adm. Kesra</t>
  </si>
  <si>
    <t>Adm. Kesda</t>
  </si>
  <si>
    <t>Adm. Perekonomian</t>
  </si>
  <si>
    <t>Gub</t>
  </si>
  <si>
    <t>Wagub</t>
  </si>
  <si>
    <t>Sekda</t>
  </si>
  <si>
    <t xml:space="preserve">Assisten </t>
  </si>
  <si>
    <t>Staf Ahli</t>
  </si>
  <si>
    <t>JUMLAH</t>
  </si>
  <si>
    <t>BULAN</t>
  </si>
  <si>
    <t>M</t>
  </si>
  <si>
    <t>K</t>
  </si>
  <si>
    <r>
      <rPr>
        <b/>
        <sz val="12"/>
        <color rgb="FF0070C0"/>
        <rFont val="Times New Roman"/>
        <family val="1"/>
      </rPr>
      <t>I/</t>
    </r>
    <r>
      <rPr>
        <b/>
        <sz val="12"/>
        <color theme="1"/>
        <rFont val="Times New Roman"/>
        <family val="1"/>
      </rPr>
      <t>M</t>
    </r>
  </si>
  <si>
    <r>
      <rPr>
        <b/>
        <sz val="12"/>
        <color rgb="FF0070C0"/>
        <rFont val="Times New Roman"/>
        <family val="1"/>
      </rPr>
      <t>II/</t>
    </r>
    <r>
      <rPr>
        <b/>
        <sz val="12"/>
        <color theme="1"/>
        <rFont val="Times New Roman"/>
        <family val="1"/>
      </rPr>
      <t>M</t>
    </r>
  </si>
  <si>
    <r>
      <rPr>
        <b/>
        <sz val="12"/>
        <color rgb="FF0070C0"/>
        <rFont val="Times New Roman"/>
        <family val="1"/>
      </rPr>
      <t>III/</t>
    </r>
    <r>
      <rPr>
        <b/>
        <sz val="12"/>
        <color theme="1"/>
        <rFont val="Times New Roman"/>
        <family val="1"/>
      </rPr>
      <t>M</t>
    </r>
  </si>
  <si>
    <t>J.Akhir</t>
  </si>
  <si>
    <t>U/K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</si>
  <si>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</si>
  <si>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</si>
  <si>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</si>
  <si>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</si>
  <si>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</si>
  <si>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</si>
  <si>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</si>
  <si>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</si>
  <si>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</si>
  <si>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</si>
  <si>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Nopember</t>
  </si>
  <si>
    <t>Desember</t>
  </si>
  <si>
    <t>U/K : Undangan Keluar</t>
  </si>
  <si>
    <t>Jumlah Keseluruhan =====&gt;</t>
  </si>
  <si>
    <t>M : Surat Masuk</t>
  </si>
  <si>
    <t>K : Surat Keluar</t>
  </si>
  <si>
    <t>Jumlah Surat MK 2020</t>
  </si>
  <si>
    <t>Jumlah</t>
  </si>
  <si>
    <t>Keterangan: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</si>
</sst>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sz val="12"/>
      <color rgb="FF0070C0"/>
      <name val="Times New Roman"/>
      <family val="1"/>
    </font>
    <font>
      <b/>
      <u/>
      <sz val="12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rgb="FFCC33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Border="1" applyAlignment="1">
      <alignment horizontal="center" vertical="top"/>
    </xf>
    <xf numFmtId="0" fontId="3" fillId="0" borderId="0" xfId="0" applyFont="1"/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8" fillId="0" borderId="0" xfId="0" applyFont="1" applyFill="1" applyAlignment="1"/>
    <xf numFmtId="0" fontId="3" fillId="0" borderId="0" xfId="0" applyFont="1" applyAlignment="1"/>
    <xf numFmtId="0" fontId="0" fillId="0" borderId="0" xfId="0" applyAlignment="1"/>
    <xf numFmtId="3" fontId="3" fillId="0" borderId="1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164" fontId="3" fillId="0" borderId="0" xfId="1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64" fontId="12" fillId="0" borderId="0" xfId="1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64" fontId="14" fillId="0" borderId="0" xfId="1" applyNumberFormat="1" applyFont="1" applyFill="1" applyAlignment="1">
      <alignment vertical="center"/>
    </xf>
    <xf numFmtId="3" fontId="3" fillId="0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164" fontId="13" fillId="0" borderId="0" xfId="1" applyNumberFormat="1" applyFont="1" applyFill="1" applyAlignment="1">
      <alignment vertical="center"/>
    </xf>
    <xf numFmtId="164" fontId="11" fillId="0" borderId="0" xfId="1" applyNumberFormat="1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KAP%20SURAT%20MASUK%20TAHUN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s"/>
      <sheetName val="Papan Data"/>
      <sheetName val="UK"/>
      <sheetName val="Surat Keluar"/>
      <sheetName val="Rekap-SMK12"/>
      <sheetName val="SM-Biasa"/>
      <sheetName val="SM-Kendali"/>
      <sheetName val="SM-Naik"/>
      <sheetName val="SPM_belum diuangkan form B.1"/>
      <sheetName val="pemungutan dan peny.pajak.F1"/>
      <sheetName val="Daf. Inv. Brng milik Pem.J1"/>
      <sheetName val="Daf. Aktiva Tetap.K1"/>
      <sheetName val="Real Has. Lelang.L1"/>
      <sheetName val="Angg. &amp; Real. Belanja"/>
      <sheetName val="SPM_yang diterima form A.1"/>
      <sheetName val="real peny.pajak"/>
      <sheetName val="uudp proyek"/>
      <sheetName val="arb"/>
    </sheetNames>
    <sheetDataSet>
      <sheetData sheetId="0"/>
      <sheetData sheetId="1"/>
      <sheetData sheetId="2"/>
      <sheetData sheetId="3"/>
      <sheetData sheetId="4">
        <row r="105">
          <cell r="C105">
            <v>214</v>
          </cell>
          <cell r="D105">
            <v>286</v>
          </cell>
          <cell r="E105">
            <v>283</v>
          </cell>
          <cell r="F105">
            <v>144</v>
          </cell>
          <cell r="G105">
            <v>150</v>
          </cell>
          <cell r="H105">
            <v>182</v>
          </cell>
          <cell r="I105">
            <v>212</v>
          </cell>
          <cell r="J105">
            <v>198</v>
          </cell>
          <cell r="K105">
            <v>263</v>
          </cell>
          <cell r="L105">
            <v>233</v>
          </cell>
          <cell r="M105">
            <v>246</v>
          </cell>
          <cell r="N105">
            <v>182</v>
          </cell>
        </row>
        <row r="106">
          <cell r="C106">
            <v>5</v>
          </cell>
          <cell r="D106">
            <v>7</v>
          </cell>
          <cell r="E106">
            <v>6</v>
          </cell>
          <cell r="F106">
            <v>3</v>
          </cell>
          <cell r="G106">
            <v>1</v>
          </cell>
          <cell r="H106">
            <v>1</v>
          </cell>
          <cell r="I106">
            <v>2</v>
          </cell>
          <cell r="J106">
            <v>9</v>
          </cell>
          <cell r="K106">
            <v>7</v>
          </cell>
          <cell r="L106">
            <v>5</v>
          </cell>
          <cell r="M106">
            <v>8</v>
          </cell>
          <cell r="N106">
            <v>10</v>
          </cell>
        </row>
        <row r="107">
          <cell r="C107">
            <v>118</v>
          </cell>
          <cell r="D107">
            <v>76</v>
          </cell>
          <cell r="E107">
            <v>76</v>
          </cell>
          <cell r="F107">
            <v>63</v>
          </cell>
          <cell r="G107">
            <v>34</v>
          </cell>
          <cell r="H107">
            <v>130</v>
          </cell>
          <cell r="I107">
            <v>77</v>
          </cell>
          <cell r="J107">
            <v>46</v>
          </cell>
          <cell r="K107">
            <v>49</v>
          </cell>
          <cell r="L107">
            <v>22</v>
          </cell>
          <cell r="M107">
            <v>44</v>
          </cell>
          <cell r="N107">
            <v>66</v>
          </cell>
        </row>
        <row r="108">
          <cell r="C108">
            <v>10</v>
          </cell>
          <cell r="D108">
            <v>2</v>
          </cell>
          <cell r="E108">
            <v>11</v>
          </cell>
          <cell r="F108">
            <v>2</v>
          </cell>
          <cell r="G108">
            <v>1</v>
          </cell>
          <cell r="H108">
            <v>8</v>
          </cell>
          <cell r="I108">
            <v>11</v>
          </cell>
          <cell r="J108">
            <v>16</v>
          </cell>
          <cell r="K108">
            <v>14</v>
          </cell>
          <cell r="L108">
            <v>9</v>
          </cell>
          <cell r="M108">
            <v>15</v>
          </cell>
          <cell r="N108">
            <v>10</v>
          </cell>
        </row>
        <row r="109">
          <cell r="C109">
            <v>13</v>
          </cell>
          <cell r="D109">
            <v>3</v>
          </cell>
          <cell r="E109">
            <v>12</v>
          </cell>
          <cell r="F109">
            <v>5</v>
          </cell>
          <cell r="G109">
            <v>5</v>
          </cell>
          <cell r="H109">
            <v>11</v>
          </cell>
          <cell r="I109">
            <v>21</v>
          </cell>
          <cell r="J109">
            <v>14</v>
          </cell>
          <cell r="K109">
            <v>12</v>
          </cell>
          <cell r="L109">
            <v>9</v>
          </cell>
          <cell r="M109">
            <v>15</v>
          </cell>
          <cell r="N109">
            <v>11</v>
          </cell>
        </row>
        <row r="110">
          <cell r="C110">
            <v>13</v>
          </cell>
          <cell r="D110">
            <v>3</v>
          </cell>
          <cell r="E110">
            <v>5</v>
          </cell>
          <cell r="F110">
            <v>1</v>
          </cell>
          <cell r="G110">
            <v>1</v>
          </cell>
          <cell r="H110">
            <v>5</v>
          </cell>
          <cell r="I110">
            <v>12</v>
          </cell>
          <cell r="J110">
            <v>16</v>
          </cell>
          <cell r="K110">
            <v>8</v>
          </cell>
          <cell r="L110">
            <v>3</v>
          </cell>
          <cell r="M110">
            <v>7</v>
          </cell>
          <cell r="N110">
            <v>13</v>
          </cell>
        </row>
        <row r="111">
          <cell r="C111">
            <v>0</v>
          </cell>
          <cell r="D111">
            <v>0</v>
          </cell>
          <cell r="E111">
            <v>7</v>
          </cell>
          <cell r="F111">
            <v>4</v>
          </cell>
          <cell r="G111">
            <v>1</v>
          </cell>
          <cell r="H111">
            <v>0</v>
          </cell>
          <cell r="I111">
            <v>0</v>
          </cell>
          <cell r="J111">
            <v>4</v>
          </cell>
          <cell r="K111">
            <v>3</v>
          </cell>
          <cell r="L111">
            <v>1</v>
          </cell>
          <cell r="M111">
            <v>3</v>
          </cell>
          <cell r="N111">
            <v>7</v>
          </cell>
        </row>
        <row r="112">
          <cell r="C112">
            <v>21</v>
          </cell>
          <cell r="D112">
            <v>18</v>
          </cell>
          <cell r="E112">
            <v>10</v>
          </cell>
          <cell r="F112">
            <v>7</v>
          </cell>
          <cell r="G112">
            <v>4</v>
          </cell>
          <cell r="H112">
            <v>10</v>
          </cell>
          <cell r="I112">
            <v>15</v>
          </cell>
          <cell r="J112">
            <v>15</v>
          </cell>
          <cell r="K112">
            <v>29</v>
          </cell>
          <cell r="L112">
            <v>18</v>
          </cell>
          <cell r="M112">
            <v>20</v>
          </cell>
          <cell r="N112">
            <v>21</v>
          </cell>
        </row>
        <row r="113">
          <cell r="C113">
            <v>15</v>
          </cell>
          <cell r="D113">
            <v>18</v>
          </cell>
          <cell r="E113">
            <v>13</v>
          </cell>
          <cell r="F113">
            <v>7</v>
          </cell>
          <cell r="G113">
            <v>3</v>
          </cell>
          <cell r="H113">
            <v>10</v>
          </cell>
          <cell r="I113">
            <v>15</v>
          </cell>
          <cell r="J113">
            <v>13</v>
          </cell>
          <cell r="K113">
            <v>17</v>
          </cell>
          <cell r="L113">
            <v>18</v>
          </cell>
          <cell r="M113">
            <v>18</v>
          </cell>
          <cell r="N113">
            <v>24</v>
          </cell>
        </row>
        <row r="114">
          <cell r="C114">
            <v>15</v>
          </cell>
          <cell r="D114">
            <v>12</v>
          </cell>
          <cell r="E114">
            <v>12</v>
          </cell>
          <cell r="F114">
            <v>9</v>
          </cell>
          <cell r="G114">
            <v>3</v>
          </cell>
          <cell r="H114">
            <v>12</v>
          </cell>
          <cell r="I114">
            <v>12</v>
          </cell>
          <cell r="J114">
            <v>12</v>
          </cell>
          <cell r="K114">
            <v>15</v>
          </cell>
          <cell r="L114">
            <v>11</v>
          </cell>
          <cell r="M114">
            <v>12</v>
          </cell>
          <cell r="N114">
            <v>12</v>
          </cell>
        </row>
        <row r="115">
          <cell r="C115">
            <v>32</v>
          </cell>
          <cell r="D115">
            <v>36</v>
          </cell>
          <cell r="E115">
            <v>30</v>
          </cell>
          <cell r="F115">
            <v>11</v>
          </cell>
          <cell r="G115">
            <v>6</v>
          </cell>
          <cell r="H115">
            <v>17</v>
          </cell>
          <cell r="I115">
            <v>21</v>
          </cell>
          <cell r="J115">
            <v>32</v>
          </cell>
          <cell r="K115">
            <v>29</v>
          </cell>
          <cell r="L115">
            <v>28</v>
          </cell>
          <cell r="M115">
            <v>33</v>
          </cell>
          <cell r="N115">
            <v>34</v>
          </cell>
        </row>
        <row r="116">
          <cell r="C116">
            <v>27</v>
          </cell>
          <cell r="D116">
            <v>30</v>
          </cell>
          <cell r="E116">
            <v>22</v>
          </cell>
          <cell r="F116">
            <v>9</v>
          </cell>
          <cell r="G116">
            <v>6</v>
          </cell>
          <cell r="H116">
            <v>12</v>
          </cell>
          <cell r="I116">
            <v>17</v>
          </cell>
          <cell r="J116">
            <v>27</v>
          </cell>
          <cell r="K116">
            <v>33</v>
          </cell>
          <cell r="L116">
            <v>30</v>
          </cell>
          <cell r="M116">
            <v>32</v>
          </cell>
          <cell r="N116">
            <v>21</v>
          </cell>
        </row>
        <row r="117">
          <cell r="C117">
            <v>18</v>
          </cell>
          <cell r="D117">
            <v>22</v>
          </cell>
          <cell r="E117">
            <v>15</v>
          </cell>
          <cell r="F117">
            <v>8</v>
          </cell>
          <cell r="G117">
            <v>4</v>
          </cell>
          <cell r="H117">
            <v>10</v>
          </cell>
          <cell r="I117">
            <v>13</v>
          </cell>
          <cell r="J117">
            <v>17</v>
          </cell>
          <cell r="K117">
            <v>16</v>
          </cell>
          <cell r="L117">
            <v>10</v>
          </cell>
          <cell r="M117">
            <v>15</v>
          </cell>
          <cell r="N117">
            <v>20</v>
          </cell>
        </row>
        <row r="118">
          <cell r="C118">
            <v>20</v>
          </cell>
          <cell r="D118">
            <v>15</v>
          </cell>
          <cell r="E118">
            <v>15</v>
          </cell>
          <cell r="F118">
            <v>6</v>
          </cell>
          <cell r="G118">
            <v>4</v>
          </cell>
          <cell r="H118">
            <v>7</v>
          </cell>
          <cell r="I118">
            <v>13</v>
          </cell>
          <cell r="J118">
            <v>14</v>
          </cell>
          <cell r="K118">
            <v>13</v>
          </cell>
          <cell r="L118">
            <v>17</v>
          </cell>
          <cell r="M118">
            <v>21</v>
          </cell>
          <cell r="N118">
            <v>13</v>
          </cell>
        </row>
        <row r="119">
          <cell r="C119">
            <v>15</v>
          </cell>
          <cell r="D119">
            <v>17</v>
          </cell>
          <cell r="E119">
            <v>6</v>
          </cell>
          <cell r="F119">
            <v>5</v>
          </cell>
          <cell r="G119">
            <v>3</v>
          </cell>
          <cell r="H119">
            <v>9</v>
          </cell>
          <cell r="I119">
            <v>9</v>
          </cell>
          <cell r="J119">
            <v>11</v>
          </cell>
          <cell r="K119">
            <v>15</v>
          </cell>
          <cell r="L119">
            <v>15</v>
          </cell>
          <cell r="M119">
            <v>12</v>
          </cell>
          <cell r="N119">
            <v>16</v>
          </cell>
        </row>
        <row r="120">
          <cell r="C120">
            <v>27</v>
          </cell>
          <cell r="D120">
            <v>26</v>
          </cell>
          <cell r="E120">
            <v>12</v>
          </cell>
          <cell r="F120">
            <v>8</v>
          </cell>
          <cell r="G120">
            <v>3</v>
          </cell>
          <cell r="H120">
            <v>11</v>
          </cell>
          <cell r="I120">
            <v>15</v>
          </cell>
          <cell r="J120">
            <v>18</v>
          </cell>
          <cell r="K120">
            <v>10</v>
          </cell>
          <cell r="L120">
            <v>15</v>
          </cell>
          <cell r="M120">
            <v>19</v>
          </cell>
          <cell r="N120">
            <v>17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201">
          <cell r="J201">
            <v>75</v>
          </cell>
          <cell r="K201">
            <v>0</v>
          </cell>
          <cell r="L201">
            <v>0</v>
          </cell>
          <cell r="M201">
            <v>200</v>
          </cell>
          <cell r="N201">
            <v>0</v>
          </cell>
        </row>
        <row r="202">
          <cell r="I202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75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abSelected="1" workbookViewId="0">
      <selection sqref="A1:AE1"/>
    </sheetView>
  </sheetViews>
  <sheetFormatPr defaultRowHeight="15" x14ac:dyDescent="0.25"/>
  <cols>
    <col min="1" max="1" width="8.140625" customWidth="1"/>
    <col min="2" max="2" width="29.42578125" style="10" bestFit="1" customWidth="1"/>
    <col min="3" max="6" width="5.7109375" customWidth="1"/>
    <col min="7" max="7" width="6.7109375" customWidth="1"/>
    <col min="8" max="8" width="7.7109375" customWidth="1"/>
    <col min="9" max="18" width="5.7109375" customWidth="1"/>
    <col min="19" max="19" width="9" customWidth="1"/>
    <col min="20" max="20" width="6.7109375" customWidth="1"/>
    <col min="21" max="21" width="6.140625" bestFit="1" customWidth="1"/>
    <col min="22" max="22" width="7.7109375" bestFit="1" customWidth="1"/>
    <col min="23" max="23" width="7" bestFit="1" customWidth="1"/>
    <col min="24" max="24" width="5.7109375" customWidth="1"/>
    <col min="25" max="25" width="5.5703125" bestFit="1" customWidth="1"/>
    <col min="26" max="26" width="6.42578125" bestFit="1" customWidth="1"/>
    <col min="27" max="27" width="4.85546875" bestFit="1" customWidth="1"/>
    <col min="28" max="28" width="6.140625" bestFit="1" customWidth="1"/>
    <col min="29" max="29" width="5.7109375" customWidth="1"/>
    <col min="30" max="30" width="8.140625" bestFit="1" customWidth="1"/>
    <col min="31" max="31" width="7.140625" bestFit="1" customWidth="1"/>
  </cols>
  <sheetData>
    <row r="1" spans="1:3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.75" x14ac:dyDescent="0.25">
      <c r="A3" s="2"/>
      <c r="B3" s="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31.5" x14ac:dyDescent="0.25">
      <c r="A4" s="25" t="s">
        <v>2</v>
      </c>
      <c r="B4" s="26" t="s">
        <v>3</v>
      </c>
      <c r="C4" s="27" t="s">
        <v>4</v>
      </c>
      <c r="D4" s="27"/>
      <c r="E4" s="28" t="s">
        <v>5</v>
      </c>
      <c r="F4" s="28"/>
      <c r="G4" s="28" t="s">
        <v>6</v>
      </c>
      <c r="H4" s="28"/>
      <c r="I4" s="27" t="s">
        <v>7</v>
      </c>
      <c r="J4" s="27"/>
      <c r="K4" s="27" t="s">
        <v>8</v>
      </c>
      <c r="L4" s="27"/>
      <c r="M4" s="28" t="s">
        <v>9</v>
      </c>
      <c r="N4" s="28"/>
      <c r="O4" s="28" t="s">
        <v>10</v>
      </c>
      <c r="P4" s="28"/>
      <c r="Q4" s="28" t="s">
        <v>11</v>
      </c>
      <c r="R4" s="28"/>
      <c r="S4" s="28" t="s">
        <v>12</v>
      </c>
      <c r="T4" s="28"/>
      <c r="U4" s="29" t="s">
        <v>13</v>
      </c>
      <c r="V4" s="29" t="s">
        <v>14</v>
      </c>
      <c r="W4" s="29" t="s">
        <v>15</v>
      </c>
      <c r="X4" s="27" t="s">
        <v>16</v>
      </c>
      <c r="Y4" s="27"/>
      <c r="Z4" s="27"/>
      <c r="AA4" s="30" t="s">
        <v>17</v>
      </c>
      <c r="AB4" s="27" t="s">
        <v>18</v>
      </c>
      <c r="AC4" s="27"/>
      <c r="AD4" s="27"/>
      <c r="AE4" s="29" t="s">
        <v>7</v>
      </c>
    </row>
    <row r="5" spans="1:31" ht="15.75" x14ac:dyDescent="0.25">
      <c r="A5" s="25"/>
      <c r="B5" s="26" t="s">
        <v>19</v>
      </c>
      <c r="C5" s="26" t="s">
        <v>20</v>
      </c>
      <c r="D5" s="31" t="s">
        <v>21</v>
      </c>
      <c r="E5" s="26" t="s">
        <v>20</v>
      </c>
      <c r="F5" s="31" t="s">
        <v>21</v>
      </c>
      <c r="G5" s="26" t="s">
        <v>20</v>
      </c>
      <c r="H5" s="31" t="s">
        <v>21</v>
      </c>
      <c r="I5" s="26" t="s">
        <v>20</v>
      </c>
      <c r="J5" s="31" t="s">
        <v>21</v>
      </c>
      <c r="K5" s="26" t="s">
        <v>20</v>
      </c>
      <c r="L5" s="31" t="s">
        <v>21</v>
      </c>
      <c r="M5" s="26" t="s">
        <v>20</v>
      </c>
      <c r="N5" s="31" t="s">
        <v>21</v>
      </c>
      <c r="O5" s="26" t="s">
        <v>20</v>
      </c>
      <c r="P5" s="31" t="s">
        <v>21</v>
      </c>
      <c r="Q5" s="26" t="s">
        <v>20</v>
      </c>
      <c r="R5" s="31" t="s">
        <v>21</v>
      </c>
      <c r="S5" s="26" t="s">
        <v>20</v>
      </c>
      <c r="T5" s="31" t="s">
        <v>21</v>
      </c>
      <c r="U5" s="26" t="s">
        <v>20</v>
      </c>
      <c r="V5" s="26" t="s">
        <v>20</v>
      </c>
      <c r="W5" s="26" t="s">
        <v>20</v>
      </c>
      <c r="X5" s="32" t="s">
        <v>22</v>
      </c>
      <c r="Y5" s="32" t="s">
        <v>23</v>
      </c>
      <c r="Z5" s="32" t="s">
        <v>24</v>
      </c>
      <c r="AA5" s="26" t="s">
        <v>20</v>
      </c>
      <c r="AB5" s="26" t="s">
        <v>20</v>
      </c>
      <c r="AC5" s="31" t="s">
        <v>21</v>
      </c>
      <c r="AD5" s="29" t="s">
        <v>25</v>
      </c>
      <c r="AE5" s="33" t="s">
        <v>26</v>
      </c>
    </row>
    <row r="6" spans="1:31" ht="15.75" x14ac:dyDescent="0.25">
      <c r="A6" s="34">
        <v>1</v>
      </c>
      <c r="B6" s="11" t="s">
        <v>27</v>
      </c>
      <c r="C6" s="21">
        <f>+'[1]Rekap-SMK12'!C112</f>
        <v>21</v>
      </c>
      <c r="D6" s="22">
        <f>+'[1]Rekap-SMK12'!C171</f>
        <v>0</v>
      </c>
      <c r="E6" s="21">
        <f>+'[1]Rekap-SMK12'!C113</f>
        <v>15</v>
      </c>
      <c r="F6" s="22">
        <f>+'[1]Rekap-SMK12'!C172</f>
        <v>0</v>
      </c>
      <c r="G6" s="21">
        <f>+'[1]Rekap-SMK12'!C114</f>
        <v>15</v>
      </c>
      <c r="H6" s="22">
        <f>+'[1]Rekap-SMK12'!C173</f>
        <v>0</v>
      </c>
      <c r="I6" s="21">
        <f>+'[1]Rekap-SMK12'!C115</f>
        <v>32</v>
      </c>
      <c r="J6" s="22">
        <f>+'[1]Rekap-SMK12'!C174</f>
        <v>0</v>
      </c>
      <c r="K6" s="21">
        <f>+'[1]Rekap-SMK12'!C116</f>
        <v>27</v>
      </c>
      <c r="L6" s="22">
        <f>+'[1]Rekap-SMK12'!C175</f>
        <v>0</v>
      </c>
      <c r="M6" s="21">
        <f>+'[1]Rekap-SMK12'!C117</f>
        <v>18</v>
      </c>
      <c r="N6" s="22">
        <f>+'[1]Rekap-SMK12'!C176</f>
        <v>0</v>
      </c>
      <c r="O6" s="21">
        <f>+'[1]Rekap-SMK12'!C118</f>
        <v>20</v>
      </c>
      <c r="P6" s="22">
        <f>+'[1]Rekap-SMK12'!C177</f>
        <v>0</v>
      </c>
      <c r="Q6" s="21">
        <f>+'[1]Rekap-SMK12'!C119</f>
        <v>15</v>
      </c>
      <c r="R6" s="22">
        <f>+'[1]Rekap-SMK12'!C178</f>
        <v>0</v>
      </c>
      <c r="S6" s="21">
        <f>+'[1]Rekap-SMK12'!C120</f>
        <v>27</v>
      </c>
      <c r="T6" s="22">
        <f>+'[1]Rekap-SMK12'!C179</f>
        <v>0</v>
      </c>
      <c r="U6" s="21">
        <f>+'[1]Rekap-SMK12'!C105</f>
        <v>214</v>
      </c>
      <c r="V6" s="21">
        <f>+'[1]Rekap-SMK12'!C106</f>
        <v>5</v>
      </c>
      <c r="W6" s="21">
        <f>+'[1]Rekap-SMK12'!C107</f>
        <v>118</v>
      </c>
      <c r="X6" s="21">
        <f>+'[1]Rekap-SMK12'!C108</f>
        <v>10</v>
      </c>
      <c r="Y6" s="21">
        <f>+'[1]Rekap-SMK12'!C109</f>
        <v>13</v>
      </c>
      <c r="Z6" s="21">
        <f>+'[1]Rekap-SMK12'!C110</f>
        <v>13</v>
      </c>
      <c r="AA6" s="21">
        <f>+'[1]Rekap-SMK12'!C111</f>
        <v>0</v>
      </c>
      <c r="AB6" s="21">
        <f>+C6+E6+G6+I6+K6+M6+O6+Q6+S6+U6+V6+W6+X6+Y6+Z6+AA6</f>
        <v>563</v>
      </c>
      <c r="AC6" s="22">
        <f>+D6+F6+H6+J6+L6+N6+P6+R6+T6</f>
        <v>0</v>
      </c>
      <c r="AD6" s="36">
        <f t="shared" ref="AD6:AD17" si="0">+AB6+AC6</f>
        <v>563</v>
      </c>
      <c r="AE6" s="35">
        <f>+'[1]Rekap-SMK12'!C235</f>
        <v>0</v>
      </c>
    </row>
    <row r="7" spans="1:31" ht="15.75" x14ac:dyDescent="0.25">
      <c r="A7" s="34">
        <v>2</v>
      </c>
      <c r="B7" s="11" t="s">
        <v>28</v>
      </c>
      <c r="C7" s="21">
        <f>+'[1]Rekap-SMK12'!D112</f>
        <v>18</v>
      </c>
      <c r="D7" s="22">
        <f>+'[1]Rekap-SMK12'!D171</f>
        <v>0</v>
      </c>
      <c r="E7" s="21">
        <f>+'[1]Rekap-SMK12'!D113</f>
        <v>18</v>
      </c>
      <c r="F7" s="22">
        <f>+'[1]Rekap-SMK12'!D172</f>
        <v>0</v>
      </c>
      <c r="G7" s="21">
        <f>+'[1]Rekap-SMK12'!D114</f>
        <v>12</v>
      </c>
      <c r="H7" s="22">
        <f>+'[1]Rekap-SMK12'!D173</f>
        <v>0</v>
      </c>
      <c r="I7" s="21">
        <f>+'[1]Rekap-SMK12'!D115</f>
        <v>36</v>
      </c>
      <c r="J7" s="22">
        <f>+'[1]Rekap-SMK12'!D174</f>
        <v>0</v>
      </c>
      <c r="K7" s="21">
        <f>+'[1]Rekap-SMK12'!D116</f>
        <v>30</v>
      </c>
      <c r="L7" s="22">
        <f>+'[1]Rekap-SMK12'!D175</f>
        <v>0</v>
      </c>
      <c r="M7" s="21">
        <f>+'[1]Rekap-SMK12'!D117</f>
        <v>22</v>
      </c>
      <c r="N7" s="22">
        <f>+'[1]Rekap-SMK12'!D176</f>
        <v>0</v>
      </c>
      <c r="O7" s="21">
        <f>+'[1]Rekap-SMK12'!D118</f>
        <v>15</v>
      </c>
      <c r="P7" s="22">
        <f>+'[1]Rekap-SMK12'!D177</f>
        <v>0</v>
      </c>
      <c r="Q7" s="21">
        <f>+'[1]Rekap-SMK12'!D119</f>
        <v>17</v>
      </c>
      <c r="R7" s="22">
        <f>+'[1]Rekap-SMK12'!D178</f>
        <v>0</v>
      </c>
      <c r="S7" s="21">
        <f>+'[1]Rekap-SMK12'!D120</f>
        <v>26</v>
      </c>
      <c r="T7" s="22">
        <f>+'[1]Rekap-SMK12'!D179</f>
        <v>0</v>
      </c>
      <c r="U7" s="21">
        <f>+'[1]Rekap-SMK12'!D105</f>
        <v>286</v>
      </c>
      <c r="V7" s="21">
        <f>+'[1]Rekap-SMK12'!D106</f>
        <v>7</v>
      </c>
      <c r="W7" s="21">
        <f>+'[1]Rekap-SMK12'!D107</f>
        <v>76</v>
      </c>
      <c r="X7" s="21">
        <f>+'[1]Rekap-SMK12'!D108</f>
        <v>2</v>
      </c>
      <c r="Y7" s="21">
        <f>+'[1]Rekap-SMK12'!D109</f>
        <v>3</v>
      </c>
      <c r="Z7" s="21">
        <f>+'[1]Rekap-SMK12'!D110</f>
        <v>3</v>
      </c>
      <c r="AA7" s="21">
        <f>+'[1]Rekap-SMK12'!D111</f>
        <v>0</v>
      </c>
      <c r="AB7" s="21">
        <f t="shared" ref="AB7:AB16" si="1">+C7+E7+G7+I7+K7+M7+O7+Q7+S7+U7+V7+W7+X7+Y7+Z7+AA7</f>
        <v>571</v>
      </c>
      <c r="AC7" s="22">
        <f t="shared" ref="AC7:AC17" si="2">+D7+F7+H7+J7+L7+N7+P7+R7+T7</f>
        <v>0</v>
      </c>
      <c r="AD7" s="36">
        <f t="shared" si="0"/>
        <v>571</v>
      </c>
      <c r="AE7" s="35">
        <f>+'[1]Rekap-SMK12'!D235</f>
        <v>0</v>
      </c>
    </row>
    <row r="8" spans="1:31" ht="15.75" x14ac:dyDescent="0.25">
      <c r="A8" s="34">
        <v>3</v>
      </c>
      <c r="B8" s="11" t="s">
        <v>29</v>
      </c>
      <c r="C8" s="21">
        <f>+'[1]Rekap-SMK12'!E112</f>
        <v>10</v>
      </c>
      <c r="D8" s="22">
        <f>+'[1]Rekap-SMK12'!E171</f>
        <v>0</v>
      </c>
      <c r="E8" s="21">
        <f>+'[1]Rekap-SMK12'!E113</f>
        <v>13</v>
      </c>
      <c r="F8" s="22">
        <f>+'[1]Rekap-SMK12'!E172</f>
        <v>0</v>
      </c>
      <c r="G8" s="21">
        <f>+'[1]Rekap-SMK12'!E114</f>
        <v>12</v>
      </c>
      <c r="H8" s="22">
        <f>+'[1]Rekap-SMK12'!E173</f>
        <v>0</v>
      </c>
      <c r="I8" s="21">
        <f>+'[1]Rekap-SMK12'!E115</f>
        <v>30</v>
      </c>
      <c r="J8" s="22">
        <f>+'[1]Rekap-SMK12'!E174</f>
        <v>0</v>
      </c>
      <c r="K8" s="21">
        <f>+'[1]Rekap-SMK12'!E116</f>
        <v>22</v>
      </c>
      <c r="L8" s="22">
        <f>+'[1]Rekap-SMK12'!E175</f>
        <v>0</v>
      </c>
      <c r="M8" s="21">
        <f>+'[1]Rekap-SMK12'!E117</f>
        <v>15</v>
      </c>
      <c r="N8" s="22">
        <f>+'[1]Rekap-SMK12'!E176</f>
        <v>0</v>
      </c>
      <c r="O8" s="21">
        <f>+'[1]Rekap-SMK12'!E118</f>
        <v>15</v>
      </c>
      <c r="P8" s="22">
        <f>+'[1]Rekap-SMK12'!E177</f>
        <v>0</v>
      </c>
      <c r="Q8" s="21">
        <f>+'[1]Rekap-SMK12'!E119</f>
        <v>6</v>
      </c>
      <c r="R8" s="22">
        <f>+'[1]Rekap-SMK12'!E178</f>
        <v>0</v>
      </c>
      <c r="S8" s="21">
        <f>+'[1]Rekap-SMK12'!E120</f>
        <v>12</v>
      </c>
      <c r="T8" s="22">
        <f>+'[1]Rekap-SMK12'!E179</f>
        <v>0</v>
      </c>
      <c r="U8" s="21">
        <f>+'[1]Rekap-SMK12'!E105</f>
        <v>283</v>
      </c>
      <c r="V8" s="21">
        <f>+'[1]Rekap-SMK12'!E106</f>
        <v>6</v>
      </c>
      <c r="W8" s="21">
        <f>+'[1]Rekap-SMK12'!E107</f>
        <v>76</v>
      </c>
      <c r="X8" s="21">
        <f>+'[1]Rekap-SMK12'!E108</f>
        <v>11</v>
      </c>
      <c r="Y8" s="21">
        <f>+'[1]Rekap-SMK12'!E109</f>
        <v>12</v>
      </c>
      <c r="Z8" s="21">
        <f>+'[1]Rekap-SMK12'!E110</f>
        <v>5</v>
      </c>
      <c r="AA8" s="21">
        <f>+'[1]Rekap-SMK12'!E111</f>
        <v>7</v>
      </c>
      <c r="AB8" s="21">
        <f t="shared" si="1"/>
        <v>535</v>
      </c>
      <c r="AC8" s="22">
        <f t="shared" si="2"/>
        <v>0</v>
      </c>
      <c r="AD8" s="36">
        <f t="shared" si="0"/>
        <v>535</v>
      </c>
      <c r="AE8" s="35">
        <f>+'[1]Rekap-SMK12'!E235</f>
        <v>0</v>
      </c>
    </row>
    <row r="9" spans="1:31" ht="15.75" x14ac:dyDescent="0.25">
      <c r="A9" s="34">
        <v>4</v>
      </c>
      <c r="B9" s="11" t="s">
        <v>30</v>
      </c>
      <c r="C9" s="21">
        <f>+'[1]Rekap-SMK12'!F112</f>
        <v>7</v>
      </c>
      <c r="D9" s="22">
        <f>+'[1]Rekap-SMK12'!F171</f>
        <v>0</v>
      </c>
      <c r="E9" s="21">
        <f>+'[1]Rekap-SMK12'!F113</f>
        <v>7</v>
      </c>
      <c r="F9" s="22">
        <f>+'[1]Rekap-SMK12'!F172</f>
        <v>0</v>
      </c>
      <c r="G9" s="21">
        <f>+'[1]Rekap-SMK12'!F114</f>
        <v>9</v>
      </c>
      <c r="H9" s="22">
        <f>+'[1]Rekap-SMK12'!F173</f>
        <v>0</v>
      </c>
      <c r="I9" s="21">
        <f>+'[1]Rekap-SMK12'!F115</f>
        <v>11</v>
      </c>
      <c r="J9" s="22">
        <f>+'[1]Rekap-SMK12'!F174</f>
        <v>0</v>
      </c>
      <c r="K9" s="21">
        <f>+'[1]Rekap-SMK12'!F116</f>
        <v>9</v>
      </c>
      <c r="L9" s="22">
        <f>+'[1]Rekap-SMK12'!F175</f>
        <v>0</v>
      </c>
      <c r="M9" s="21">
        <f>+'[1]Rekap-SMK12'!F117</f>
        <v>8</v>
      </c>
      <c r="N9" s="22">
        <f>+'[1]Rekap-SMK12'!F176</f>
        <v>0</v>
      </c>
      <c r="O9" s="21">
        <f>+'[1]Rekap-SMK12'!F118</f>
        <v>6</v>
      </c>
      <c r="P9" s="22">
        <f>+'[1]Rekap-SMK12'!F177</f>
        <v>0</v>
      </c>
      <c r="Q9" s="21">
        <f>+'[1]Rekap-SMK12'!F119</f>
        <v>5</v>
      </c>
      <c r="R9" s="22">
        <f>+'[1]Rekap-SMK12'!F178</f>
        <v>0</v>
      </c>
      <c r="S9" s="21">
        <f>+'[1]Rekap-SMK12'!F120</f>
        <v>8</v>
      </c>
      <c r="T9" s="22">
        <f>+'[1]Rekap-SMK12'!F179</f>
        <v>0</v>
      </c>
      <c r="U9" s="21">
        <f>+'[1]Rekap-SMK12'!F105</f>
        <v>144</v>
      </c>
      <c r="V9" s="21">
        <f>+'[1]Rekap-SMK12'!F106</f>
        <v>3</v>
      </c>
      <c r="W9" s="21">
        <f>+'[1]Rekap-SMK12'!F107</f>
        <v>63</v>
      </c>
      <c r="X9" s="21">
        <f>+'[1]Rekap-SMK12'!F108</f>
        <v>2</v>
      </c>
      <c r="Y9" s="21">
        <f>+'[1]Rekap-SMK12'!F109</f>
        <v>5</v>
      </c>
      <c r="Z9" s="21">
        <f>+'[1]Rekap-SMK12'!F110</f>
        <v>1</v>
      </c>
      <c r="AA9" s="21">
        <f>+'[1]Rekap-SMK12'!F111</f>
        <v>4</v>
      </c>
      <c r="AB9" s="21">
        <f t="shared" si="1"/>
        <v>292</v>
      </c>
      <c r="AC9" s="22">
        <f t="shared" si="2"/>
        <v>0</v>
      </c>
      <c r="AD9" s="36">
        <f t="shared" si="0"/>
        <v>292</v>
      </c>
      <c r="AE9" s="35">
        <f>+'[1]Rekap-SMK12'!F235</f>
        <v>0</v>
      </c>
    </row>
    <row r="10" spans="1:31" ht="15.75" x14ac:dyDescent="0.25">
      <c r="A10" s="34">
        <v>5</v>
      </c>
      <c r="B10" s="11" t="s">
        <v>31</v>
      </c>
      <c r="C10" s="21">
        <f>+'[1]Rekap-SMK12'!G112</f>
        <v>4</v>
      </c>
      <c r="D10" s="22">
        <f>+'[1]Rekap-SMK12'!G171</f>
        <v>0</v>
      </c>
      <c r="E10" s="21">
        <f>+'[1]Rekap-SMK12'!G113</f>
        <v>3</v>
      </c>
      <c r="F10" s="22">
        <f>+'[1]Rekap-SMK12'!G172</f>
        <v>0</v>
      </c>
      <c r="G10" s="21">
        <f>+'[1]Rekap-SMK12'!G114</f>
        <v>3</v>
      </c>
      <c r="H10" s="22">
        <f>+'[1]Rekap-SMK12'!G173</f>
        <v>0</v>
      </c>
      <c r="I10" s="21">
        <f>+'[1]Rekap-SMK12'!G115</f>
        <v>6</v>
      </c>
      <c r="J10" s="22">
        <f>+'[1]Rekap-SMK12'!G174</f>
        <v>0</v>
      </c>
      <c r="K10" s="21">
        <f>+'[1]Rekap-SMK12'!G116</f>
        <v>6</v>
      </c>
      <c r="L10" s="22">
        <f>+'[1]Rekap-SMK12'!G175</f>
        <v>0</v>
      </c>
      <c r="M10" s="21">
        <f>+'[1]Rekap-SMK12'!G117</f>
        <v>4</v>
      </c>
      <c r="N10" s="22">
        <f>+'[1]Rekap-SMK12'!G176</f>
        <v>0</v>
      </c>
      <c r="O10" s="21">
        <f>+'[1]Rekap-SMK12'!G118</f>
        <v>4</v>
      </c>
      <c r="P10" s="22">
        <f>+'[1]Rekap-SMK12'!G177</f>
        <v>0</v>
      </c>
      <c r="Q10" s="21">
        <f>+'[1]Rekap-SMK12'!G119</f>
        <v>3</v>
      </c>
      <c r="R10" s="22">
        <f>+'[1]Rekap-SMK12'!G178</f>
        <v>0</v>
      </c>
      <c r="S10" s="21">
        <f>+'[1]Rekap-SMK12'!G120</f>
        <v>3</v>
      </c>
      <c r="T10" s="22">
        <f>+'[1]Rekap-SMK12'!G179</f>
        <v>0</v>
      </c>
      <c r="U10" s="21">
        <f>+'[1]Rekap-SMK12'!G105</f>
        <v>150</v>
      </c>
      <c r="V10" s="21">
        <f>+'[1]Rekap-SMK12'!G106</f>
        <v>1</v>
      </c>
      <c r="W10" s="21">
        <f>+'[1]Rekap-SMK12'!G107</f>
        <v>34</v>
      </c>
      <c r="X10" s="21">
        <f>+'[1]Rekap-SMK12'!G108</f>
        <v>1</v>
      </c>
      <c r="Y10" s="21">
        <f>+'[1]Rekap-SMK12'!G109</f>
        <v>5</v>
      </c>
      <c r="Z10" s="21">
        <f>+'[1]Rekap-SMK12'!G110</f>
        <v>1</v>
      </c>
      <c r="AA10" s="21">
        <f>+'[1]Rekap-SMK12'!G111</f>
        <v>1</v>
      </c>
      <c r="AB10" s="21">
        <f t="shared" si="1"/>
        <v>229</v>
      </c>
      <c r="AC10" s="22">
        <f t="shared" si="2"/>
        <v>0</v>
      </c>
      <c r="AD10" s="36">
        <f t="shared" si="0"/>
        <v>229</v>
      </c>
      <c r="AE10" s="35">
        <f>+'[1]Rekap-SMK12'!G235</f>
        <v>0</v>
      </c>
    </row>
    <row r="11" spans="1:31" ht="15.75" x14ac:dyDescent="0.25">
      <c r="A11" s="34">
        <v>6</v>
      </c>
      <c r="B11" s="11" t="s">
        <v>32</v>
      </c>
      <c r="C11" s="21">
        <f>+'[1]Rekap-SMK12'!H112</f>
        <v>10</v>
      </c>
      <c r="D11" s="22">
        <f>+'[1]Rekap-SMK12'!H171</f>
        <v>0</v>
      </c>
      <c r="E11" s="21">
        <f>+'[1]Rekap-SMK12'!H113</f>
        <v>10</v>
      </c>
      <c r="F11" s="22">
        <f>+'[1]Rekap-SMK12'!H172</f>
        <v>0</v>
      </c>
      <c r="G11" s="21">
        <f>+'[1]Rekap-SMK12'!H114</f>
        <v>12</v>
      </c>
      <c r="H11" s="22">
        <f>+'[1]Rekap-SMK12'!H173</f>
        <v>0</v>
      </c>
      <c r="I11" s="21">
        <f>+'[1]Rekap-SMK12'!H115</f>
        <v>17</v>
      </c>
      <c r="J11" s="22">
        <f>+'[1]Rekap-SMK12'!H174</f>
        <v>0</v>
      </c>
      <c r="K11" s="21">
        <f>+'[1]Rekap-SMK12'!H116</f>
        <v>12</v>
      </c>
      <c r="L11" s="22">
        <f>+'[1]Rekap-SMK12'!H175</f>
        <v>0</v>
      </c>
      <c r="M11" s="21">
        <f>+'[1]Rekap-SMK12'!H117</f>
        <v>10</v>
      </c>
      <c r="N11" s="22">
        <f>+'[1]Rekap-SMK12'!H176</f>
        <v>0</v>
      </c>
      <c r="O11" s="21">
        <f>+'[1]Rekap-SMK12'!H118</f>
        <v>7</v>
      </c>
      <c r="P11" s="22">
        <f>+'[1]Rekap-SMK12'!H177</f>
        <v>0</v>
      </c>
      <c r="Q11" s="21">
        <f>+'[1]Rekap-SMK12'!H119</f>
        <v>9</v>
      </c>
      <c r="R11" s="22">
        <f>+'[1]Rekap-SMK12'!H178</f>
        <v>0</v>
      </c>
      <c r="S11" s="21">
        <f>+'[1]Rekap-SMK12'!H120</f>
        <v>11</v>
      </c>
      <c r="T11" s="22">
        <f>+'[1]Rekap-SMK12'!H179</f>
        <v>0</v>
      </c>
      <c r="U11" s="21">
        <f>+'[1]Rekap-SMK12'!H105</f>
        <v>182</v>
      </c>
      <c r="V11" s="21">
        <f>+'[1]Rekap-SMK12'!H106</f>
        <v>1</v>
      </c>
      <c r="W11" s="21">
        <f>+'[1]Rekap-SMK12'!H107</f>
        <v>130</v>
      </c>
      <c r="X11" s="21">
        <f>+'[1]Rekap-SMK12'!H108</f>
        <v>8</v>
      </c>
      <c r="Y11" s="21">
        <f>+'[1]Rekap-SMK12'!H109</f>
        <v>11</v>
      </c>
      <c r="Z11" s="21">
        <f>+'[1]Rekap-SMK12'!H110</f>
        <v>5</v>
      </c>
      <c r="AA11" s="21">
        <f>+'[1]Rekap-SMK12'!H111</f>
        <v>0</v>
      </c>
      <c r="AB11" s="21">
        <f t="shared" si="1"/>
        <v>435</v>
      </c>
      <c r="AC11" s="22">
        <f t="shared" si="2"/>
        <v>0</v>
      </c>
      <c r="AD11" s="36">
        <f t="shared" si="0"/>
        <v>435</v>
      </c>
      <c r="AE11" s="35">
        <f>+'[1]Rekap-SMK12'!H235</f>
        <v>75</v>
      </c>
    </row>
    <row r="12" spans="1:31" ht="15.75" x14ac:dyDescent="0.25">
      <c r="A12" s="34">
        <v>7</v>
      </c>
      <c r="B12" s="11" t="s">
        <v>33</v>
      </c>
      <c r="C12" s="21">
        <f>+'[1]Rekap-SMK12'!I112</f>
        <v>15</v>
      </c>
      <c r="D12" s="22">
        <f>+'[1]Rekap-SMK12'!I171</f>
        <v>0</v>
      </c>
      <c r="E12" s="21">
        <f>+'[1]Rekap-SMK12'!I113</f>
        <v>15</v>
      </c>
      <c r="F12" s="22">
        <f>+'[1]Rekap-SMK12'!I172</f>
        <v>0</v>
      </c>
      <c r="G12" s="21">
        <f>+'[1]Rekap-SMK12'!I114</f>
        <v>12</v>
      </c>
      <c r="H12" s="22">
        <f>+'[1]Rekap-SMK12'!I173</f>
        <v>0</v>
      </c>
      <c r="I12" s="21">
        <f>+'[1]Rekap-SMK12'!I115</f>
        <v>21</v>
      </c>
      <c r="J12" s="22">
        <f>+'[1]Rekap-SMK12'!I174</f>
        <v>0</v>
      </c>
      <c r="K12" s="21">
        <f>+'[1]Rekap-SMK12'!I116</f>
        <v>17</v>
      </c>
      <c r="L12" s="22">
        <f>+'[1]Rekap-SMK12'!I175</f>
        <v>0</v>
      </c>
      <c r="M12" s="21">
        <f>+'[1]Rekap-SMK12'!I117</f>
        <v>13</v>
      </c>
      <c r="N12" s="22">
        <f>+'[1]Rekap-SMK12'!I176</f>
        <v>0</v>
      </c>
      <c r="O12" s="21">
        <f>+'[1]Rekap-SMK12'!I118</f>
        <v>13</v>
      </c>
      <c r="P12" s="22">
        <f>+'[1]Rekap-SMK12'!I177</f>
        <v>0</v>
      </c>
      <c r="Q12" s="21">
        <f>+'[1]Rekap-SMK12'!I119</f>
        <v>9</v>
      </c>
      <c r="R12" s="22">
        <f>+'[1]Rekap-SMK12'!I178</f>
        <v>0</v>
      </c>
      <c r="S12" s="21">
        <f>+'[1]Rekap-SMK12'!I120</f>
        <v>15</v>
      </c>
      <c r="T12" s="22">
        <f>+'[1]Rekap-SMK12'!I179</f>
        <v>0</v>
      </c>
      <c r="U12" s="21">
        <f>+'[1]Rekap-SMK12'!I105</f>
        <v>212</v>
      </c>
      <c r="V12" s="21">
        <f>+'[1]Rekap-SMK12'!I106</f>
        <v>2</v>
      </c>
      <c r="W12" s="21">
        <f>+'[1]Rekap-SMK12'!I107</f>
        <v>77</v>
      </c>
      <c r="X12" s="21">
        <f>+'[1]Rekap-SMK12'!I108</f>
        <v>11</v>
      </c>
      <c r="Y12" s="21">
        <f>+'[1]Rekap-SMK12'!I109</f>
        <v>21</v>
      </c>
      <c r="Z12" s="21">
        <f>+'[1]Rekap-SMK12'!I110</f>
        <v>12</v>
      </c>
      <c r="AA12" s="21">
        <f>+'[1]Rekap-SMK12'!I111</f>
        <v>0</v>
      </c>
      <c r="AB12" s="21">
        <f t="shared" si="1"/>
        <v>465</v>
      </c>
      <c r="AC12" s="22">
        <f t="shared" si="2"/>
        <v>0</v>
      </c>
      <c r="AD12" s="36">
        <f t="shared" si="0"/>
        <v>465</v>
      </c>
      <c r="AE12" s="35">
        <f>+'[1]Rekap-SMK12'!I202</f>
        <v>0</v>
      </c>
    </row>
    <row r="13" spans="1:31" ht="15.75" x14ac:dyDescent="0.25">
      <c r="A13" s="34">
        <v>8</v>
      </c>
      <c r="B13" s="11" t="s">
        <v>34</v>
      </c>
      <c r="C13" s="21">
        <f>+'[1]Rekap-SMK12'!J112</f>
        <v>15</v>
      </c>
      <c r="D13" s="22">
        <f>+'[1]Rekap-SMK12'!J171</f>
        <v>0</v>
      </c>
      <c r="E13" s="21">
        <f>+'[1]Rekap-SMK12'!J113</f>
        <v>13</v>
      </c>
      <c r="F13" s="22">
        <f>+'[1]Rekap-SMK12'!J172</f>
        <v>0</v>
      </c>
      <c r="G13" s="21">
        <f>+'[1]Rekap-SMK12'!J114</f>
        <v>12</v>
      </c>
      <c r="H13" s="22">
        <f>+'[1]Rekap-SMK12'!J173</f>
        <v>0</v>
      </c>
      <c r="I13" s="21">
        <f>+'[1]Rekap-SMK12'!J115</f>
        <v>32</v>
      </c>
      <c r="J13" s="22">
        <f>+'[1]Rekap-SMK12'!J174</f>
        <v>0</v>
      </c>
      <c r="K13" s="21">
        <f>+'[1]Rekap-SMK12'!J116</f>
        <v>27</v>
      </c>
      <c r="L13" s="22">
        <f>+'[1]Rekap-SMK12'!J175</f>
        <v>0</v>
      </c>
      <c r="M13" s="21">
        <f>+'[1]Rekap-SMK12'!J117</f>
        <v>17</v>
      </c>
      <c r="N13" s="22">
        <f>+'[1]Rekap-SMK12'!J176</f>
        <v>0</v>
      </c>
      <c r="O13" s="21">
        <f>+'[1]Rekap-SMK12'!J118</f>
        <v>14</v>
      </c>
      <c r="P13" s="22">
        <f>+'[1]Rekap-SMK12'!J177</f>
        <v>0</v>
      </c>
      <c r="Q13" s="21">
        <f>+'[1]Rekap-SMK12'!J119</f>
        <v>11</v>
      </c>
      <c r="R13" s="22">
        <f>+'[1]Rekap-SMK12'!J178</f>
        <v>0</v>
      </c>
      <c r="S13" s="21">
        <f>+'[1]Rekap-SMK12'!J120</f>
        <v>18</v>
      </c>
      <c r="T13" s="22">
        <f>+'[1]Rekap-SMK12'!J179</f>
        <v>0</v>
      </c>
      <c r="U13" s="21">
        <f>+'[1]Rekap-SMK12'!J105</f>
        <v>198</v>
      </c>
      <c r="V13" s="21">
        <f>+'[1]Rekap-SMK12'!J106</f>
        <v>9</v>
      </c>
      <c r="W13" s="21">
        <f>+'[1]Rekap-SMK12'!J107</f>
        <v>46</v>
      </c>
      <c r="X13" s="21">
        <f>+'[1]Rekap-SMK12'!J108</f>
        <v>16</v>
      </c>
      <c r="Y13" s="21">
        <f>+'[1]Rekap-SMK12'!J109</f>
        <v>14</v>
      </c>
      <c r="Z13" s="21">
        <f>+'[1]Rekap-SMK12'!J110</f>
        <v>16</v>
      </c>
      <c r="AA13" s="21">
        <f>+'[1]Rekap-SMK12'!J111</f>
        <v>4</v>
      </c>
      <c r="AB13" s="21">
        <f t="shared" si="1"/>
        <v>462</v>
      </c>
      <c r="AC13" s="22">
        <f t="shared" si="2"/>
        <v>0</v>
      </c>
      <c r="AD13" s="36">
        <f t="shared" si="0"/>
        <v>462</v>
      </c>
      <c r="AE13" s="35">
        <f>+'[1]Rekap-SMK12'!J201</f>
        <v>75</v>
      </c>
    </row>
    <row r="14" spans="1:31" ht="15.75" x14ac:dyDescent="0.25">
      <c r="A14" s="34">
        <v>9</v>
      </c>
      <c r="B14" s="11" t="s">
        <v>35</v>
      </c>
      <c r="C14" s="21">
        <f>+'[1]Rekap-SMK12'!K112</f>
        <v>29</v>
      </c>
      <c r="D14" s="22">
        <f>+'[1]Rekap-SMK12'!K171</f>
        <v>0</v>
      </c>
      <c r="E14" s="21">
        <f>+'[1]Rekap-SMK12'!K113</f>
        <v>17</v>
      </c>
      <c r="F14" s="22">
        <f>+'[1]Rekap-SMK12'!K172</f>
        <v>0</v>
      </c>
      <c r="G14" s="21">
        <f>+'[1]Rekap-SMK12'!K114</f>
        <v>15</v>
      </c>
      <c r="H14" s="22">
        <f>+'[1]Rekap-SMK12'!K173</f>
        <v>0</v>
      </c>
      <c r="I14" s="21">
        <f>+'[1]Rekap-SMK12'!K115</f>
        <v>29</v>
      </c>
      <c r="J14" s="22">
        <f>+'[1]Rekap-SMK12'!K174</f>
        <v>0</v>
      </c>
      <c r="K14" s="21">
        <f>+'[1]Rekap-SMK12'!K116</f>
        <v>33</v>
      </c>
      <c r="L14" s="22">
        <f>+'[1]Rekap-SMK12'!K175</f>
        <v>0</v>
      </c>
      <c r="M14" s="21">
        <f>+'[1]Rekap-SMK12'!K117</f>
        <v>16</v>
      </c>
      <c r="N14" s="22">
        <f>+'[1]Rekap-SMK12'!K176</f>
        <v>0</v>
      </c>
      <c r="O14" s="21">
        <f>+'[1]Rekap-SMK12'!K118</f>
        <v>13</v>
      </c>
      <c r="P14" s="22">
        <f>+'[1]Rekap-SMK12'!K177</f>
        <v>0</v>
      </c>
      <c r="Q14" s="21">
        <f>+'[1]Rekap-SMK12'!K119</f>
        <v>15</v>
      </c>
      <c r="R14" s="22">
        <f>+'[1]Rekap-SMK12'!K178</f>
        <v>0</v>
      </c>
      <c r="S14" s="21">
        <f>+'[1]Rekap-SMK12'!K120</f>
        <v>10</v>
      </c>
      <c r="T14" s="22">
        <f>+'[1]Rekap-SMK12'!K179</f>
        <v>0</v>
      </c>
      <c r="U14" s="21">
        <f>+'[1]Rekap-SMK12'!K105</f>
        <v>263</v>
      </c>
      <c r="V14" s="21">
        <f>+'[1]Rekap-SMK12'!K106</f>
        <v>7</v>
      </c>
      <c r="W14" s="21">
        <f>+'[1]Rekap-SMK12'!K107</f>
        <v>49</v>
      </c>
      <c r="X14" s="21">
        <f>+'[1]Rekap-SMK12'!K108</f>
        <v>14</v>
      </c>
      <c r="Y14" s="21">
        <f>+'[1]Rekap-SMK12'!K109</f>
        <v>12</v>
      </c>
      <c r="Z14" s="21">
        <f>+'[1]Rekap-SMK12'!K110</f>
        <v>8</v>
      </c>
      <c r="AA14" s="21">
        <f>+'[1]Rekap-SMK12'!K111</f>
        <v>3</v>
      </c>
      <c r="AB14" s="21">
        <f t="shared" si="1"/>
        <v>533</v>
      </c>
      <c r="AC14" s="22">
        <f t="shared" si="2"/>
        <v>0</v>
      </c>
      <c r="AD14" s="36">
        <f t="shared" si="0"/>
        <v>533</v>
      </c>
      <c r="AE14" s="35">
        <f>+'[1]Rekap-SMK12'!K201</f>
        <v>0</v>
      </c>
    </row>
    <row r="15" spans="1:31" ht="15.75" x14ac:dyDescent="0.25">
      <c r="A15" s="34">
        <v>10</v>
      </c>
      <c r="B15" s="11" t="s">
        <v>36</v>
      </c>
      <c r="C15" s="21">
        <f>+'[1]Rekap-SMK12'!L112</f>
        <v>18</v>
      </c>
      <c r="D15" s="22">
        <f>+'[1]Rekap-SMK12'!L171</f>
        <v>0</v>
      </c>
      <c r="E15" s="21">
        <f>+'[1]Rekap-SMK12'!L113</f>
        <v>18</v>
      </c>
      <c r="F15" s="22">
        <f>+'[1]Rekap-SMK12'!L172</f>
        <v>0</v>
      </c>
      <c r="G15" s="21">
        <f>+'[1]Rekap-SMK12'!L114</f>
        <v>11</v>
      </c>
      <c r="H15" s="22">
        <f>+'[1]Rekap-SMK12'!L173</f>
        <v>0</v>
      </c>
      <c r="I15" s="21">
        <f>+'[1]Rekap-SMK12'!L115</f>
        <v>28</v>
      </c>
      <c r="J15" s="22">
        <f>+'[1]Rekap-SMK12'!L174</f>
        <v>0</v>
      </c>
      <c r="K15" s="21">
        <f>+'[1]Rekap-SMK12'!L116</f>
        <v>30</v>
      </c>
      <c r="L15" s="22">
        <f>+'[1]Rekap-SMK12'!L175</f>
        <v>0</v>
      </c>
      <c r="M15" s="21">
        <f>+'[1]Rekap-SMK12'!L117</f>
        <v>10</v>
      </c>
      <c r="N15" s="22">
        <f>+'[1]Rekap-SMK12'!L176</f>
        <v>0</v>
      </c>
      <c r="O15" s="21">
        <f>+'[1]Rekap-SMK12'!L118</f>
        <v>17</v>
      </c>
      <c r="P15" s="22">
        <f>+'[1]Rekap-SMK12'!L177</f>
        <v>0</v>
      </c>
      <c r="Q15" s="21">
        <f>+'[1]Rekap-SMK12'!L119</f>
        <v>15</v>
      </c>
      <c r="R15" s="22">
        <f>+'[1]Rekap-SMK12'!L178</f>
        <v>0</v>
      </c>
      <c r="S15" s="21">
        <f>+'[1]Rekap-SMK12'!L120</f>
        <v>15</v>
      </c>
      <c r="T15" s="22">
        <f>+'[1]Rekap-SMK12'!L179</f>
        <v>0</v>
      </c>
      <c r="U15" s="21">
        <f>+'[1]Rekap-SMK12'!L105</f>
        <v>233</v>
      </c>
      <c r="V15" s="21">
        <f>+'[1]Rekap-SMK12'!L106</f>
        <v>5</v>
      </c>
      <c r="W15" s="21">
        <f>+'[1]Rekap-SMK12'!L107</f>
        <v>22</v>
      </c>
      <c r="X15" s="21">
        <f>+'[1]Rekap-SMK12'!L108</f>
        <v>9</v>
      </c>
      <c r="Y15" s="21">
        <f>+'[1]Rekap-SMK12'!L109</f>
        <v>9</v>
      </c>
      <c r="Z15" s="21">
        <f>+'[1]Rekap-SMK12'!L110</f>
        <v>3</v>
      </c>
      <c r="AA15" s="21">
        <f>+'[1]Rekap-SMK12'!L111</f>
        <v>1</v>
      </c>
      <c r="AB15" s="21">
        <f t="shared" si="1"/>
        <v>444</v>
      </c>
      <c r="AC15" s="22">
        <f t="shared" si="2"/>
        <v>0</v>
      </c>
      <c r="AD15" s="36">
        <f t="shared" si="0"/>
        <v>444</v>
      </c>
      <c r="AE15" s="35">
        <f>+'[1]Rekap-SMK12'!L201</f>
        <v>0</v>
      </c>
    </row>
    <row r="16" spans="1:31" ht="15.75" x14ac:dyDescent="0.25">
      <c r="A16" s="34">
        <v>11</v>
      </c>
      <c r="B16" s="11" t="s">
        <v>37</v>
      </c>
      <c r="C16" s="21">
        <f>+'[1]Rekap-SMK12'!M112</f>
        <v>20</v>
      </c>
      <c r="D16" s="22">
        <f>+'[1]Rekap-SMK12'!M171</f>
        <v>0</v>
      </c>
      <c r="E16" s="21">
        <f>+'[1]Rekap-SMK12'!M113</f>
        <v>18</v>
      </c>
      <c r="F16" s="22">
        <f>+'[1]Rekap-SMK12'!M172</f>
        <v>0</v>
      </c>
      <c r="G16" s="21">
        <f>+'[1]Rekap-SMK12'!M114</f>
        <v>12</v>
      </c>
      <c r="H16" s="22">
        <f>+'[1]Rekap-SMK12'!M173</f>
        <v>0</v>
      </c>
      <c r="I16" s="21">
        <f>+'[1]Rekap-SMK12'!M115</f>
        <v>33</v>
      </c>
      <c r="J16" s="22">
        <f>+'[1]Rekap-SMK12'!M174</f>
        <v>0</v>
      </c>
      <c r="K16" s="21">
        <f>+'[1]Rekap-SMK12'!M116</f>
        <v>32</v>
      </c>
      <c r="L16" s="22">
        <f>+'[1]Rekap-SMK12'!M175</f>
        <v>0</v>
      </c>
      <c r="M16" s="21">
        <f>+'[1]Rekap-SMK12'!M117</f>
        <v>15</v>
      </c>
      <c r="N16" s="22">
        <f>+'[1]Rekap-SMK12'!M176</f>
        <v>0</v>
      </c>
      <c r="O16" s="21">
        <f>+'[1]Rekap-SMK12'!M118</f>
        <v>21</v>
      </c>
      <c r="P16" s="22">
        <f>+'[1]Rekap-SMK12'!M177</f>
        <v>0</v>
      </c>
      <c r="Q16" s="21">
        <f>+'[1]Rekap-SMK12'!M119</f>
        <v>12</v>
      </c>
      <c r="R16" s="22">
        <f>+'[1]Rekap-SMK12'!M178</f>
        <v>0</v>
      </c>
      <c r="S16" s="21">
        <f>+'[1]Rekap-SMK12'!M120</f>
        <v>19</v>
      </c>
      <c r="T16" s="22">
        <f>+'[1]Rekap-SMK12'!M179</f>
        <v>0</v>
      </c>
      <c r="U16" s="21">
        <f>+'[1]Rekap-SMK12'!M105</f>
        <v>246</v>
      </c>
      <c r="V16" s="21">
        <f>+'[1]Rekap-SMK12'!M106</f>
        <v>8</v>
      </c>
      <c r="W16" s="21">
        <f>+'[1]Rekap-SMK12'!M107</f>
        <v>44</v>
      </c>
      <c r="X16" s="21">
        <f>+'[1]Rekap-SMK12'!M108</f>
        <v>15</v>
      </c>
      <c r="Y16" s="21">
        <f>+'[1]Rekap-SMK12'!M109</f>
        <v>15</v>
      </c>
      <c r="Z16" s="21">
        <f>+'[1]Rekap-SMK12'!M110</f>
        <v>7</v>
      </c>
      <c r="AA16" s="21">
        <f>+'[1]Rekap-SMK12'!M111</f>
        <v>3</v>
      </c>
      <c r="AB16" s="21">
        <f t="shared" si="1"/>
        <v>520</v>
      </c>
      <c r="AC16" s="22">
        <f t="shared" si="2"/>
        <v>0</v>
      </c>
      <c r="AD16" s="36">
        <f t="shared" si="0"/>
        <v>520</v>
      </c>
      <c r="AE16" s="35">
        <f>+'[1]Rekap-SMK12'!M201</f>
        <v>200</v>
      </c>
    </row>
    <row r="17" spans="1:31" ht="15.75" x14ac:dyDescent="0.25">
      <c r="A17" s="37">
        <v>12</v>
      </c>
      <c r="B17" s="11" t="s">
        <v>38</v>
      </c>
      <c r="C17" s="21">
        <f>+'[1]Rekap-SMK12'!N112</f>
        <v>21</v>
      </c>
      <c r="D17" s="22">
        <f>+'[1]Rekap-SMK12'!N171</f>
        <v>0</v>
      </c>
      <c r="E17" s="21">
        <f>+'[1]Rekap-SMK12'!N113</f>
        <v>24</v>
      </c>
      <c r="F17" s="22">
        <f>+'[1]Rekap-SMK12'!N172</f>
        <v>0</v>
      </c>
      <c r="G17" s="21">
        <f>+'[1]Rekap-SMK12'!N114</f>
        <v>12</v>
      </c>
      <c r="H17" s="22">
        <f>+'[1]Rekap-SMK12'!N173</f>
        <v>0</v>
      </c>
      <c r="I17" s="21">
        <f>+'[1]Rekap-SMK12'!N115</f>
        <v>34</v>
      </c>
      <c r="J17" s="22">
        <f>+'[1]Rekap-SMK12'!N174</f>
        <v>0</v>
      </c>
      <c r="K17" s="21">
        <f>+'[1]Rekap-SMK12'!N116</f>
        <v>21</v>
      </c>
      <c r="L17" s="22">
        <f>+'[1]Rekap-SMK12'!N175</f>
        <v>0</v>
      </c>
      <c r="M17" s="21">
        <f>+'[1]Rekap-SMK12'!N117</f>
        <v>20</v>
      </c>
      <c r="N17" s="22">
        <f>+'[1]Rekap-SMK12'!N176</f>
        <v>0</v>
      </c>
      <c r="O17" s="21">
        <f>+'[1]Rekap-SMK12'!N118</f>
        <v>13</v>
      </c>
      <c r="P17" s="22">
        <f>+'[1]Rekap-SMK12'!N177</f>
        <v>0</v>
      </c>
      <c r="Q17" s="21">
        <f>+'[1]Rekap-SMK12'!N119</f>
        <v>16</v>
      </c>
      <c r="R17" s="22">
        <f>+'[1]Rekap-SMK12'!N178</f>
        <v>0</v>
      </c>
      <c r="S17" s="21">
        <f>+'[1]Rekap-SMK12'!N120</f>
        <v>17</v>
      </c>
      <c r="T17" s="22">
        <f>+'[1]Rekap-SMK12'!N179</f>
        <v>0</v>
      </c>
      <c r="U17" s="21">
        <f>+'[1]Rekap-SMK12'!N105</f>
        <v>182</v>
      </c>
      <c r="V17" s="21">
        <f>+'[1]Rekap-SMK12'!N106</f>
        <v>10</v>
      </c>
      <c r="W17" s="21">
        <f>+'[1]Rekap-SMK12'!N107</f>
        <v>66</v>
      </c>
      <c r="X17" s="21">
        <f>+'[1]Rekap-SMK12'!N108</f>
        <v>10</v>
      </c>
      <c r="Y17" s="21">
        <f>+'[1]Rekap-SMK12'!N109</f>
        <v>11</v>
      </c>
      <c r="Z17" s="21">
        <f>+'[1]Rekap-SMK12'!N110</f>
        <v>13</v>
      </c>
      <c r="AA17" s="21">
        <f>+'[1]Rekap-SMK12'!N111</f>
        <v>7</v>
      </c>
      <c r="AB17" s="21">
        <f>+C17+E17+G17+I17+K17+M17+O17+Q17+S17+U17+V17+W17+X17+Y17+Z17+AA17</f>
        <v>477</v>
      </c>
      <c r="AC17" s="22">
        <f t="shared" si="2"/>
        <v>0</v>
      </c>
      <c r="AD17" s="36">
        <f t="shared" si="0"/>
        <v>477</v>
      </c>
      <c r="AE17" s="35">
        <f>+'[1]Rekap-SMK12'!N201</f>
        <v>0</v>
      </c>
    </row>
    <row r="18" spans="1:31" ht="15.75" x14ac:dyDescent="0.25">
      <c r="A18" s="38" t="s">
        <v>44</v>
      </c>
      <c r="B18" s="38"/>
      <c r="C18" s="39">
        <f>SUM(C6:C17)</f>
        <v>188</v>
      </c>
      <c r="D18" s="40">
        <f t="shared" ref="D18:AA18" si="3">SUM(D6:D17)</f>
        <v>0</v>
      </c>
      <c r="E18" s="39">
        <f t="shared" si="3"/>
        <v>171</v>
      </c>
      <c r="F18" s="40">
        <f t="shared" si="3"/>
        <v>0</v>
      </c>
      <c r="G18" s="39">
        <f t="shared" si="3"/>
        <v>137</v>
      </c>
      <c r="H18" s="40">
        <f t="shared" si="3"/>
        <v>0</v>
      </c>
      <c r="I18" s="39">
        <f t="shared" si="3"/>
        <v>309</v>
      </c>
      <c r="J18" s="40">
        <f t="shared" si="3"/>
        <v>0</v>
      </c>
      <c r="K18" s="39">
        <f t="shared" si="3"/>
        <v>266</v>
      </c>
      <c r="L18" s="40">
        <f t="shared" si="3"/>
        <v>0</v>
      </c>
      <c r="M18" s="39">
        <f t="shared" si="3"/>
        <v>168</v>
      </c>
      <c r="N18" s="40">
        <f t="shared" si="3"/>
        <v>0</v>
      </c>
      <c r="O18" s="39">
        <f t="shared" si="3"/>
        <v>158</v>
      </c>
      <c r="P18" s="40">
        <f t="shared" si="3"/>
        <v>0</v>
      </c>
      <c r="Q18" s="39">
        <f t="shared" si="3"/>
        <v>133</v>
      </c>
      <c r="R18" s="40">
        <f t="shared" si="3"/>
        <v>0</v>
      </c>
      <c r="S18" s="39">
        <f t="shared" si="3"/>
        <v>181</v>
      </c>
      <c r="T18" s="40">
        <f t="shared" si="3"/>
        <v>0</v>
      </c>
      <c r="U18" s="39">
        <f t="shared" si="3"/>
        <v>2593</v>
      </c>
      <c r="V18" s="39">
        <f t="shared" si="3"/>
        <v>64</v>
      </c>
      <c r="W18" s="39">
        <f t="shared" si="3"/>
        <v>801</v>
      </c>
      <c r="X18" s="39">
        <f t="shared" si="3"/>
        <v>109</v>
      </c>
      <c r="Y18" s="39">
        <f t="shared" si="3"/>
        <v>131</v>
      </c>
      <c r="Z18" s="39">
        <f t="shared" si="3"/>
        <v>87</v>
      </c>
      <c r="AA18" s="39">
        <f t="shared" si="3"/>
        <v>30</v>
      </c>
      <c r="AB18" s="39">
        <f>SUM(AB6:AB17)</f>
        <v>5526</v>
      </c>
      <c r="AC18" s="40">
        <f>SUM(AC6:AC17)</f>
        <v>0</v>
      </c>
      <c r="AD18" s="42">
        <f>SUM(AD6:AD17)</f>
        <v>5526</v>
      </c>
      <c r="AE18" s="41">
        <f>SUM(AE6:AE17)</f>
        <v>350</v>
      </c>
    </row>
    <row r="19" spans="1:31" ht="15.7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5.75" customHeight="1" x14ac:dyDescent="0.25">
      <c r="A20" s="4"/>
      <c r="B20" s="12" t="s">
        <v>45</v>
      </c>
      <c r="C20" s="12"/>
      <c r="D20" s="12"/>
      <c r="E20" s="12"/>
      <c r="F20" s="12"/>
      <c r="G20" s="12"/>
      <c r="H20" s="5"/>
      <c r="I20" s="5"/>
      <c r="J20" s="6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.75" x14ac:dyDescent="0.25">
      <c r="A21" s="4"/>
      <c r="B21" s="13" t="s">
        <v>41</v>
      </c>
      <c r="C21" s="14">
        <f>AB18</f>
        <v>5526</v>
      </c>
      <c r="D21" s="14"/>
      <c r="E21" s="13"/>
      <c r="H21" s="5"/>
      <c r="I21" s="5"/>
      <c r="J21" s="6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.75" x14ac:dyDescent="0.25">
      <c r="A22" s="4"/>
      <c r="B22" s="15" t="s">
        <v>42</v>
      </c>
      <c r="C22" s="16">
        <f>AC18</f>
        <v>0</v>
      </c>
      <c r="D22" s="16"/>
      <c r="E22" s="15"/>
      <c r="H22" s="7"/>
      <c r="I22" s="7"/>
      <c r="J22" s="6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.75" x14ac:dyDescent="0.25">
      <c r="A23" s="4"/>
      <c r="B23" s="17" t="s">
        <v>43</v>
      </c>
      <c r="C23" s="23">
        <f>C21+C22</f>
        <v>5526</v>
      </c>
      <c r="D23" s="23"/>
      <c r="E23" s="17"/>
      <c r="H23" s="4"/>
      <c r="I23" s="4"/>
      <c r="J23" s="7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.75" x14ac:dyDescent="0.25">
      <c r="A24" s="4"/>
      <c r="B24" s="18" t="s">
        <v>39</v>
      </c>
      <c r="C24" s="24">
        <f>AE18</f>
        <v>350</v>
      </c>
      <c r="D24" s="24"/>
      <c r="E24" s="18"/>
      <c r="H24" s="4"/>
      <c r="I24" s="4"/>
      <c r="J24" s="7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.75" x14ac:dyDescent="0.25">
      <c r="A25" s="4"/>
      <c r="B25" s="19" t="s">
        <v>40</v>
      </c>
      <c r="C25" s="20">
        <f>C23+C24</f>
        <v>5876</v>
      </c>
      <c r="D25" s="20"/>
      <c r="E25" s="19"/>
      <c r="H25" s="8"/>
      <c r="I25" s="8"/>
      <c r="J25" s="7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</sheetData>
  <mergeCells count="20">
    <mergeCell ref="C24:D24"/>
    <mergeCell ref="C25:D25"/>
    <mergeCell ref="C21:D21"/>
    <mergeCell ref="C22:D22"/>
    <mergeCell ref="C23:D23"/>
    <mergeCell ref="Q4:R4"/>
    <mergeCell ref="S4:T4"/>
    <mergeCell ref="X4:Z4"/>
    <mergeCell ref="AB4:AD4"/>
    <mergeCell ref="A18:B18"/>
    <mergeCell ref="A1:AE1"/>
    <mergeCell ref="A2:AE2"/>
    <mergeCell ref="A4:A5"/>
    <mergeCell ref="C4:D4"/>
    <mergeCell ref="E4:F4"/>
    <mergeCell ref="G4:H4"/>
    <mergeCell ref="I4:J4"/>
    <mergeCell ref="K4:L4"/>
    <mergeCell ref="M4:N4"/>
    <mergeCell ref="O4:P4"/>
  </mergeCells>
  <pageMargins left="0.7" right="0.7" top="0.75" bottom="0.75" header="0.3" footer="0.3"/>
  <ignoredErrors>
    <ignoredError sqref="C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said.alkhudri13@gmail.com</dc:creator>
  <cp:lastModifiedBy>said.alkhudri13@gmail.com</cp:lastModifiedBy>
  <dcterms:created xsi:type="dcterms:W3CDTF">2021-06-18T06:42:57Z</dcterms:created>
  <dcterms:modified xsi:type="dcterms:W3CDTF">2021-06-18T06:52:50Z</dcterms:modified>
</cp:coreProperties>
</file>