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4. Kedelai\"/>
    </mc:Choice>
  </mc:AlternateContent>
  <bookViews>
    <workbookView xWindow="0" yWindow="0" windowWidth="20325" windowHeight="900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21" i="1" l="1"/>
  <c r="BU21" i="1"/>
  <c r="BT21" i="1"/>
  <c r="BS21" i="1" l="1"/>
  <c r="BQ21" i="1"/>
  <c r="BR21" i="1" l="1"/>
  <c r="BO11" i="1"/>
  <c r="BO12" i="1"/>
  <c r="BO13" i="1"/>
  <c r="BO14" i="1"/>
  <c r="BO15" i="1"/>
  <c r="BO16" i="1"/>
  <c r="BO17" i="1"/>
  <c r="BO18" i="1"/>
  <c r="BO19" i="1"/>
  <c r="BO10" i="1"/>
  <c r="BN21" i="1"/>
  <c r="BO21" i="1"/>
  <c r="BP21" i="1"/>
  <c r="BM21" i="1" l="1"/>
  <c r="BK21" i="1"/>
  <c r="BL21" i="1" s="1"/>
  <c r="BL19" i="1"/>
  <c r="BL18" i="1"/>
  <c r="BL17" i="1"/>
  <c r="BL16" i="1"/>
  <c r="BL15" i="1"/>
  <c r="BL14" i="1"/>
  <c r="BL13" i="1"/>
  <c r="BL12" i="1"/>
  <c r="BL11" i="1"/>
  <c r="BL10" i="1"/>
  <c r="AL81" i="1" l="1"/>
  <c r="AJ81" i="1"/>
  <c r="AK81" i="1" s="1"/>
  <c r="AI81" i="1"/>
  <c r="AH81" i="1" s="1"/>
  <c r="AG81" i="1"/>
  <c r="AD81" i="1"/>
  <c r="AC81" i="1"/>
  <c r="AA81" i="1"/>
  <c r="AB81" i="1" s="1"/>
  <c r="Z81" i="1"/>
  <c r="X81" i="1"/>
  <c r="Y81" i="1" s="1"/>
  <c r="W81" i="1"/>
  <c r="V81" i="1" s="1"/>
  <c r="U81" i="1"/>
  <c r="T81" i="1"/>
  <c r="S81" i="1"/>
  <c r="R81" i="1"/>
  <c r="Q81" i="1"/>
  <c r="O81" i="1"/>
  <c r="P81" i="1" s="1"/>
  <c r="AK79" i="1"/>
  <c r="AH79" i="1"/>
  <c r="AE79" i="1"/>
  <c r="AB79" i="1"/>
  <c r="Y79" i="1"/>
  <c r="V79" i="1"/>
  <c r="S79" i="1"/>
  <c r="P79" i="1"/>
  <c r="AK78" i="1"/>
  <c r="AH78" i="1"/>
  <c r="AE78" i="1"/>
  <c r="AB78" i="1"/>
  <c r="Y78" i="1"/>
  <c r="V78" i="1"/>
  <c r="S78" i="1"/>
  <c r="P78" i="1"/>
  <c r="AK77" i="1"/>
  <c r="AH77" i="1"/>
  <c r="AE77" i="1"/>
  <c r="AB77" i="1"/>
  <c r="Y77" i="1"/>
  <c r="V77" i="1"/>
  <c r="S77" i="1"/>
  <c r="P77" i="1"/>
  <c r="AK76" i="1"/>
  <c r="AH76" i="1"/>
  <c r="AE76" i="1"/>
  <c r="AB76" i="1"/>
  <c r="Y76" i="1"/>
  <c r="V76" i="1"/>
  <c r="S76" i="1"/>
  <c r="P76" i="1"/>
  <c r="AK75" i="1"/>
  <c r="AH75" i="1"/>
  <c r="AE75" i="1"/>
  <c r="AB75" i="1"/>
  <c r="Y75" i="1"/>
  <c r="V75" i="1"/>
  <c r="S75" i="1"/>
  <c r="P75" i="1"/>
  <c r="AK74" i="1"/>
  <c r="AH74" i="1"/>
  <c r="AE74" i="1"/>
  <c r="AB74" i="1"/>
  <c r="Y74" i="1"/>
  <c r="V74" i="1"/>
  <c r="S74" i="1"/>
  <c r="P74" i="1"/>
  <c r="AK73" i="1"/>
  <c r="AH73" i="1"/>
  <c r="AE73" i="1"/>
  <c r="AB73" i="1"/>
  <c r="Y73" i="1"/>
  <c r="V73" i="1"/>
  <c r="S73" i="1"/>
  <c r="P73" i="1"/>
  <c r="AK72" i="1"/>
  <c r="AH72" i="1"/>
  <c r="AF72" i="1"/>
  <c r="AF81" i="1" s="1"/>
  <c r="AE81" i="1" s="1"/>
  <c r="AK71" i="1"/>
  <c r="AH71" i="1"/>
  <c r="AE71" i="1"/>
  <c r="AB71" i="1"/>
  <c r="Y71" i="1"/>
  <c r="V71" i="1"/>
  <c r="S71" i="1"/>
  <c r="P71" i="1"/>
  <c r="AK70" i="1"/>
  <c r="AH70" i="1"/>
  <c r="AE70" i="1"/>
  <c r="AB70" i="1"/>
  <c r="Y70" i="1"/>
  <c r="V70" i="1"/>
  <c r="S70" i="1"/>
  <c r="P70" i="1"/>
  <c r="B26" i="1"/>
  <c r="B25" i="1"/>
  <c r="BG21" i="1"/>
  <c r="BF21" i="1" s="1"/>
  <c r="BE21" i="1"/>
  <c r="BD21" i="1"/>
  <c r="BC21" i="1"/>
  <c r="BB21" i="1"/>
  <c r="BA21" i="1"/>
  <c r="AY21" i="1"/>
  <c r="AW21" i="1"/>
  <c r="AU21" i="1"/>
  <c r="AS21" i="1"/>
  <c r="AT21" i="1" s="1"/>
  <c r="AR21" i="1"/>
  <c r="AP21" i="1"/>
  <c r="AO21" i="1"/>
  <c r="AN21" i="1" s="1"/>
  <c r="AM21" i="1"/>
  <c r="AL21" i="1"/>
  <c r="AK21" i="1"/>
  <c r="AJ21" i="1"/>
  <c r="AI21" i="1"/>
  <c r="AG21" i="1"/>
  <c r="AD21" i="1"/>
  <c r="AC21" i="1"/>
  <c r="AB21" i="1" s="1"/>
  <c r="AA21" i="1"/>
  <c r="Z21" i="1"/>
  <c r="Y21" i="1"/>
  <c r="X21" i="1"/>
  <c r="W21" i="1"/>
  <c r="U21" i="1"/>
  <c r="V21" i="1" s="1"/>
  <c r="T21" i="1"/>
  <c r="R21" i="1"/>
  <c r="Q21" i="1"/>
  <c r="P21" i="1" s="1"/>
  <c r="O21" i="1"/>
  <c r="BF19" i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BF18" i="1"/>
  <c r="AZ18" i="1"/>
  <c r="AW18" i="1"/>
  <c r="AQ18" i="1"/>
  <c r="AN18" i="1"/>
  <c r="AK18" i="1"/>
  <c r="AH18" i="1"/>
  <c r="AE18" i="1"/>
  <c r="AB18" i="1"/>
  <c r="Y18" i="1"/>
  <c r="V18" i="1"/>
  <c r="S18" i="1"/>
  <c r="P18" i="1"/>
  <c r="AW17" i="1"/>
  <c r="AQ17" i="1"/>
  <c r="AN17" i="1"/>
  <c r="AK17" i="1"/>
  <c r="AH17" i="1"/>
  <c r="AF17" i="1"/>
  <c r="AF21" i="1" s="1"/>
  <c r="BF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BF14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BF13" i="1"/>
  <c r="AZ13" i="1"/>
  <c r="AW13" i="1"/>
  <c r="AT13" i="1"/>
  <c r="AQ13" i="1"/>
  <c r="AN13" i="1"/>
  <c r="AK13" i="1"/>
  <c r="AH13" i="1"/>
  <c r="AE13" i="1"/>
  <c r="AB13" i="1"/>
  <c r="Y13" i="1"/>
  <c r="V13" i="1"/>
  <c r="S13" i="1"/>
  <c r="P13" i="1"/>
  <c r="BF12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BF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AE21" i="1" l="1"/>
  <c r="AH21" i="1"/>
  <c r="AZ21" i="1"/>
  <c r="S21" i="1"/>
  <c r="AQ21" i="1"/>
  <c r="BJ21" i="1"/>
  <c r="BH21" i="1"/>
  <c r="BJ20" i="1"/>
  <c r="BJ19" i="1"/>
  <c r="BH19" i="1"/>
  <c r="BJ18" i="1"/>
  <c r="BH18" i="1"/>
  <c r="BJ17" i="1"/>
  <c r="BH17" i="1"/>
  <c r="BI17" i="1" s="1"/>
  <c r="BJ16" i="1"/>
  <c r="BH16" i="1"/>
  <c r="BJ15" i="1"/>
  <c r="BH15" i="1"/>
  <c r="BJ14" i="1"/>
  <c r="BH14" i="1"/>
  <c r="BJ13" i="1"/>
  <c r="BH13" i="1"/>
  <c r="BJ12" i="1"/>
  <c r="BH12" i="1"/>
  <c r="BJ11" i="1"/>
  <c r="BH11" i="1"/>
  <c r="BJ10" i="1"/>
  <c r="BH10" i="1"/>
  <c r="BI18" i="1" l="1"/>
  <c r="BI21" i="1"/>
  <c r="BI19" i="1"/>
  <c r="BI10" i="1"/>
  <c r="BI11" i="1"/>
  <c r="BI12" i="1"/>
  <c r="BI13" i="1"/>
  <c r="BI14" i="1"/>
  <c r="BI15" i="1"/>
  <c r="BI16" i="1"/>
</calcChain>
</file>

<file path=xl/sharedStrings.xml><?xml version="1.0" encoding="utf-8"?>
<sst xmlns="http://schemas.openxmlformats.org/spreadsheetml/2006/main" count="367" uniqueCount="58">
  <si>
    <t>PROPINSI : NUSA TENGGARA BARAT</t>
  </si>
  <si>
    <t>Tahun 2001</t>
  </si>
  <si>
    <t>Tahun 2002</t>
  </si>
  <si>
    <t xml:space="preserve">Tahun 2003  </t>
  </si>
  <si>
    <t xml:space="preserve">Tahun 2004 </t>
  </si>
  <si>
    <t xml:space="preserve">Tahun 2005 </t>
  </si>
  <si>
    <t xml:space="preserve">Tahun 2006 </t>
  </si>
  <si>
    <t xml:space="preserve">Tahun 2007 </t>
  </si>
  <si>
    <t xml:space="preserve">Tahun 2008 </t>
  </si>
  <si>
    <t>Tahun 2009</t>
  </si>
  <si>
    <t>Tahun 2010</t>
  </si>
  <si>
    <t>Tahun 2011</t>
  </si>
  <si>
    <t>Tahun 2012</t>
  </si>
  <si>
    <t>Tahun 2013</t>
  </si>
  <si>
    <t>Tahun 2014</t>
  </si>
  <si>
    <t>Tahun 2015</t>
  </si>
  <si>
    <t>No</t>
  </si>
  <si>
    <t>Kabupaten/Kota</t>
  </si>
  <si>
    <t>Luas</t>
  </si>
  <si>
    <t>Hasil/</t>
  </si>
  <si>
    <t>Produksi</t>
  </si>
  <si>
    <t>Panen</t>
  </si>
  <si>
    <t>Hektar</t>
  </si>
  <si>
    <t>(Ha)</t>
  </si>
  <si>
    <t>(Ku/Ha)</t>
  </si>
  <si>
    <t>(Ton)</t>
  </si>
  <si>
    <t>LOMBOK BARAT</t>
  </si>
  <si>
    <t>LOMBOK TENGAH</t>
  </si>
  <si>
    <t>LOMBOK TIMUR</t>
  </si>
  <si>
    <t>SUMBAWA</t>
  </si>
  <si>
    <t>DOMPU</t>
  </si>
  <si>
    <t>SUMBAWA BARAT</t>
  </si>
  <si>
    <t>LOMBOK UTARA</t>
  </si>
  <si>
    <t>MATARAM</t>
  </si>
  <si>
    <t>KOTA BIMA</t>
  </si>
  <si>
    <t>NTB</t>
  </si>
  <si>
    <t>Catatan</t>
  </si>
  <si>
    <t>**)</t>
  </si>
  <si>
    <t>Tahun 2018</t>
  </si>
  <si>
    <t>BIMA</t>
  </si>
  <si>
    <t>Tahun 2018 *)</t>
  </si>
  <si>
    <t>PERKEMBANGAN PRODUKSI KEDELE</t>
  </si>
  <si>
    <t>KOMODITI : KEDELAI</t>
  </si>
  <si>
    <t>ARAM II Tahun 2015</t>
  </si>
  <si>
    <t xml:space="preserve"> Tahun 2016</t>
  </si>
  <si>
    <t xml:space="preserve"> Tahun 2017</t>
  </si>
  <si>
    <t>District / city</t>
  </si>
  <si>
    <t xml:space="preserve">Harvest </t>
  </si>
  <si>
    <t>Yield</t>
  </si>
  <si>
    <t>Tahun 2003 - 2012 ATAP Pusat</t>
  </si>
  <si>
    <t>Tahun 2019</t>
  </si>
  <si>
    <t>Tahun 2020</t>
  </si>
  <si>
    <t xml:space="preserve">          -  </t>
  </si>
  <si>
    <t xml:space="preserve">           -  </t>
  </si>
  <si>
    <t>Tahun 2022</t>
  </si>
  <si>
    <t>Tahun 2021</t>
  </si>
  <si>
    <t>Tahun 2022: Angka Sementara</t>
  </si>
  <si>
    <t>Tahun 2019-2021: Angka Tetap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</si>
</sst>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u/>
      <sz val="11"/>
      <name val="Arial"/>
      <family val="2"/>
    </font>
    <font>
      <sz val="10"/>
      <name val="Amaze"/>
      <family val="2"/>
    </font>
    <font>
      <b/>
      <sz val="16"/>
      <name val="Arial"/>
      <family val="2"/>
    </font>
    <font>
      <sz val="10"/>
      <name val="Arial"/>
    </font>
    <font>
      <sz val="12"/>
      <name val="Times New Roman"/>
      <family val="1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3" fillId="0" borderId="0"/>
    <xf numFmtId="43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1" fillId="0" borderId="0"/>
    <xf numFmtId="0" fontId="1" fillId="0" borderId="0"/>
    <xf numFmtId="41" fontId="1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quotePrefix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7" xfId="0" applyFont="1" applyBorder="1"/>
    <xf numFmtId="165" fontId="0" fillId="0" borderId="8" xfId="1" applyNumberFormat="1" applyFont="1" applyBorder="1"/>
    <xf numFmtId="43" fontId="0" fillId="0" borderId="7" xfId="1" applyFont="1" applyBorder="1"/>
    <xf numFmtId="165" fontId="0" fillId="0" borderId="7" xfId="1" applyNumberFormat="1" applyFont="1" applyBorder="1"/>
    <xf numFmtId="165" fontId="3" fillId="0" borderId="7" xfId="1" applyNumberFormat="1" applyFont="1" applyBorder="1"/>
    <xf numFmtId="43" fontId="0" fillId="0" borderId="8" xfId="1" applyFont="1" applyBorder="1"/>
    <xf numFmtId="0" fontId="0" fillId="0" borderId="12" xfId="0" applyBorder="1"/>
    <xf numFmtId="165" fontId="0" fillId="0" borderId="12" xfId="1" applyNumberFormat="1" applyFont="1" applyBorder="1"/>
    <xf numFmtId="165" fontId="0" fillId="0" borderId="11" xfId="1" applyNumberFormat="1" applyFont="1" applyBorder="1"/>
    <xf numFmtId="165" fontId="3" fillId="0" borderId="11" xfId="1" applyNumberFormat="1" applyFont="1" applyBorder="1"/>
    <xf numFmtId="165" fontId="4" fillId="0" borderId="8" xfId="1" applyNumberFormat="1" applyFont="1" applyFill="1" applyBorder="1"/>
    <xf numFmtId="164" fontId="4" fillId="0" borderId="8" xfId="1" applyNumberFormat="1" applyFont="1" applyFill="1" applyBorder="1"/>
    <xf numFmtId="165" fontId="4" fillId="0" borderId="7" xfId="1" applyNumberFormat="1" applyFont="1" applyFill="1" applyBorder="1"/>
    <xf numFmtId="0" fontId="3" fillId="0" borderId="9" xfId="0" applyFont="1" applyBorder="1"/>
    <xf numFmtId="165" fontId="0" fillId="0" borderId="0" xfId="0" applyNumberForma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3" fillId="0" borderId="7" xfId="1" applyNumberFormat="1" applyFont="1" applyBorder="1"/>
    <xf numFmtId="164" fontId="3" fillId="0" borderId="11" xfId="1" applyNumberFormat="1" applyFont="1" applyBorder="1"/>
    <xf numFmtId="165" fontId="0" fillId="0" borderId="8" xfId="0" applyNumberFormat="1" applyBorder="1"/>
    <xf numFmtId="165" fontId="3" fillId="0" borderId="7" xfId="0" applyNumberFormat="1" applyFont="1" applyBorder="1"/>
    <xf numFmtId="164" fontId="3" fillId="0" borderId="7" xfId="0" applyNumberFormat="1" applyFont="1" applyBorder="1"/>
    <xf numFmtId="165" fontId="4" fillId="0" borderId="7" xfId="1" applyNumberFormat="1" applyFont="1" applyBorder="1"/>
    <xf numFmtId="164" fontId="4" fillId="0" borderId="7" xfId="1" applyNumberFormat="1" applyFont="1" applyBorder="1" applyAlignment="1">
      <alignment shrinkToFit="1"/>
    </xf>
    <xf numFmtId="165" fontId="0" fillId="0" borderId="0" xfId="0" applyNumberFormat="1" applyBorder="1"/>
    <xf numFmtId="164" fontId="0" fillId="0" borderId="0" xfId="0" applyNumberForma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165" fontId="0" fillId="0" borderId="8" xfId="1" applyNumberFormat="1" applyFont="1" applyFill="1" applyBorder="1"/>
    <xf numFmtId="164" fontId="0" fillId="0" borderId="8" xfId="1" applyNumberFormat="1" applyFont="1" applyFill="1" applyBorder="1"/>
    <xf numFmtId="164" fontId="4" fillId="0" borderId="7" xfId="1" applyNumberFormat="1" applyFont="1" applyFill="1" applyBorder="1"/>
    <xf numFmtId="0" fontId="0" fillId="0" borderId="8" xfId="0" applyFill="1" applyBorder="1"/>
    <xf numFmtId="165" fontId="0" fillId="0" borderId="12" xfId="1" applyNumberFormat="1" applyFont="1" applyFill="1" applyBorder="1"/>
    <xf numFmtId="0" fontId="0" fillId="0" borderId="12" xfId="0" applyFill="1" applyBorder="1"/>
    <xf numFmtId="164" fontId="0" fillId="0" borderId="12" xfId="1" applyNumberFormat="1" applyFont="1" applyFill="1" applyBorder="1"/>
    <xf numFmtId="43" fontId="0" fillId="0" borderId="11" xfId="1" applyFont="1" applyBorder="1"/>
    <xf numFmtId="165" fontId="4" fillId="0" borderId="0" xfId="1" applyNumberFormat="1" applyFont="1" applyFill="1" applyBorder="1"/>
    <xf numFmtId="165" fontId="4" fillId="0" borderId="7" xfId="1" applyNumberFormat="1" applyFont="1" applyFill="1" applyBorder="1" applyAlignment="1">
      <alignment shrinkToFit="1"/>
    </xf>
    <xf numFmtId="164" fontId="4" fillId="0" borderId="7" xfId="1" applyNumberFormat="1" applyFont="1" applyFill="1" applyBorder="1" applyAlignment="1">
      <alignment shrinkToFit="1"/>
    </xf>
    <xf numFmtId="165" fontId="0" fillId="0" borderId="10" xfId="0" applyNumberFormat="1" applyBorder="1"/>
    <xf numFmtId="2" fontId="0" fillId="0" borderId="10" xfId="0" applyNumberForma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0" fillId="0" borderId="9" xfId="0" quotePrefix="1" applyBorder="1" applyAlignment="1">
      <alignment horizontal="center"/>
    </xf>
    <xf numFmtId="164" fontId="0" fillId="0" borderId="8" xfId="1" applyNumberFormat="1" applyFont="1" applyBorder="1"/>
    <xf numFmtId="43" fontId="3" fillId="0" borderId="7" xfId="1" applyFont="1" applyBorder="1"/>
    <xf numFmtId="0" fontId="0" fillId="0" borderId="11" xfId="0" applyBorder="1" applyAlignment="1">
      <alignment horizontal="center"/>
    </xf>
    <xf numFmtId="164" fontId="0" fillId="0" borderId="12" xfId="1" applyNumberFormat="1" applyFont="1" applyBorder="1"/>
    <xf numFmtId="164" fontId="0" fillId="0" borderId="11" xfId="1" applyNumberFormat="1" applyFont="1" applyBorder="1"/>
    <xf numFmtId="43" fontId="3" fillId="0" borderId="11" xfId="1" applyFont="1" applyBorder="1"/>
    <xf numFmtId="164" fontId="4" fillId="0" borderId="11" xfId="1" applyNumberFormat="1" applyFont="1" applyFill="1" applyBorder="1" applyAlignment="1">
      <alignment shrinkToFit="1"/>
    </xf>
    <xf numFmtId="165" fontId="0" fillId="0" borderId="7" xfId="0" applyNumberFormat="1" applyBorder="1"/>
    <xf numFmtId="43" fontId="0" fillId="0" borderId="0" xfId="1" applyFont="1"/>
    <xf numFmtId="0" fontId="0" fillId="0" borderId="0" xfId="0" quotePrefix="1"/>
    <xf numFmtId="164" fontId="0" fillId="0" borderId="7" xfId="1" applyNumberFormat="1" applyFont="1" applyBorder="1"/>
    <xf numFmtId="43" fontId="0" fillId="0" borderId="12" xfId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4" xfId="0" applyNumberFormat="1" applyBorder="1"/>
    <xf numFmtId="3" fontId="0" fillId="0" borderId="8" xfId="0" applyNumberFormat="1" applyBorder="1"/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center"/>
    </xf>
  </cellXfs>
  <cellStyles count="17">
    <cellStyle name="Comma" xfId="1" builtinId="3"/>
    <cellStyle name="Comma [0] 2" xfId="5"/>
    <cellStyle name="Comma [0] 3" xfId="6"/>
    <cellStyle name="Comma [0] 4" xfId="10"/>
    <cellStyle name="Comma [0] 5" xfId="16"/>
    <cellStyle name="Comma [0] 6" xfId="4"/>
    <cellStyle name="Comma 2" xfId="12"/>
    <cellStyle name="Comma 3" xfId="9"/>
    <cellStyle name="Comma 4" xfId="3"/>
    <cellStyle name="Normal" xfId="0" builtinId="0"/>
    <cellStyle name="Normal 2" xfId="7"/>
    <cellStyle name="Normal 3" xfId="13"/>
    <cellStyle name="Normal 3 2" xfId="11"/>
    <cellStyle name="Normal 3 2 2" xfId="15"/>
    <cellStyle name="Normal 4" xfId="14"/>
    <cellStyle name="Normal 5" xfId="8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2500254314185863E-2"/>
          <c:y val="4.3478383940171929E-2"/>
          <c:w val="0.64583596124658826"/>
          <c:h val="0.91594462167295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'[1]Total Padi'!$I$97</c:f>
              <c:strCache>
                <c:ptCount val="1"/>
                <c:pt idx="0">
                  <c:v>Produksi (Ton)</c:v>
                </c:pt>
              </c:strCache>
            </c:strRef>
          </c:tx>
          <c:invertIfNegative val="0"/>
          <c:val>
            <c:numRef>
              <c:f>'[1]Total Padi'!$I$98:$I$103</c:f>
              <c:numCache>
                <c:formatCode>General</c:formatCode>
                <c:ptCount val="6"/>
                <c:pt idx="0">
                  <c:v>1422441</c:v>
                </c:pt>
                <c:pt idx="1">
                  <c:v>1466757</c:v>
                </c:pt>
                <c:pt idx="2">
                  <c:v>1367869</c:v>
                </c:pt>
                <c:pt idx="3">
                  <c:v>1552628</c:v>
                </c:pt>
                <c:pt idx="4">
                  <c:v>1526347</c:v>
                </c:pt>
                <c:pt idx="5">
                  <c:v>1542788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9-4D8A-8C51-48540FEB3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24704"/>
        <c:axId val="149626880"/>
      </c:barChart>
      <c:catAx>
        <c:axId val="14962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tahun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26880"/>
        <c:crosses val="autoZero"/>
        <c:auto val="1"/>
        <c:lblAlgn val="ctr"/>
        <c:lblOffset val="100"/>
        <c:tickMarkSkip val="1"/>
        <c:noMultiLvlLbl val="0"/>
      </c:catAx>
      <c:valAx>
        <c:axId val="149626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24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1692742952586"/>
          <c:y val="0.48405949256342956"/>
          <c:w val="0.21250134642260662"/>
          <c:h val="3.76811594202899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38</xdr:row>
      <xdr:rowOff>66675</xdr:rowOff>
    </xdr:from>
    <xdr:to>
      <xdr:col>17</xdr:col>
      <xdr:colOff>514350</xdr:colOff>
      <xdr:row>58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si%20FD\DATABASE%202019\DINAS%20PERTANIAN%20DAN%20PERKEBUNAN\DINAS%20PERTANIAN%20DAN%20PERKEBUNAN%20ED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si%20FD\DATABASE%202019\DINAS%20PERTANIAN%20DAN%20PERKEBUNAN\Perkembangan%20Produksi%20TP_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Project_P"/>
      <sheetName val="sisa tanam april 2004"/>
      <sheetName val="Total Padi"/>
      <sheetName val="Padi sawah"/>
      <sheetName val="Padi Ladang"/>
      <sheetName val="Jagung"/>
      <sheetName val="kEDELAI"/>
      <sheetName val="Mangga"/>
      <sheetName val="Manggis"/>
      <sheetName val="Pisang"/>
      <sheetName val="Durian"/>
      <sheetName val="Rambutan"/>
      <sheetName val="Bawang Merah"/>
      <sheetName val="Cabai Besar"/>
      <sheetName val="Cabai Rawit"/>
      <sheetName val="Bawang Putih"/>
      <sheetName val="Tomat"/>
      <sheetName val="Kc. tanah"/>
      <sheetName val="Ubi Kayu"/>
      <sheetName val="Ubi Jalar"/>
      <sheetName val="KC. HIJAU"/>
      <sheetName val="Kelapa"/>
      <sheetName val="Kopi Robusta"/>
      <sheetName val="Kopi Arabika"/>
      <sheetName val="Jambu Mente"/>
      <sheetName val="Kakao"/>
      <sheetName val="Tembakau Rakyat"/>
      <sheetName val="Tembakau Virginia"/>
      <sheetName val="Tebu"/>
      <sheetName val="Asam"/>
      <sheetName val="Lada"/>
      <sheetName val="Kemiri"/>
      <sheetName val="Aren"/>
      <sheetName val="Lontar"/>
      <sheetName val="Jarak Pagar"/>
      <sheetName val="Cengkeh"/>
      <sheetName val="Kapuk"/>
      <sheetName val="Vanilli"/>
      <sheetName val="Sheet1"/>
      <sheetName val="PERKEBUNAN"/>
      <sheetName val="REKAP"/>
      <sheetName val="PRODUKSI"/>
      <sheetName val="PROVITAS"/>
      <sheetName val="Sheet2"/>
    </sheetNames>
    <sheetDataSet>
      <sheetData sheetId="0"/>
      <sheetData sheetId="1"/>
      <sheetData sheetId="2"/>
      <sheetData sheetId="3">
        <row r="45">
          <cell r="AO45">
            <v>0.14209122450543493</v>
          </cell>
        </row>
        <row r="97">
          <cell r="I97" t="str">
            <v>Produksi (Ton)</v>
          </cell>
        </row>
        <row r="98">
          <cell r="I98">
            <v>1422441</v>
          </cell>
        </row>
        <row r="99">
          <cell r="I99">
            <v>1466757</v>
          </cell>
        </row>
        <row r="100">
          <cell r="I100">
            <v>1367869</v>
          </cell>
        </row>
        <row r="101">
          <cell r="I101">
            <v>1552628</v>
          </cell>
        </row>
        <row r="102">
          <cell r="I102">
            <v>1526347</v>
          </cell>
        </row>
        <row r="103">
          <cell r="I103">
            <v>1542788</v>
          </cell>
        </row>
      </sheetData>
      <sheetData sheetId="4">
        <row r="10">
          <cell r="O10">
            <v>32840</v>
          </cell>
          <cell r="BH10">
            <v>34425.1</v>
          </cell>
          <cell r="BJ10">
            <v>184480</v>
          </cell>
        </row>
        <row r="11">
          <cell r="BH11">
            <v>87211.1</v>
          </cell>
          <cell r="BJ11">
            <v>465349</v>
          </cell>
        </row>
        <row r="12">
          <cell r="BH12">
            <v>75368.100000000006</v>
          </cell>
          <cell r="BJ12">
            <v>409709</v>
          </cell>
        </row>
        <row r="13">
          <cell r="BH13">
            <v>82686.100000000006</v>
          </cell>
          <cell r="BJ13">
            <v>439325</v>
          </cell>
        </row>
        <row r="14">
          <cell r="BH14">
            <v>52341.1</v>
          </cell>
          <cell r="BJ14">
            <v>254615</v>
          </cell>
        </row>
        <row r="15">
          <cell r="BH15">
            <v>70622.100000000006</v>
          </cell>
          <cell r="BJ15">
            <v>357247</v>
          </cell>
        </row>
        <row r="16">
          <cell r="BH16">
            <v>21805.1</v>
          </cell>
          <cell r="BJ16">
            <v>100450</v>
          </cell>
        </row>
        <row r="17">
          <cell r="BH17">
            <v>11013.1</v>
          </cell>
          <cell r="BJ17">
            <v>52679</v>
          </cell>
        </row>
        <row r="18">
          <cell r="BH18">
            <v>5052.1000000000004</v>
          </cell>
          <cell r="BJ18">
            <v>34540</v>
          </cell>
        </row>
        <row r="19">
          <cell r="BH19">
            <v>5734.1</v>
          </cell>
          <cell r="BJ19">
            <v>29776</v>
          </cell>
        </row>
        <row r="21">
          <cell r="BH21">
            <v>446257.99999999988</v>
          </cell>
          <cell r="BJ21">
            <v>2328170</v>
          </cell>
        </row>
      </sheetData>
      <sheetData sheetId="5">
        <row r="10">
          <cell r="O10">
            <v>2880</v>
          </cell>
          <cell r="BE10">
            <v>4506</v>
          </cell>
          <cell r="BG10">
            <v>17035</v>
          </cell>
        </row>
        <row r="11">
          <cell r="BE11">
            <v>10131</v>
          </cell>
          <cell r="BG11">
            <v>32795</v>
          </cell>
        </row>
        <row r="12">
          <cell r="BE12">
            <v>1618</v>
          </cell>
          <cell r="BG12">
            <v>6542</v>
          </cell>
        </row>
        <row r="13">
          <cell r="BE13">
            <v>6500</v>
          </cell>
          <cell r="BG13">
            <v>22907</v>
          </cell>
        </row>
        <row r="14">
          <cell r="BE14">
            <v>225</v>
          </cell>
          <cell r="BG14">
            <v>872</v>
          </cell>
        </row>
        <row r="15">
          <cell r="BE15">
            <v>11126</v>
          </cell>
          <cell r="BG15">
            <v>34259</v>
          </cell>
        </row>
        <row r="16">
          <cell r="BE16">
            <v>2666</v>
          </cell>
          <cell r="BG16">
            <v>9315</v>
          </cell>
        </row>
        <row r="17">
          <cell r="BE17">
            <v>1251</v>
          </cell>
          <cell r="BG17">
            <v>3935</v>
          </cell>
        </row>
        <row r="18">
          <cell r="BE18">
            <v>0</v>
          </cell>
          <cell r="BG18">
            <v>0</v>
          </cell>
        </row>
        <row r="19">
          <cell r="BE19">
            <v>435</v>
          </cell>
          <cell r="BG19">
            <v>1493</v>
          </cell>
        </row>
        <row r="21">
          <cell r="BE21">
            <v>38458</v>
          </cell>
          <cell r="BG21">
            <v>129153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Project_P"/>
      <sheetName val="sisa tanam april 2004"/>
      <sheetName val="Total Padi"/>
      <sheetName val="Padi sawah"/>
      <sheetName val="Padi Ladang"/>
      <sheetName val="Jagung"/>
      <sheetName val="Kedelai"/>
      <sheetName val="Mangga"/>
      <sheetName val="Manggis"/>
      <sheetName val="Pisang"/>
      <sheetName val="Durian"/>
      <sheetName val="Rambutan"/>
      <sheetName val="Bawang Merah"/>
      <sheetName val="Cabai Besar"/>
      <sheetName val="Cabai Rawit"/>
      <sheetName val="Bawang Putih"/>
      <sheetName val="Tomat"/>
      <sheetName val="Kc. tanah"/>
      <sheetName val="Ubi Kayu"/>
      <sheetName val="Ubi Jalar"/>
      <sheetName val="KC. HIJAU"/>
      <sheetName val="Kelapa"/>
      <sheetName val="Kopi Robusta"/>
      <sheetName val="Kopi Arabika"/>
      <sheetName val="Jambu Mente"/>
      <sheetName val="Kakao"/>
      <sheetName val="Tembakau Rakyat"/>
      <sheetName val="Tembakau Virginia"/>
      <sheetName val="Tebu"/>
      <sheetName val="Asam"/>
      <sheetName val="Lada"/>
      <sheetName val="Kemiri"/>
      <sheetName val="Aren"/>
      <sheetName val="Lontar"/>
      <sheetName val="Jarak Pagar"/>
      <sheetName val="Sheet1"/>
      <sheetName val="PERKEBUNAN"/>
      <sheetName val="REKAP"/>
      <sheetName val="PRODUKSI"/>
      <sheetName val="PROVITA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B25" t="str">
            <v>Tahun 2010 - 2017 ATAP Pusat</v>
          </cell>
        </row>
        <row r="26">
          <cell r="B26" t="str">
            <v>Tahun 2018 : ANGKA SEMENTARA DAERAH</v>
          </cell>
        </row>
      </sheetData>
      <sheetData sheetId="7">
        <row r="25">
          <cell r="B25" t="str">
            <v>Tahun 2010 - 2017 ATAP Pusat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7"/>
  <sheetViews>
    <sheetView tabSelected="1" topLeftCell="BL1" workbookViewId="0">
      <selection activeCell="AJ21" sqref="AJ21"/>
    </sheetView>
  </sheetViews>
  <sheetFormatPr defaultRowHeight="15"/>
  <cols>
    <col min="1" max="1" width="5.7109375" customWidth="1"/>
    <col min="2" max="2" width="18.140625" customWidth="1"/>
    <col min="3" max="3" width="7.7109375" customWidth="1"/>
    <col min="4" max="4" width="7.28515625" customWidth="1"/>
    <col min="5" max="5" width="8.28515625" customWidth="1"/>
    <col min="6" max="6" width="7.7109375" customWidth="1"/>
    <col min="7" max="7" width="7.28515625" customWidth="1"/>
    <col min="8" max="8" width="9.140625" customWidth="1"/>
    <col min="9" max="9" width="7.7109375" customWidth="1"/>
    <col min="10" max="10" width="7.28515625" customWidth="1"/>
    <col min="11" max="11" width="8.28515625" customWidth="1"/>
    <col min="12" max="12" width="7.7109375" customWidth="1"/>
    <col min="13" max="13" width="7.28515625" customWidth="1"/>
    <col min="14" max="14" width="8.28515625" customWidth="1"/>
    <col min="15" max="15" width="8.7109375" customWidth="1"/>
    <col min="16" max="16" width="9.7109375" customWidth="1"/>
    <col min="17" max="17" width="8.7109375" customWidth="1"/>
    <col min="18" max="18" width="7.7109375" customWidth="1"/>
    <col min="19" max="19" width="7.28515625" customWidth="1"/>
    <col min="20" max="20" width="8.7109375" customWidth="1"/>
    <col min="21" max="21" width="7.7109375" customWidth="1"/>
    <col min="22" max="22" width="7.28515625" customWidth="1"/>
    <col min="23" max="23" width="8.28515625" customWidth="1"/>
    <col min="24" max="24" width="7.7109375" customWidth="1"/>
    <col min="25" max="25" width="7.28515625" customWidth="1"/>
    <col min="26" max="26" width="8.28515625" customWidth="1"/>
    <col min="27" max="27" width="9.140625" customWidth="1"/>
    <col min="28" max="28" width="9" customWidth="1"/>
    <col min="29" max="29" width="8.85546875" customWidth="1"/>
    <col min="30" max="30" width="7.7109375" customWidth="1"/>
    <col min="31" max="31" width="7.5703125" customWidth="1"/>
    <col min="32" max="32" width="8.85546875" customWidth="1"/>
    <col min="33" max="33" width="7.7109375" customWidth="1"/>
    <col min="34" max="34" width="7.28515625" customWidth="1"/>
    <col min="35" max="35" width="8.28515625" customWidth="1"/>
    <col min="36" max="36" width="7.7109375" customWidth="1"/>
    <col min="37" max="37" width="7.28515625" customWidth="1"/>
    <col min="38" max="38" width="8.28515625" customWidth="1"/>
    <col min="39" max="39" width="7.7109375" customWidth="1"/>
    <col min="40" max="40" width="7.28515625" customWidth="1"/>
    <col min="41" max="41" width="8.28515625" customWidth="1"/>
    <col min="42" max="42" width="9.28515625" bestFit="1" customWidth="1"/>
    <col min="43" max="43" width="7.85546875" customWidth="1"/>
    <col min="44" max="44" width="8.28515625" bestFit="1" customWidth="1"/>
    <col min="45" max="45" width="9.140625" hidden="1" customWidth="1"/>
    <col min="46" max="46" width="8.5703125" hidden="1" customWidth="1"/>
    <col min="47" max="47" width="9.140625" hidden="1" customWidth="1"/>
    <col min="55" max="55" width="9.85546875" customWidth="1"/>
    <col min="62" max="62" width="10.28515625" bestFit="1" customWidth="1"/>
  </cols>
  <sheetData>
    <row r="1" spans="1:74" ht="20.2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 t="s">
        <v>41</v>
      </c>
      <c r="AQ1" s="64"/>
      <c r="AR1" s="64"/>
      <c r="AS1" s="64"/>
      <c r="AT1" s="64"/>
      <c r="AU1" s="64"/>
    </row>
    <row r="2" spans="1:7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74">
      <c r="A3" t="s">
        <v>0</v>
      </c>
      <c r="H3" t="s">
        <v>42</v>
      </c>
    </row>
    <row r="5" spans="1:74">
      <c r="A5" s="3"/>
      <c r="B5" s="4"/>
      <c r="C5" s="85" t="s">
        <v>1</v>
      </c>
      <c r="D5" s="86"/>
      <c r="E5" s="87"/>
      <c r="F5" s="85" t="s">
        <v>2</v>
      </c>
      <c r="G5" s="86"/>
      <c r="H5" s="87"/>
      <c r="I5" s="85" t="s">
        <v>3</v>
      </c>
      <c r="J5" s="86"/>
      <c r="K5" s="87"/>
      <c r="L5" s="85" t="s">
        <v>4</v>
      </c>
      <c r="M5" s="86"/>
      <c r="N5" s="87"/>
      <c r="O5" s="85" t="s">
        <v>5</v>
      </c>
      <c r="P5" s="86"/>
      <c r="Q5" s="87"/>
      <c r="R5" s="85" t="s">
        <v>6</v>
      </c>
      <c r="S5" s="86"/>
      <c r="T5" s="87"/>
      <c r="U5" s="85" t="s">
        <v>7</v>
      </c>
      <c r="V5" s="86"/>
      <c r="W5" s="87"/>
      <c r="X5" s="83" t="s">
        <v>8</v>
      </c>
      <c r="Y5" s="84"/>
      <c r="Z5" s="84"/>
      <c r="AA5" s="84" t="s">
        <v>9</v>
      </c>
      <c r="AB5" s="84"/>
      <c r="AC5" s="84"/>
      <c r="AD5" s="84" t="s">
        <v>10</v>
      </c>
      <c r="AE5" s="84"/>
      <c r="AF5" s="84"/>
      <c r="AG5" s="83" t="s">
        <v>11</v>
      </c>
      <c r="AH5" s="84"/>
      <c r="AI5" s="84"/>
      <c r="AJ5" s="83" t="s">
        <v>12</v>
      </c>
      <c r="AK5" s="84"/>
      <c r="AL5" s="84"/>
      <c r="AM5" s="83" t="s">
        <v>13</v>
      </c>
      <c r="AN5" s="84"/>
      <c r="AO5" s="84"/>
      <c r="AP5" s="83" t="s">
        <v>14</v>
      </c>
      <c r="AQ5" s="84"/>
      <c r="AR5" s="84"/>
      <c r="AS5" s="83" t="s">
        <v>43</v>
      </c>
      <c r="AT5" s="84"/>
      <c r="AU5" s="84"/>
      <c r="AV5" s="83" t="s">
        <v>15</v>
      </c>
      <c r="AW5" s="84"/>
      <c r="AX5" s="84"/>
      <c r="AY5" s="84" t="s">
        <v>44</v>
      </c>
      <c r="AZ5" s="84"/>
      <c r="BA5" s="84"/>
      <c r="BB5" s="84" t="s">
        <v>45</v>
      </c>
      <c r="BC5" s="84"/>
      <c r="BD5" s="84"/>
      <c r="BE5" s="83" t="s">
        <v>40</v>
      </c>
      <c r="BF5" s="84"/>
      <c r="BG5" s="84"/>
      <c r="BH5" s="84" t="s">
        <v>38</v>
      </c>
      <c r="BI5" s="84"/>
      <c r="BJ5" s="84"/>
      <c r="BK5" s="83" t="s">
        <v>50</v>
      </c>
      <c r="BL5" s="84"/>
      <c r="BM5" s="84"/>
      <c r="BN5" s="83" t="s">
        <v>51</v>
      </c>
      <c r="BO5" s="84"/>
      <c r="BP5" s="84"/>
      <c r="BQ5" s="83" t="s">
        <v>55</v>
      </c>
      <c r="BR5" s="84"/>
      <c r="BS5" s="84"/>
      <c r="BT5" s="83" t="s">
        <v>54</v>
      </c>
      <c r="BU5" s="84"/>
      <c r="BV5" s="84"/>
    </row>
    <row r="6" spans="1:74">
      <c r="A6" s="5" t="s">
        <v>16</v>
      </c>
      <c r="B6" s="6" t="s">
        <v>17</v>
      </c>
      <c r="C6" s="7" t="s">
        <v>18</v>
      </c>
      <c r="D6" s="7" t="s">
        <v>19</v>
      </c>
      <c r="E6" s="7" t="s">
        <v>20</v>
      </c>
      <c r="F6" s="7" t="s">
        <v>18</v>
      </c>
      <c r="G6" s="7" t="s">
        <v>19</v>
      </c>
      <c r="H6" s="7" t="s">
        <v>20</v>
      </c>
      <c r="I6" s="7" t="s">
        <v>18</v>
      </c>
      <c r="J6" s="7" t="s">
        <v>19</v>
      </c>
      <c r="K6" s="6" t="s">
        <v>20</v>
      </c>
      <c r="L6" s="7" t="s">
        <v>18</v>
      </c>
      <c r="M6" s="7" t="s">
        <v>19</v>
      </c>
      <c r="N6" s="6" t="s">
        <v>20</v>
      </c>
      <c r="O6" s="46" t="s">
        <v>18</v>
      </c>
      <c r="P6" s="7" t="s">
        <v>19</v>
      </c>
      <c r="Q6" s="6" t="s">
        <v>20</v>
      </c>
      <c r="R6" s="46" t="s">
        <v>18</v>
      </c>
      <c r="S6" s="7" t="s">
        <v>19</v>
      </c>
      <c r="T6" s="6" t="s">
        <v>20</v>
      </c>
      <c r="U6" s="7" t="s">
        <v>18</v>
      </c>
      <c r="V6" s="7" t="s">
        <v>19</v>
      </c>
      <c r="W6" s="6" t="s">
        <v>20</v>
      </c>
      <c r="X6" s="10" t="s">
        <v>18</v>
      </c>
      <c r="Y6" s="10" t="s">
        <v>19</v>
      </c>
      <c r="Z6" s="10" t="s">
        <v>20</v>
      </c>
      <c r="AA6" s="45" t="s">
        <v>18</v>
      </c>
      <c r="AB6" s="45" t="s">
        <v>19</v>
      </c>
      <c r="AC6" s="45" t="s">
        <v>20</v>
      </c>
      <c r="AD6" s="45" t="s">
        <v>18</v>
      </c>
      <c r="AE6" s="45" t="s">
        <v>19</v>
      </c>
      <c r="AF6" s="45" t="s">
        <v>20</v>
      </c>
      <c r="AG6" s="44" t="s">
        <v>18</v>
      </c>
      <c r="AH6" s="44" t="s">
        <v>19</v>
      </c>
      <c r="AI6" s="44" t="s">
        <v>20</v>
      </c>
      <c r="AJ6" s="44" t="s">
        <v>18</v>
      </c>
      <c r="AK6" s="44" t="s">
        <v>19</v>
      </c>
      <c r="AL6" s="44" t="s">
        <v>20</v>
      </c>
      <c r="AM6" s="44" t="s">
        <v>18</v>
      </c>
      <c r="AN6" s="44" t="s">
        <v>19</v>
      </c>
      <c r="AO6" s="44" t="s">
        <v>20</v>
      </c>
      <c r="AP6" s="44" t="s">
        <v>18</v>
      </c>
      <c r="AQ6" s="44" t="s">
        <v>19</v>
      </c>
      <c r="AR6" s="44" t="s">
        <v>20</v>
      </c>
      <c r="AS6" s="44" t="s">
        <v>18</v>
      </c>
      <c r="AT6" s="44" t="s">
        <v>19</v>
      </c>
      <c r="AU6" s="44" t="s">
        <v>20</v>
      </c>
      <c r="AV6" s="44" t="s">
        <v>18</v>
      </c>
      <c r="AW6" s="44" t="s">
        <v>19</v>
      </c>
      <c r="AX6" s="44" t="s">
        <v>20</v>
      </c>
      <c r="AY6" s="44" t="s">
        <v>18</v>
      </c>
      <c r="AZ6" s="44" t="s">
        <v>19</v>
      </c>
      <c r="BA6" s="44" t="s">
        <v>20</v>
      </c>
      <c r="BB6" s="44" t="s">
        <v>18</v>
      </c>
      <c r="BC6" s="44" t="s">
        <v>19</v>
      </c>
      <c r="BD6" s="44" t="s">
        <v>20</v>
      </c>
      <c r="BE6" s="44" t="s">
        <v>18</v>
      </c>
      <c r="BF6" s="44" t="s">
        <v>19</v>
      </c>
      <c r="BG6" s="44" t="s">
        <v>20</v>
      </c>
      <c r="BH6" s="10" t="s">
        <v>18</v>
      </c>
      <c r="BI6" s="10" t="s">
        <v>19</v>
      </c>
      <c r="BJ6" s="10" t="s">
        <v>20</v>
      </c>
      <c r="BK6" s="44" t="s">
        <v>18</v>
      </c>
      <c r="BL6" s="44" t="s">
        <v>19</v>
      </c>
      <c r="BM6" s="44" t="s">
        <v>20</v>
      </c>
      <c r="BN6" s="44" t="s">
        <v>18</v>
      </c>
      <c r="BO6" s="44" t="s">
        <v>19</v>
      </c>
      <c r="BP6" s="44" t="s">
        <v>20</v>
      </c>
      <c r="BQ6" s="44" t="s">
        <v>18</v>
      </c>
      <c r="BR6" s="44" t="s">
        <v>19</v>
      </c>
      <c r="BS6" s="44" t="s">
        <v>20</v>
      </c>
      <c r="BT6" s="44" t="s">
        <v>18</v>
      </c>
      <c r="BU6" s="44" t="s">
        <v>19</v>
      </c>
      <c r="BV6" s="44" t="s">
        <v>20</v>
      </c>
    </row>
    <row r="7" spans="1:74">
      <c r="A7" s="8"/>
      <c r="B7" s="9"/>
      <c r="C7" s="6" t="s">
        <v>21</v>
      </c>
      <c r="D7" s="6" t="s">
        <v>22</v>
      </c>
      <c r="E7" s="6"/>
      <c r="F7" s="6" t="s">
        <v>21</v>
      </c>
      <c r="G7" s="6" t="s">
        <v>22</v>
      </c>
      <c r="H7" s="6"/>
      <c r="I7" s="6" t="s">
        <v>21</v>
      </c>
      <c r="J7" s="6" t="s">
        <v>22</v>
      </c>
      <c r="K7" s="6"/>
      <c r="L7" s="6" t="s">
        <v>21</v>
      </c>
      <c r="M7" s="6" t="s">
        <v>22</v>
      </c>
      <c r="N7" s="6"/>
      <c r="O7" s="5" t="s">
        <v>21</v>
      </c>
      <c r="P7" s="6" t="s">
        <v>22</v>
      </c>
      <c r="Q7" s="6"/>
      <c r="R7" s="5" t="s">
        <v>21</v>
      </c>
      <c r="S7" s="6" t="s">
        <v>22</v>
      </c>
      <c r="T7" s="6"/>
      <c r="U7" s="6" t="s">
        <v>21</v>
      </c>
      <c r="V7" s="6" t="s">
        <v>22</v>
      </c>
      <c r="W7" s="6"/>
      <c r="X7" s="10" t="s">
        <v>21</v>
      </c>
      <c r="Y7" s="10" t="s">
        <v>22</v>
      </c>
      <c r="Z7" s="10"/>
      <c r="AA7" s="47" t="s">
        <v>21</v>
      </c>
      <c r="AB7" s="47" t="s">
        <v>22</v>
      </c>
      <c r="AC7" s="47"/>
      <c r="AD7" s="47" t="s">
        <v>21</v>
      </c>
      <c r="AE7" s="47" t="s">
        <v>22</v>
      </c>
      <c r="AF7" s="47"/>
      <c r="AG7" s="10" t="s">
        <v>21</v>
      </c>
      <c r="AH7" s="10" t="s">
        <v>22</v>
      </c>
      <c r="AI7" s="10"/>
      <c r="AJ7" s="10" t="s">
        <v>21</v>
      </c>
      <c r="AK7" s="10" t="s">
        <v>22</v>
      </c>
      <c r="AL7" s="10"/>
      <c r="AM7" s="10" t="s">
        <v>21</v>
      </c>
      <c r="AN7" s="10" t="s">
        <v>22</v>
      </c>
      <c r="AO7" s="10"/>
      <c r="AP7" s="10" t="s">
        <v>21</v>
      </c>
      <c r="AQ7" s="10" t="s">
        <v>22</v>
      </c>
      <c r="AR7" s="10"/>
      <c r="AS7" s="10" t="s">
        <v>21</v>
      </c>
      <c r="AT7" s="10" t="s">
        <v>22</v>
      </c>
      <c r="AU7" s="10"/>
      <c r="AV7" s="10" t="s">
        <v>21</v>
      </c>
      <c r="AW7" s="10" t="s">
        <v>22</v>
      </c>
      <c r="AX7" s="10"/>
      <c r="AY7" s="10" t="s">
        <v>21</v>
      </c>
      <c r="AZ7" s="10" t="s">
        <v>22</v>
      </c>
      <c r="BA7" s="10"/>
      <c r="BB7" s="10" t="s">
        <v>21</v>
      </c>
      <c r="BC7" s="10" t="s">
        <v>22</v>
      </c>
      <c r="BD7" s="10"/>
      <c r="BE7" s="10" t="s">
        <v>21</v>
      </c>
      <c r="BF7" s="10" t="s">
        <v>22</v>
      </c>
      <c r="BG7" s="10"/>
      <c r="BH7" s="10" t="s">
        <v>21</v>
      </c>
      <c r="BI7" s="10" t="s">
        <v>22</v>
      </c>
      <c r="BJ7" s="10"/>
      <c r="BK7" s="10" t="s">
        <v>21</v>
      </c>
      <c r="BL7" s="10" t="s">
        <v>22</v>
      </c>
      <c r="BM7" s="10"/>
      <c r="BN7" s="10" t="s">
        <v>21</v>
      </c>
      <c r="BO7" s="10" t="s">
        <v>22</v>
      </c>
      <c r="BP7" s="10"/>
      <c r="BQ7" s="10" t="s">
        <v>21</v>
      </c>
      <c r="BR7" s="10" t="s">
        <v>22</v>
      </c>
      <c r="BS7" s="10"/>
      <c r="BT7" s="10" t="s">
        <v>21</v>
      </c>
      <c r="BU7" s="10" t="s">
        <v>22</v>
      </c>
      <c r="BV7" s="10"/>
    </row>
    <row r="8" spans="1:74">
      <c r="A8" s="11"/>
      <c r="B8" s="12"/>
      <c r="C8" s="13" t="s">
        <v>23</v>
      </c>
      <c r="D8" s="13" t="s">
        <v>24</v>
      </c>
      <c r="E8" s="13" t="s">
        <v>25</v>
      </c>
      <c r="F8" s="13" t="s">
        <v>23</v>
      </c>
      <c r="G8" s="13" t="s">
        <v>24</v>
      </c>
      <c r="H8" s="13" t="s">
        <v>25</v>
      </c>
      <c r="I8" s="13" t="s">
        <v>23</v>
      </c>
      <c r="J8" s="13" t="s">
        <v>24</v>
      </c>
      <c r="K8" s="13" t="s">
        <v>25</v>
      </c>
      <c r="L8" s="13" t="s">
        <v>23</v>
      </c>
      <c r="M8" s="13" t="s">
        <v>24</v>
      </c>
      <c r="N8" s="13" t="s">
        <v>25</v>
      </c>
      <c r="O8" s="65" t="s">
        <v>23</v>
      </c>
      <c r="P8" s="13" t="s">
        <v>24</v>
      </c>
      <c r="Q8" s="13" t="s">
        <v>25</v>
      </c>
      <c r="R8" s="65" t="s">
        <v>23</v>
      </c>
      <c r="S8" s="13" t="s">
        <v>24</v>
      </c>
      <c r="T8" s="13" t="s">
        <v>25</v>
      </c>
      <c r="U8" s="13" t="s">
        <v>23</v>
      </c>
      <c r="V8" s="13" t="s">
        <v>24</v>
      </c>
      <c r="W8" s="13" t="s">
        <v>25</v>
      </c>
      <c r="X8" s="14" t="s">
        <v>23</v>
      </c>
      <c r="Y8" s="14" t="s">
        <v>24</v>
      </c>
      <c r="Z8" s="14" t="s">
        <v>25</v>
      </c>
      <c r="AA8" s="48" t="s">
        <v>23</v>
      </c>
      <c r="AB8" s="48" t="s">
        <v>24</v>
      </c>
      <c r="AC8" s="48" t="s">
        <v>25</v>
      </c>
      <c r="AD8" s="48" t="s">
        <v>23</v>
      </c>
      <c r="AE8" s="48" t="s">
        <v>24</v>
      </c>
      <c r="AF8" s="48" t="s">
        <v>25</v>
      </c>
      <c r="AG8" s="14" t="s">
        <v>23</v>
      </c>
      <c r="AH8" s="14" t="s">
        <v>24</v>
      </c>
      <c r="AI8" s="14" t="s">
        <v>25</v>
      </c>
      <c r="AJ8" s="14" t="s">
        <v>23</v>
      </c>
      <c r="AK8" s="14" t="s">
        <v>24</v>
      </c>
      <c r="AL8" s="14" t="s">
        <v>25</v>
      </c>
      <c r="AM8" s="14" t="s">
        <v>23</v>
      </c>
      <c r="AN8" s="14" t="s">
        <v>24</v>
      </c>
      <c r="AO8" s="14" t="s">
        <v>25</v>
      </c>
      <c r="AP8" s="14" t="s">
        <v>23</v>
      </c>
      <c r="AQ8" s="14" t="s">
        <v>24</v>
      </c>
      <c r="AR8" s="14" t="s">
        <v>25</v>
      </c>
      <c r="AS8" s="14" t="s">
        <v>23</v>
      </c>
      <c r="AT8" s="14" t="s">
        <v>24</v>
      </c>
      <c r="AU8" s="14" t="s">
        <v>25</v>
      </c>
      <c r="AV8" s="14" t="s">
        <v>23</v>
      </c>
      <c r="AW8" s="14" t="s">
        <v>24</v>
      </c>
      <c r="AX8" s="14" t="s">
        <v>25</v>
      </c>
      <c r="AY8" s="14" t="s">
        <v>23</v>
      </c>
      <c r="AZ8" s="14" t="s">
        <v>24</v>
      </c>
      <c r="BA8" s="14" t="s">
        <v>25</v>
      </c>
      <c r="BB8" s="14" t="s">
        <v>23</v>
      </c>
      <c r="BC8" s="14" t="s">
        <v>24</v>
      </c>
      <c r="BD8" s="14" t="s">
        <v>25</v>
      </c>
      <c r="BE8" s="14" t="s">
        <v>23</v>
      </c>
      <c r="BF8" s="14" t="s">
        <v>24</v>
      </c>
      <c r="BG8" s="14" t="s">
        <v>25</v>
      </c>
      <c r="BH8" s="14" t="s">
        <v>23</v>
      </c>
      <c r="BI8" s="14" t="s">
        <v>24</v>
      </c>
      <c r="BJ8" s="14" t="s">
        <v>25</v>
      </c>
      <c r="BK8" s="14" t="s">
        <v>23</v>
      </c>
      <c r="BL8" s="14" t="s">
        <v>24</v>
      </c>
      <c r="BM8" s="14" t="s">
        <v>25</v>
      </c>
      <c r="BN8" s="14" t="s">
        <v>23</v>
      </c>
      <c r="BO8" s="14" t="s">
        <v>24</v>
      </c>
      <c r="BP8" s="14" t="s">
        <v>25</v>
      </c>
      <c r="BQ8" s="14" t="s">
        <v>23</v>
      </c>
      <c r="BR8" s="14" t="s">
        <v>24</v>
      </c>
      <c r="BS8" s="14" t="s">
        <v>25</v>
      </c>
      <c r="BT8" s="14" t="s">
        <v>23</v>
      </c>
      <c r="BU8" s="14" t="s">
        <v>24</v>
      </c>
      <c r="BV8" s="14" t="s">
        <v>25</v>
      </c>
    </row>
    <row r="9" spans="1:74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8"/>
      <c r="P9" s="9"/>
      <c r="Q9" s="9"/>
      <c r="R9" s="8"/>
      <c r="S9" s="9"/>
      <c r="T9" s="8"/>
      <c r="U9" s="9"/>
      <c r="V9" s="9"/>
      <c r="W9" s="9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</row>
    <row r="10" spans="1:74">
      <c r="A10" s="5">
        <v>1</v>
      </c>
      <c r="B10" s="9" t="s">
        <v>26</v>
      </c>
      <c r="C10" s="16">
        <v>3990</v>
      </c>
      <c r="D10" s="20">
        <v>12.448621553884712</v>
      </c>
      <c r="E10" s="16">
        <v>4967</v>
      </c>
      <c r="F10" s="49">
        <v>4320</v>
      </c>
      <c r="G10" s="50">
        <v>12.775462962962962</v>
      </c>
      <c r="H10" s="16">
        <v>5519</v>
      </c>
      <c r="I10" s="16">
        <v>4208</v>
      </c>
      <c r="J10" s="66">
        <v>12.970532319391634</v>
      </c>
      <c r="K10" s="16">
        <v>5458</v>
      </c>
      <c r="L10" s="16">
        <v>4208</v>
      </c>
      <c r="M10" s="66">
        <v>13.015684410646388</v>
      </c>
      <c r="N10" s="16">
        <v>5477</v>
      </c>
      <c r="O10" s="18">
        <v>4092</v>
      </c>
      <c r="P10" s="17">
        <f t="shared" ref="P10:P19" si="0">+Q10/O10*10</f>
        <v>13.071847507331377</v>
      </c>
      <c r="Q10" s="18">
        <v>5349</v>
      </c>
      <c r="R10" s="18">
        <v>4713</v>
      </c>
      <c r="S10" s="17">
        <f t="shared" ref="S10:S19" si="1">+T10/R10*10</f>
        <v>11.597708465945258</v>
      </c>
      <c r="T10" s="18">
        <v>5466</v>
      </c>
      <c r="U10" s="16">
        <v>4674</v>
      </c>
      <c r="V10" s="17">
        <f t="shared" ref="V10:V19" si="2">+W10/U10*10</f>
        <v>11.93196405648267</v>
      </c>
      <c r="W10" s="16">
        <v>5577</v>
      </c>
      <c r="X10" s="19">
        <v>4812</v>
      </c>
      <c r="Y10" s="67">
        <f t="shared" ref="Y10:Y19" si="3">+Z10/X10*10</f>
        <v>12.394014962593516</v>
      </c>
      <c r="Z10" s="19">
        <v>5964</v>
      </c>
      <c r="AA10" s="19">
        <v>3931</v>
      </c>
      <c r="AB10" s="67">
        <f t="shared" ref="AB10:AB19" si="4">+AC10/AA10*10</f>
        <v>10.900534215212414</v>
      </c>
      <c r="AC10" s="19">
        <v>4285</v>
      </c>
      <c r="AD10" s="19">
        <v>3037</v>
      </c>
      <c r="AE10" s="67">
        <f t="shared" ref="AE10:AE19" si="5">AF10/AD10*10</f>
        <v>9.1998682910767204</v>
      </c>
      <c r="AF10" s="19">
        <v>2794</v>
      </c>
      <c r="AG10" s="19">
        <v>3981</v>
      </c>
      <c r="AH10" s="67">
        <f t="shared" ref="AH10:AH19" si="6">AI10/AG10*10</f>
        <v>12.408942476764633</v>
      </c>
      <c r="AI10" s="19">
        <v>4940</v>
      </c>
      <c r="AJ10" s="19">
        <v>2851</v>
      </c>
      <c r="AK10" s="67">
        <f t="shared" ref="AK10:AK19" si="7">AL10/AJ10*10</f>
        <v>11.655559452823571</v>
      </c>
      <c r="AL10" s="19">
        <v>3323</v>
      </c>
      <c r="AM10" s="19">
        <v>1888</v>
      </c>
      <c r="AN10" s="67">
        <f t="shared" ref="AN10:AN19" si="8">AO10/AM10*10</f>
        <v>10.065148305084746</v>
      </c>
      <c r="AO10" s="19">
        <v>1900.3</v>
      </c>
      <c r="AP10" s="19">
        <v>2322</v>
      </c>
      <c r="AQ10" s="67">
        <f t="shared" ref="AQ10:AQ19" si="9">AR10/AP10*10</f>
        <v>11.847545219638242</v>
      </c>
      <c r="AR10" s="19">
        <v>2751</v>
      </c>
      <c r="AS10" s="19">
        <v>2505</v>
      </c>
      <c r="AT10" s="67">
        <f t="shared" ref="AT10:AT19" si="10">AU10/AS10*10</f>
        <v>10.431137724550899</v>
      </c>
      <c r="AU10" s="19">
        <v>2613</v>
      </c>
      <c r="AV10" s="19">
        <v>2196</v>
      </c>
      <c r="AW10" s="67">
        <f>AX10/AV10*10</f>
        <v>12.941712204007285</v>
      </c>
      <c r="AX10" s="19">
        <v>2842</v>
      </c>
      <c r="AY10" s="19">
        <v>1437</v>
      </c>
      <c r="AZ10" s="67">
        <f t="shared" ref="AZ10:AZ19" si="11">BA10/AY10*10</f>
        <v>14.258872651356993</v>
      </c>
      <c r="BA10" s="19">
        <v>2049</v>
      </c>
      <c r="BB10" s="19">
        <v>407</v>
      </c>
      <c r="BC10" s="67">
        <v>15.69</v>
      </c>
      <c r="BD10" s="19">
        <v>639</v>
      </c>
      <c r="BE10" s="19">
        <v>1375</v>
      </c>
      <c r="BF10" s="59">
        <f t="shared" ref="BF10:BF19" si="12">+BG10/BE10*10</f>
        <v>11.570909090909092</v>
      </c>
      <c r="BG10" s="19">
        <v>1591</v>
      </c>
      <c r="BH10" s="19">
        <f>'[1]Padi sawah'!BH10+'[1]Padi Ladang'!BE10</f>
        <v>38931.1</v>
      </c>
      <c r="BI10" s="35">
        <f t="shared" ref="BI10:BI15" si="13">+BJ10/BH10*10</f>
        <v>51.761958947987601</v>
      </c>
      <c r="BJ10" s="19">
        <f>'[1]Padi sawah'!BJ10+'[1]Padi Ladang'!BG10</f>
        <v>201515</v>
      </c>
      <c r="BK10" s="19">
        <v>1691</v>
      </c>
      <c r="BL10" s="59">
        <f t="shared" ref="BL10:BL19" si="14">+BM10/BK10*10</f>
        <v>13.335304553518627</v>
      </c>
      <c r="BM10" s="19">
        <v>2255</v>
      </c>
      <c r="BN10" s="78">
        <v>1069.0999999999999</v>
      </c>
      <c r="BO10" s="59">
        <f t="shared" ref="BO10:BO19" si="15">+BP10/BN10*10</f>
        <v>12.067814049200262</v>
      </c>
      <c r="BP10" s="4">
        <v>1290.17</v>
      </c>
      <c r="BQ10" s="78">
        <v>536</v>
      </c>
      <c r="BR10" s="59">
        <v>12.81</v>
      </c>
      <c r="BS10" s="4">
        <v>686</v>
      </c>
      <c r="BT10" s="78">
        <v>147</v>
      </c>
      <c r="BU10" s="59">
        <v>14.8</v>
      </c>
      <c r="BV10" s="4">
        <v>217</v>
      </c>
    </row>
    <row r="11" spans="1:74">
      <c r="A11" s="5">
        <v>2</v>
      </c>
      <c r="B11" s="9" t="s">
        <v>27</v>
      </c>
      <c r="C11" s="16">
        <v>23749</v>
      </c>
      <c r="D11" s="20">
        <v>10.572655690765927</v>
      </c>
      <c r="E11" s="16">
        <v>25109</v>
      </c>
      <c r="F11" s="49">
        <v>12816</v>
      </c>
      <c r="G11" s="50">
        <v>11.337390761548065</v>
      </c>
      <c r="H11" s="16">
        <v>14530</v>
      </c>
      <c r="I11" s="16">
        <v>19262</v>
      </c>
      <c r="J11" s="66">
        <v>11.480635448032395</v>
      </c>
      <c r="K11" s="16">
        <v>22114</v>
      </c>
      <c r="L11" s="16">
        <v>19419</v>
      </c>
      <c r="M11" s="66">
        <v>11.774035738194552</v>
      </c>
      <c r="N11" s="16">
        <v>22864</v>
      </c>
      <c r="O11" s="18">
        <v>25313</v>
      </c>
      <c r="P11" s="17">
        <f t="shared" si="0"/>
        <v>11.605894204558922</v>
      </c>
      <c r="Q11" s="18">
        <v>29378</v>
      </c>
      <c r="R11" s="18">
        <v>26611</v>
      </c>
      <c r="S11" s="17">
        <f t="shared" si="1"/>
        <v>11.157416106121529</v>
      </c>
      <c r="T11" s="18">
        <v>29691</v>
      </c>
      <c r="U11" s="18">
        <v>19888</v>
      </c>
      <c r="V11" s="17">
        <f t="shared" si="2"/>
        <v>12.066572807723251</v>
      </c>
      <c r="W11" s="18">
        <v>23998</v>
      </c>
      <c r="X11" s="19">
        <v>19185</v>
      </c>
      <c r="Y11" s="67">
        <f t="shared" si="3"/>
        <v>12.232473286421683</v>
      </c>
      <c r="Z11" s="19">
        <v>23468</v>
      </c>
      <c r="AA11" s="19">
        <v>19607</v>
      </c>
      <c r="AB11" s="67">
        <f t="shared" si="4"/>
        <v>10.300912939256389</v>
      </c>
      <c r="AC11" s="19">
        <v>20197</v>
      </c>
      <c r="AD11" s="19">
        <v>23208</v>
      </c>
      <c r="AE11" s="67">
        <f t="shared" si="5"/>
        <v>10.524388142019994</v>
      </c>
      <c r="AF11" s="19">
        <v>24425</v>
      </c>
      <c r="AG11" s="19">
        <v>19871</v>
      </c>
      <c r="AH11" s="67">
        <f t="shared" si="6"/>
        <v>13.393890594333451</v>
      </c>
      <c r="AI11" s="19">
        <v>26615</v>
      </c>
      <c r="AJ11" s="19">
        <v>19473</v>
      </c>
      <c r="AK11" s="67">
        <f t="shared" si="7"/>
        <v>12.582242078775741</v>
      </c>
      <c r="AL11" s="19">
        <v>24501.4</v>
      </c>
      <c r="AM11" s="19">
        <v>31165</v>
      </c>
      <c r="AN11" s="67">
        <f t="shared" si="8"/>
        <v>10.479383924274027</v>
      </c>
      <c r="AO11" s="19">
        <v>32659</v>
      </c>
      <c r="AP11" s="19">
        <v>14457</v>
      </c>
      <c r="AQ11" s="67">
        <f t="shared" si="9"/>
        <v>9.710175001729267</v>
      </c>
      <c r="AR11" s="19">
        <v>14038</v>
      </c>
      <c r="AS11" s="19">
        <v>23670</v>
      </c>
      <c r="AT11" s="67">
        <f t="shared" si="10"/>
        <v>9.6637093367131381</v>
      </c>
      <c r="AU11" s="19">
        <v>22874</v>
      </c>
      <c r="AV11" s="19">
        <v>27424</v>
      </c>
      <c r="AW11" s="67">
        <f t="shared" ref="AW11:AW19" si="16">AX11/AV11*10</f>
        <v>9.6018086347724623</v>
      </c>
      <c r="AX11" s="19">
        <v>26332</v>
      </c>
      <c r="AY11" s="19">
        <v>24358</v>
      </c>
      <c r="AZ11" s="67">
        <f t="shared" si="11"/>
        <v>9.8090976270629771</v>
      </c>
      <c r="BA11" s="19">
        <v>23893</v>
      </c>
      <c r="BB11" s="19">
        <v>10519.1</v>
      </c>
      <c r="BC11" s="67">
        <f t="shared" ref="BC11:BC15" si="17">BD11/BB11*10</f>
        <v>11.361333193904422</v>
      </c>
      <c r="BD11" s="19">
        <v>11951.1</v>
      </c>
      <c r="BE11" s="19">
        <v>16265.3</v>
      </c>
      <c r="BF11" s="59">
        <f t="shared" si="12"/>
        <v>10.400668908658311</v>
      </c>
      <c r="BG11" s="19">
        <v>16917</v>
      </c>
      <c r="BH11" s="19">
        <f>'[1]Padi sawah'!BH11+'[1]Padi Ladang'!BE11</f>
        <v>97342.1</v>
      </c>
      <c r="BI11" s="35">
        <f t="shared" si="13"/>
        <v>51.174568865886386</v>
      </c>
      <c r="BJ11" s="19">
        <f>'[1]Padi sawah'!BJ11+'[1]Padi Ladang'!BG11</f>
        <v>498144</v>
      </c>
      <c r="BK11" s="19">
        <v>10835</v>
      </c>
      <c r="BL11" s="59">
        <f t="shared" si="14"/>
        <v>12.09967697277342</v>
      </c>
      <c r="BM11" s="19">
        <v>13110</v>
      </c>
      <c r="BN11" s="79">
        <v>5367.3</v>
      </c>
      <c r="BO11" s="59">
        <f t="shared" si="15"/>
        <v>14.997522031561491</v>
      </c>
      <c r="BP11" s="9">
        <v>8049.62</v>
      </c>
      <c r="BQ11" s="81">
        <v>5104</v>
      </c>
      <c r="BR11" s="59">
        <v>18.22</v>
      </c>
      <c r="BS11" s="82">
        <v>9297</v>
      </c>
      <c r="BT11" s="79">
        <v>5949</v>
      </c>
      <c r="BU11" s="59">
        <v>18.600000000000001</v>
      </c>
      <c r="BV11" s="9">
        <v>11052</v>
      </c>
    </row>
    <row r="12" spans="1:74">
      <c r="A12" s="5">
        <v>3</v>
      </c>
      <c r="B12" s="9" t="s">
        <v>28</v>
      </c>
      <c r="C12" s="49">
        <v>842</v>
      </c>
      <c r="D12" s="20">
        <v>10.023752969121141</v>
      </c>
      <c r="E12" s="16">
        <v>844</v>
      </c>
      <c r="F12" s="49">
        <v>590</v>
      </c>
      <c r="G12" s="50">
        <v>11.288135593220339</v>
      </c>
      <c r="H12" s="16">
        <v>666</v>
      </c>
      <c r="I12" s="16">
        <v>746</v>
      </c>
      <c r="J12" s="66">
        <v>11.863270777479894</v>
      </c>
      <c r="K12" s="16">
        <v>885</v>
      </c>
      <c r="L12" s="16">
        <v>779</v>
      </c>
      <c r="M12" s="66">
        <v>12.053915275994864</v>
      </c>
      <c r="N12" s="16">
        <v>939</v>
      </c>
      <c r="O12" s="18">
        <v>958</v>
      </c>
      <c r="P12" s="17">
        <f t="shared" si="0"/>
        <v>12.118997912317329</v>
      </c>
      <c r="Q12" s="18">
        <v>1161</v>
      </c>
      <c r="R12" s="18">
        <v>897</v>
      </c>
      <c r="S12" s="17">
        <f t="shared" si="1"/>
        <v>11.683389074693423</v>
      </c>
      <c r="T12" s="18">
        <v>1048</v>
      </c>
      <c r="U12" s="18">
        <v>952</v>
      </c>
      <c r="V12" s="17">
        <f t="shared" si="2"/>
        <v>11.880252100840336</v>
      </c>
      <c r="W12" s="18">
        <v>1131</v>
      </c>
      <c r="X12" s="19">
        <v>997</v>
      </c>
      <c r="Y12" s="67">
        <f t="shared" si="3"/>
        <v>12.758274824473421</v>
      </c>
      <c r="Z12" s="19">
        <v>1272</v>
      </c>
      <c r="AA12" s="19">
        <v>1384</v>
      </c>
      <c r="AB12" s="67">
        <f t="shared" si="4"/>
        <v>11.119942196531792</v>
      </c>
      <c r="AC12" s="19">
        <v>1539</v>
      </c>
      <c r="AD12" s="19">
        <v>918</v>
      </c>
      <c r="AE12" s="67">
        <f t="shared" si="5"/>
        <v>10.021786492374726</v>
      </c>
      <c r="AF12" s="19">
        <v>920</v>
      </c>
      <c r="AG12" s="19">
        <v>1653</v>
      </c>
      <c r="AH12" s="67">
        <f t="shared" si="6"/>
        <v>14.494857834240776</v>
      </c>
      <c r="AI12" s="19">
        <v>2396</v>
      </c>
      <c r="AJ12" s="19">
        <v>839</v>
      </c>
      <c r="AK12" s="67">
        <f t="shared" si="7"/>
        <v>13.615017878426698</v>
      </c>
      <c r="AL12" s="19">
        <v>1142.3</v>
      </c>
      <c r="AM12" s="19">
        <v>880</v>
      </c>
      <c r="AN12" s="67">
        <f t="shared" si="8"/>
        <v>11.329545454545455</v>
      </c>
      <c r="AO12" s="19">
        <v>997</v>
      </c>
      <c r="AP12" s="19">
        <v>1337</v>
      </c>
      <c r="AQ12" s="67">
        <f t="shared" si="9"/>
        <v>11.204188481675391</v>
      </c>
      <c r="AR12" s="19">
        <v>1498</v>
      </c>
      <c r="AS12" s="19">
        <v>3039</v>
      </c>
      <c r="AT12" s="67">
        <f t="shared" si="10"/>
        <v>14.271141822968081</v>
      </c>
      <c r="AU12" s="19">
        <v>4337</v>
      </c>
      <c r="AV12" s="19">
        <v>3901</v>
      </c>
      <c r="AW12" s="67">
        <f t="shared" si="16"/>
        <v>16.134324532171238</v>
      </c>
      <c r="AX12" s="19">
        <v>6294</v>
      </c>
      <c r="AY12" s="19">
        <v>1870</v>
      </c>
      <c r="AZ12" s="67">
        <f t="shared" si="11"/>
        <v>15.144385026737968</v>
      </c>
      <c r="BA12" s="19">
        <v>2832</v>
      </c>
      <c r="BB12" s="19">
        <v>1190.0999999999999</v>
      </c>
      <c r="BC12" s="67">
        <f t="shared" si="17"/>
        <v>17.764053440887324</v>
      </c>
      <c r="BD12" s="19">
        <v>2114.1</v>
      </c>
      <c r="BE12" s="19">
        <v>2967</v>
      </c>
      <c r="BF12" s="59">
        <f t="shared" si="12"/>
        <v>8.9416919447253118</v>
      </c>
      <c r="BG12" s="19">
        <v>2653</v>
      </c>
      <c r="BH12" s="19">
        <f>'[1]Padi sawah'!BH12+'[1]Padi Ladang'!BE12</f>
        <v>76986.100000000006</v>
      </c>
      <c r="BI12" s="35">
        <f t="shared" si="13"/>
        <v>54.068331815743356</v>
      </c>
      <c r="BJ12" s="19">
        <f>'[1]Padi sawah'!BJ12+'[1]Padi Ladang'!BG12</f>
        <v>416251</v>
      </c>
      <c r="BK12" s="19">
        <v>637</v>
      </c>
      <c r="BL12" s="59">
        <f t="shared" si="14"/>
        <v>13.202511773940346</v>
      </c>
      <c r="BM12" s="19">
        <v>841</v>
      </c>
      <c r="BN12" s="79">
        <v>1477.9</v>
      </c>
      <c r="BO12" s="59">
        <f t="shared" si="15"/>
        <v>14.500913458285405</v>
      </c>
      <c r="BP12" s="9">
        <v>2143.09</v>
      </c>
      <c r="BQ12" s="81">
        <v>1089</v>
      </c>
      <c r="BR12" s="59">
        <v>11.37</v>
      </c>
      <c r="BS12" s="82">
        <v>1238</v>
      </c>
      <c r="BT12" s="79">
        <v>71</v>
      </c>
      <c r="BU12" s="59">
        <v>16.399999999999999</v>
      </c>
      <c r="BV12" s="9">
        <v>116</v>
      </c>
    </row>
    <row r="13" spans="1:74">
      <c r="A13" s="5">
        <v>4</v>
      </c>
      <c r="B13" s="9" t="s">
        <v>29</v>
      </c>
      <c r="C13" s="49">
        <v>9283</v>
      </c>
      <c r="D13" s="20">
        <v>10.79069266400948</v>
      </c>
      <c r="E13" s="16">
        <v>10017</v>
      </c>
      <c r="F13" s="49">
        <v>6760</v>
      </c>
      <c r="G13" s="50">
        <v>11.356508875739646</v>
      </c>
      <c r="H13" s="16">
        <v>7677</v>
      </c>
      <c r="I13" s="16">
        <v>8704</v>
      </c>
      <c r="J13" s="66">
        <v>12.296645220588236</v>
      </c>
      <c r="K13" s="16">
        <v>10703</v>
      </c>
      <c r="L13" s="16">
        <v>13126</v>
      </c>
      <c r="M13" s="66">
        <v>12.5956117629133</v>
      </c>
      <c r="N13" s="16">
        <v>16533</v>
      </c>
      <c r="O13" s="18">
        <v>9957</v>
      </c>
      <c r="P13" s="17">
        <f t="shared" si="0"/>
        <v>12.469619363262028</v>
      </c>
      <c r="Q13" s="18">
        <v>12416</v>
      </c>
      <c r="R13" s="18">
        <v>10100</v>
      </c>
      <c r="S13" s="17">
        <f t="shared" si="1"/>
        <v>11.613861386138613</v>
      </c>
      <c r="T13" s="18">
        <v>11730</v>
      </c>
      <c r="U13" s="18">
        <v>5824</v>
      </c>
      <c r="V13" s="17">
        <f t="shared" si="2"/>
        <v>12.661401098901099</v>
      </c>
      <c r="W13" s="18">
        <v>7374</v>
      </c>
      <c r="X13" s="19">
        <v>6660</v>
      </c>
      <c r="Y13" s="67">
        <f t="shared" si="3"/>
        <v>13.084084084084084</v>
      </c>
      <c r="Z13" s="19">
        <v>8714</v>
      </c>
      <c r="AA13" s="19">
        <v>12496</v>
      </c>
      <c r="AB13" s="67">
        <f t="shared" si="4"/>
        <v>11.960627400768246</v>
      </c>
      <c r="AC13" s="19">
        <v>14946</v>
      </c>
      <c r="AD13" s="19">
        <v>9823</v>
      </c>
      <c r="AE13" s="67">
        <f t="shared" si="5"/>
        <v>12.020767586277106</v>
      </c>
      <c r="AF13" s="19">
        <v>11808</v>
      </c>
      <c r="AG13" s="19">
        <v>4357</v>
      </c>
      <c r="AH13" s="67">
        <f t="shared" si="6"/>
        <v>15.030984622446637</v>
      </c>
      <c r="AI13" s="19">
        <v>6549</v>
      </c>
      <c r="AJ13" s="19">
        <v>3128</v>
      </c>
      <c r="AK13" s="67">
        <f t="shared" si="7"/>
        <v>10</v>
      </c>
      <c r="AL13" s="19">
        <v>3128</v>
      </c>
      <c r="AM13" s="19">
        <v>4763</v>
      </c>
      <c r="AN13" s="67">
        <f t="shared" si="8"/>
        <v>11.744698719294561</v>
      </c>
      <c r="AO13" s="19">
        <v>5594</v>
      </c>
      <c r="AP13" s="19">
        <v>8483</v>
      </c>
      <c r="AQ13" s="67">
        <f t="shared" si="9"/>
        <v>15.701167039962275</v>
      </c>
      <c r="AR13" s="19">
        <v>13319.3</v>
      </c>
      <c r="AS13" s="19">
        <v>7197</v>
      </c>
      <c r="AT13" s="67">
        <f t="shared" si="10"/>
        <v>13.362512157843547</v>
      </c>
      <c r="AU13" s="19">
        <v>9617</v>
      </c>
      <c r="AV13" s="19">
        <v>7362</v>
      </c>
      <c r="AW13" s="67">
        <f t="shared" si="16"/>
        <v>12.900027166530833</v>
      </c>
      <c r="AX13" s="19">
        <v>9497</v>
      </c>
      <c r="AY13" s="19">
        <v>5192</v>
      </c>
      <c r="AZ13" s="67">
        <f t="shared" si="11"/>
        <v>14.574345146379045</v>
      </c>
      <c r="BA13" s="19">
        <v>7567</v>
      </c>
      <c r="BB13" s="19">
        <v>2256.1</v>
      </c>
      <c r="BC13" s="67">
        <v>11.47</v>
      </c>
      <c r="BD13" s="19">
        <v>2589.1</v>
      </c>
      <c r="BE13" s="19">
        <v>15256.2</v>
      </c>
      <c r="BF13" s="59">
        <f t="shared" si="12"/>
        <v>9.8792622015967275</v>
      </c>
      <c r="BG13" s="19">
        <v>15072</v>
      </c>
      <c r="BH13" s="19">
        <f>'[1]Padi sawah'!BH13+'[1]Padi Ladang'!BE13</f>
        <v>89186.1</v>
      </c>
      <c r="BI13" s="35">
        <f t="shared" si="13"/>
        <v>51.827807247990435</v>
      </c>
      <c r="BJ13" s="19">
        <f>'[1]Padi sawah'!BJ13+'[1]Padi Ladang'!BG13</f>
        <v>462232</v>
      </c>
      <c r="BK13" s="19">
        <v>1009</v>
      </c>
      <c r="BL13" s="59">
        <f t="shared" si="14"/>
        <v>12.963330029732408</v>
      </c>
      <c r="BM13" s="19">
        <v>1308</v>
      </c>
      <c r="BN13" s="79">
        <v>442.4</v>
      </c>
      <c r="BO13" s="59">
        <f t="shared" si="15"/>
        <v>14.308996383363473</v>
      </c>
      <c r="BP13" s="9">
        <v>633.03</v>
      </c>
      <c r="BQ13" s="79">
        <v>93</v>
      </c>
      <c r="BR13" s="59">
        <v>16.21</v>
      </c>
      <c r="BS13" s="9">
        <v>150</v>
      </c>
      <c r="BT13" s="79">
        <v>18</v>
      </c>
      <c r="BU13" s="59">
        <v>15.9</v>
      </c>
      <c r="BV13" s="9">
        <v>28</v>
      </c>
    </row>
    <row r="14" spans="1:74">
      <c r="A14" s="5">
        <v>5</v>
      </c>
      <c r="B14" s="9" t="s">
        <v>30</v>
      </c>
      <c r="C14" s="49">
        <v>6211</v>
      </c>
      <c r="D14" s="20">
        <v>10.505554661085172</v>
      </c>
      <c r="E14" s="16">
        <v>6525</v>
      </c>
      <c r="F14" s="49">
        <v>6358</v>
      </c>
      <c r="G14" s="50">
        <v>11.307014784523435</v>
      </c>
      <c r="H14" s="16">
        <v>7189</v>
      </c>
      <c r="I14" s="16">
        <v>8196</v>
      </c>
      <c r="J14" s="66">
        <v>11.360419716935091</v>
      </c>
      <c r="K14" s="16">
        <v>9311</v>
      </c>
      <c r="L14" s="16">
        <v>10677</v>
      </c>
      <c r="M14" s="66">
        <v>11.677437482438888</v>
      </c>
      <c r="N14" s="16">
        <v>12468</v>
      </c>
      <c r="O14" s="18">
        <v>16464</v>
      </c>
      <c r="P14" s="17">
        <f t="shared" si="0"/>
        <v>11.727405247813412</v>
      </c>
      <c r="Q14" s="18">
        <v>19308</v>
      </c>
      <c r="R14" s="18">
        <v>16618</v>
      </c>
      <c r="S14" s="17">
        <f t="shared" si="1"/>
        <v>11.08015404982549</v>
      </c>
      <c r="T14" s="18">
        <v>18413</v>
      </c>
      <c r="U14" s="18">
        <v>7249</v>
      </c>
      <c r="V14" s="17">
        <f t="shared" si="2"/>
        <v>11.45813215615947</v>
      </c>
      <c r="W14" s="18">
        <v>8306</v>
      </c>
      <c r="X14" s="19">
        <v>13835</v>
      </c>
      <c r="Y14" s="67">
        <f t="shared" si="3"/>
        <v>12.014456089627757</v>
      </c>
      <c r="Z14" s="19">
        <v>16622</v>
      </c>
      <c r="AA14" s="19">
        <v>16184</v>
      </c>
      <c r="AB14" s="67">
        <f t="shared" si="4"/>
        <v>10.824888779041029</v>
      </c>
      <c r="AC14" s="19">
        <v>17519</v>
      </c>
      <c r="AD14" s="19">
        <v>14307</v>
      </c>
      <c r="AE14" s="67">
        <f t="shared" si="5"/>
        <v>12.379953868735585</v>
      </c>
      <c r="AF14" s="19">
        <v>17712</v>
      </c>
      <c r="AG14" s="19">
        <v>11158</v>
      </c>
      <c r="AH14" s="67">
        <f t="shared" si="6"/>
        <v>9.7087291629324248</v>
      </c>
      <c r="AI14" s="19">
        <v>10833</v>
      </c>
      <c r="AJ14" s="19">
        <v>10607</v>
      </c>
      <c r="AK14" s="67">
        <f t="shared" si="7"/>
        <v>11.183463750353539</v>
      </c>
      <c r="AL14" s="19">
        <v>11862.3</v>
      </c>
      <c r="AM14" s="19">
        <v>17633</v>
      </c>
      <c r="AN14" s="67">
        <f t="shared" si="8"/>
        <v>9.5860035161345198</v>
      </c>
      <c r="AO14" s="19">
        <v>16903</v>
      </c>
      <c r="AP14" s="19">
        <v>14102</v>
      </c>
      <c r="AQ14" s="67">
        <f t="shared" si="9"/>
        <v>14.122323074741169</v>
      </c>
      <c r="AR14" s="19">
        <v>19915.3</v>
      </c>
      <c r="AS14" s="19">
        <v>21028</v>
      </c>
      <c r="AT14" s="67">
        <f t="shared" si="10"/>
        <v>18.319859235305309</v>
      </c>
      <c r="AU14" s="19">
        <v>38523</v>
      </c>
      <c r="AV14" s="19">
        <v>20029</v>
      </c>
      <c r="AW14" s="67">
        <f t="shared" si="16"/>
        <v>17.722801937191072</v>
      </c>
      <c r="AX14" s="19">
        <v>35497</v>
      </c>
      <c r="AY14" s="19">
        <v>18772</v>
      </c>
      <c r="AZ14" s="67">
        <f t="shared" si="11"/>
        <v>14.814084807159599</v>
      </c>
      <c r="BA14" s="19">
        <v>27809</v>
      </c>
      <c r="BB14" s="19">
        <v>11143.1</v>
      </c>
      <c r="BC14" s="67">
        <f t="shared" si="17"/>
        <v>15.692311834229251</v>
      </c>
      <c r="BD14" s="19">
        <v>17486.099999999999</v>
      </c>
      <c r="BE14" s="19">
        <v>8403</v>
      </c>
      <c r="BF14" s="59">
        <f t="shared" si="12"/>
        <v>15.851481613709391</v>
      </c>
      <c r="BG14" s="19">
        <v>13320</v>
      </c>
      <c r="BH14" s="19">
        <f>'[1]Padi sawah'!BH14+'[1]Padi Ladang'!BE14</f>
        <v>52566.1</v>
      </c>
      <c r="BI14" s="35">
        <f t="shared" si="13"/>
        <v>48.602996988553464</v>
      </c>
      <c r="BJ14" s="19">
        <f>'[1]Padi sawah'!BJ14+'[1]Padi Ladang'!BG14</f>
        <v>255487</v>
      </c>
      <c r="BK14" s="19">
        <v>9507</v>
      </c>
      <c r="BL14" s="59">
        <f t="shared" si="14"/>
        <v>17.159987377721681</v>
      </c>
      <c r="BM14" s="19">
        <v>16314</v>
      </c>
      <c r="BN14" s="79">
        <v>10575</v>
      </c>
      <c r="BO14" s="59">
        <f t="shared" si="15"/>
        <v>14.005881796690307</v>
      </c>
      <c r="BP14" s="9">
        <v>14811.22</v>
      </c>
      <c r="BQ14" s="81">
        <v>2398</v>
      </c>
      <c r="BR14" s="59">
        <v>12.9</v>
      </c>
      <c r="BS14" s="82">
        <v>3093</v>
      </c>
      <c r="BT14" s="79">
        <v>1185</v>
      </c>
      <c r="BU14" s="59">
        <v>13.4</v>
      </c>
      <c r="BV14" s="9">
        <v>1585</v>
      </c>
    </row>
    <row r="15" spans="1:74">
      <c r="A15" s="5">
        <v>6</v>
      </c>
      <c r="B15" s="9" t="s">
        <v>39</v>
      </c>
      <c r="C15" s="49">
        <v>22428</v>
      </c>
      <c r="D15" s="20">
        <v>10.246566791510611</v>
      </c>
      <c r="E15" s="16">
        <v>22981</v>
      </c>
      <c r="F15" s="49">
        <v>20616</v>
      </c>
      <c r="G15" s="50">
        <v>11.110302677532014</v>
      </c>
      <c r="H15" s="16">
        <v>22905</v>
      </c>
      <c r="I15" s="18">
        <v>21108</v>
      </c>
      <c r="J15" s="66">
        <v>11.815425431116164</v>
      </c>
      <c r="K15" s="16">
        <v>24940</v>
      </c>
      <c r="L15" s="18">
        <v>24323</v>
      </c>
      <c r="M15" s="66">
        <v>12.059778810179665</v>
      </c>
      <c r="N15" s="16">
        <v>29333</v>
      </c>
      <c r="O15" s="18">
        <v>25165</v>
      </c>
      <c r="P15" s="17">
        <f t="shared" si="0"/>
        <v>11.948340949731771</v>
      </c>
      <c r="Q15" s="18">
        <v>30068</v>
      </c>
      <c r="R15" s="18">
        <v>28475</v>
      </c>
      <c r="S15" s="17">
        <f t="shared" si="1"/>
        <v>11.611589113257244</v>
      </c>
      <c r="T15" s="18">
        <v>33064</v>
      </c>
      <c r="U15" s="18">
        <v>14479</v>
      </c>
      <c r="V15" s="17">
        <f t="shared" si="2"/>
        <v>11.993231576766352</v>
      </c>
      <c r="W15" s="18">
        <v>17365</v>
      </c>
      <c r="X15" s="19">
        <v>25522</v>
      </c>
      <c r="Y15" s="67">
        <f t="shared" si="3"/>
        <v>12.718438993809261</v>
      </c>
      <c r="Z15" s="19">
        <v>32460</v>
      </c>
      <c r="AA15" s="19">
        <v>26939</v>
      </c>
      <c r="AB15" s="67">
        <f t="shared" si="4"/>
        <v>10.725342440328149</v>
      </c>
      <c r="AC15" s="19">
        <v>28893</v>
      </c>
      <c r="AD15" s="19">
        <v>29745</v>
      </c>
      <c r="AE15" s="67">
        <f t="shared" si="5"/>
        <v>9.8429988233316514</v>
      </c>
      <c r="AF15" s="19">
        <v>29278</v>
      </c>
      <c r="AG15" s="19">
        <v>29124</v>
      </c>
      <c r="AH15" s="67">
        <f t="shared" si="6"/>
        <v>10.088930092020327</v>
      </c>
      <c r="AI15" s="19">
        <v>29383</v>
      </c>
      <c r="AJ15" s="19">
        <v>21659</v>
      </c>
      <c r="AK15" s="67">
        <f t="shared" si="7"/>
        <v>11.540375825292026</v>
      </c>
      <c r="AL15" s="19">
        <v>24995.3</v>
      </c>
      <c r="AM15" s="19">
        <v>27642</v>
      </c>
      <c r="AN15" s="67">
        <f t="shared" si="8"/>
        <v>10.741986831633021</v>
      </c>
      <c r="AO15" s="19">
        <v>29693</v>
      </c>
      <c r="AP15" s="19">
        <v>25865</v>
      </c>
      <c r="AQ15" s="67">
        <f t="shared" si="9"/>
        <v>16.462130291900252</v>
      </c>
      <c r="AR15" s="19">
        <v>42579.3</v>
      </c>
      <c r="AS15" s="19">
        <v>33436</v>
      </c>
      <c r="AT15" s="67">
        <f t="shared" si="10"/>
        <v>14.677293934681181</v>
      </c>
      <c r="AU15" s="19">
        <v>49075</v>
      </c>
      <c r="AV15" s="19">
        <v>28910</v>
      </c>
      <c r="AW15" s="67">
        <f t="shared" si="16"/>
        <v>13.276374956762368</v>
      </c>
      <c r="AX15" s="19">
        <v>38382</v>
      </c>
      <c r="AY15" s="19">
        <v>29091</v>
      </c>
      <c r="AZ15" s="67">
        <f t="shared" si="11"/>
        <v>14.244611735588325</v>
      </c>
      <c r="BA15" s="19">
        <v>41439</v>
      </c>
      <c r="BB15" s="19">
        <v>16132.1</v>
      </c>
      <c r="BC15" s="67">
        <f t="shared" si="17"/>
        <v>12.036312693325728</v>
      </c>
      <c r="BD15" s="19">
        <v>19417.099999999999</v>
      </c>
      <c r="BE15" s="19">
        <v>16035.3</v>
      </c>
      <c r="BF15" s="59">
        <f t="shared" si="12"/>
        <v>9.8002531913964823</v>
      </c>
      <c r="BG15" s="19">
        <v>15715</v>
      </c>
      <c r="BH15" s="19">
        <f>'[1]Padi sawah'!BH15+'[1]Padi Ladang'!BE15</f>
        <v>81748.100000000006</v>
      </c>
      <c r="BI15" s="35">
        <f t="shared" si="13"/>
        <v>47.891755282385766</v>
      </c>
      <c r="BJ15" s="19">
        <f>'[1]Padi sawah'!BJ15+'[1]Padi Ladang'!BG15</f>
        <v>391506</v>
      </c>
      <c r="BK15" s="19">
        <v>5512</v>
      </c>
      <c r="BL15" s="59">
        <f t="shared" si="14"/>
        <v>11.219158200290275</v>
      </c>
      <c r="BM15" s="19">
        <v>6184</v>
      </c>
      <c r="BN15" s="79">
        <v>3143.3</v>
      </c>
      <c r="BO15" s="59">
        <f t="shared" si="15"/>
        <v>16.708268380364583</v>
      </c>
      <c r="BP15" s="9">
        <v>5251.91</v>
      </c>
      <c r="BQ15" s="81">
        <v>3060</v>
      </c>
      <c r="BR15" s="59">
        <v>15.69</v>
      </c>
      <c r="BS15" s="82">
        <v>4801</v>
      </c>
      <c r="BT15" s="79">
        <v>2273</v>
      </c>
      <c r="BU15" s="59">
        <v>14.9</v>
      </c>
      <c r="BV15" s="9">
        <v>3394</v>
      </c>
    </row>
    <row r="16" spans="1:74">
      <c r="A16" s="5">
        <v>7</v>
      </c>
      <c r="B16" s="9" t="s">
        <v>31</v>
      </c>
      <c r="C16" s="49"/>
      <c r="D16" s="52"/>
      <c r="E16" s="16"/>
      <c r="F16" s="49"/>
      <c r="G16" s="50"/>
      <c r="H16" s="16"/>
      <c r="I16" s="16"/>
      <c r="J16" s="66"/>
      <c r="K16" s="16"/>
      <c r="L16" s="16"/>
      <c r="M16" s="66"/>
      <c r="N16" s="16"/>
      <c r="O16" s="18">
        <v>3694</v>
      </c>
      <c r="P16" s="20">
        <f>+Q16/O16*10</f>
        <v>12.406605305901461</v>
      </c>
      <c r="Q16" s="16">
        <v>4583</v>
      </c>
      <c r="R16" s="18">
        <v>4438</v>
      </c>
      <c r="S16" s="20">
        <f>+T16/R16*10</f>
        <v>11.51194231635872</v>
      </c>
      <c r="T16" s="18">
        <v>5109</v>
      </c>
      <c r="U16" s="16">
        <v>586</v>
      </c>
      <c r="V16" s="20">
        <f>+W16/U16*10</f>
        <v>12.457337883959045</v>
      </c>
      <c r="W16" s="16">
        <v>730</v>
      </c>
      <c r="X16" s="19">
        <v>1377</v>
      </c>
      <c r="Y16" s="67">
        <f>+Z16/X16*10</f>
        <v>12.723311546840959</v>
      </c>
      <c r="Z16" s="19">
        <v>1752</v>
      </c>
      <c r="AA16" s="19">
        <v>3134</v>
      </c>
      <c r="AB16" s="67">
        <f>+AC16/AA16*10</f>
        <v>11.158264199106574</v>
      </c>
      <c r="AC16" s="19">
        <v>3497</v>
      </c>
      <c r="AD16" s="19">
        <v>1369</v>
      </c>
      <c r="AE16" s="67">
        <f>AF16/AD16*10</f>
        <v>10.832724616508401</v>
      </c>
      <c r="AF16" s="19">
        <v>1483</v>
      </c>
      <c r="AG16" s="19">
        <v>701</v>
      </c>
      <c r="AH16" s="67">
        <f>AI16/AG16*10</f>
        <v>15.677603423680457</v>
      </c>
      <c r="AI16" s="19">
        <v>1099</v>
      </c>
      <c r="AJ16" s="19">
        <v>1469</v>
      </c>
      <c r="AK16" s="67">
        <f>AL16/AJ16*10</f>
        <v>9.9183117767188573</v>
      </c>
      <c r="AL16" s="19">
        <v>1457</v>
      </c>
      <c r="AM16" s="19">
        <v>1056</v>
      </c>
      <c r="AN16" s="67">
        <f>AO16/AM16*10</f>
        <v>9.4886363636363633</v>
      </c>
      <c r="AO16" s="19">
        <v>1002</v>
      </c>
      <c r="AP16" s="19">
        <v>475</v>
      </c>
      <c r="AQ16" s="67">
        <f>AR16/AP16*10</f>
        <v>16.526315789473685</v>
      </c>
      <c r="AR16" s="19">
        <v>785</v>
      </c>
      <c r="AS16" s="19">
        <v>2800</v>
      </c>
      <c r="AT16" s="67">
        <f>AU16/AS16*10</f>
        <v>8.5142857142857142</v>
      </c>
      <c r="AU16" s="19">
        <v>2384</v>
      </c>
      <c r="AV16" s="19">
        <v>3150</v>
      </c>
      <c r="AW16" s="67">
        <f>AX16/AV16*10</f>
        <v>11.057142857142857</v>
      </c>
      <c r="AX16" s="19">
        <v>3483</v>
      </c>
      <c r="AY16" s="19">
        <v>2001</v>
      </c>
      <c r="AZ16" s="67">
        <f t="shared" si="11"/>
        <v>6.3718140929535227</v>
      </c>
      <c r="BA16" s="19">
        <v>1275</v>
      </c>
      <c r="BB16" s="19">
        <v>370</v>
      </c>
      <c r="BC16" s="67">
        <v>13.4</v>
      </c>
      <c r="BD16" s="19">
        <v>495.1</v>
      </c>
      <c r="BE16" s="19">
        <v>4178</v>
      </c>
      <c r="BF16" s="59">
        <f t="shared" si="12"/>
        <v>10.509813307802776</v>
      </c>
      <c r="BG16" s="19">
        <v>4391</v>
      </c>
      <c r="BH16" s="19">
        <f>'[1]Padi sawah'!BH16+'[1]Padi Ladang'!BE16</f>
        <v>24471.1</v>
      </c>
      <c r="BI16" s="35">
        <f>+BJ16/BH16*10</f>
        <v>44.854951350777043</v>
      </c>
      <c r="BJ16" s="19">
        <f>'[1]Padi sawah'!BJ16+'[1]Padi Ladang'!BG16</f>
        <v>109765</v>
      </c>
      <c r="BK16" s="19">
        <v>22</v>
      </c>
      <c r="BL16" s="59">
        <f t="shared" si="14"/>
        <v>14.545454545454547</v>
      </c>
      <c r="BM16" s="19">
        <v>32</v>
      </c>
      <c r="BN16" s="79">
        <v>45.1</v>
      </c>
      <c r="BO16" s="59">
        <f t="shared" si="15"/>
        <v>16.753880266075388</v>
      </c>
      <c r="BP16" s="9">
        <v>75.56</v>
      </c>
      <c r="BQ16" s="79">
        <v>12</v>
      </c>
      <c r="BR16" s="59">
        <v>16.579999999999998</v>
      </c>
      <c r="BS16" s="9">
        <v>19</v>
      </c>
      <c r="BT16" s="79">
        <v>22</v>
      </c>
      <c r="BU16" s="59">
        <v>16.600000000000001</v>
      </c>
      <c r="BV16" s="9">
        <v>37</v>
      </c>
    </row>
    <row r="17" spans="1:74">
      <c r="A17" s="5">
        <v>8</v>
      </c>
      <c r="B17" s="9" t="s">
        <v>32</v>
      </c>
      <c r="C17" s="16"/>
      <c r="D17" s="20"/>
      <c r="E17" s="16"/>
      <c r="F17" s="49"/>
      <c r="G17" s="50"/>
      <c r="H17" s="16"/>
      <c r="I17" s="16"/>
      <c r="J17" s="66"/>
      <c r="K17" s="16"/>
      <c r="L17" s="16"/>
      <c r="M17" s="66"/>
      <c r="N17" s="16"/>
      <c r="O17" s="18"/>
      <c r="P17" s="17"/>
      <c r="Q17" s="18"/>
      <c r="R17" s="18"/>
      <c r="S17" s="17"/>
      <c r="T17" s="18"/>
      <c r="U17" s="16"/>
      <c r="V17" s="17"/>
      <c r="W17" s="16"/>
      <c r="X17" s="19"/>
      <c r="Y17" s="67"/>
      <c r="Z17" s="19"/>
      <c r="AA17" s="19"/>
      <c r="AB17" s="67"/>
      <c r="AC17" s="19"/>
      <c r="AD17" s="19">
        <v>7</v>
      </c>
      <c r="AE17" s="67">
        <v>10.02</v>
      </c>
      <c r="AF17" s="19">
        <f>AD17*AE17/10</f>
        <v>7.0140000000000002</v>
      </c>
      <c r="AG17" s="19">
        <v>7</v>
      </c>
      <c r="AH17" s="67">
        <f>AI17/AG17*10</f>
        <v>14.285714285714286</v>
      </c>
      <c r="AI17" s="19">
        <v>10</v>
      </c>
      <c r="AJ17" s="19">
        <v>3</v>
      </c>
      <c r="AK17" s="67">
        <f>AL17/AJ17*10</f>
        <v>10.56</v>
      </c>
      <c r="AL17" s="19">
        <v>3.1680000000000001</v>
      </c>
      <c r="AM17" s="19">
        <v>3</v>
      </c>
      <c r="AN17" s="67">
        <f>AO17/AM17*10</f>
        <v>10.79</v>
      </c>
      <c r="AO17" s="19">
        <v>3.2370000000000001</v>
      </c>
      <c r="AP17" s="19">
        <v>10</v>
      </c>
      <c r="AQ17" s="67">
        <f>AR17/AP17*10</f>
        <v>10.619999999999997</v>
      </c>
      <c r="AR17" s="19">
        <v>10.62</v>
      </c>
      <c r="AS17" s="19">
        <v>0</v>
      </c>
      <c r="AT17" s="67">
        <v>0</v>
      </c>
      <c r="AU17" s="19">
        <v>0</v>
      </c>
      <c r="AV17" s="19">
        <v>1</v>
      </c>
      <c r="AW17" s="67">
        <f>AX17/AV17*10</f>
        <v>11.180000000000001</v>
      </c>
      <c r="AX17" s="19">
        <v>1.1180000000000001</v>
      </c>
      <c r="AY17" s="19">
        <v>1</v>
      </c>
      <c r="AZ17" s="67">
        <v>13.27</v>
      </c>
      <c r="BA17" s="19">
        <v>1</v>
      </c>
      <c r="BB17" s="19">
        <v>0</v>
      </c>
      <c r="BC17" s="67">
        <v>0</v>
      </c>
      <c r="BD17" s="19">
        <v>0</v>
      </c>
      <c r="BE17" s="19">
        <v>0</v>
      </c>
      <c r="BF17" s="59">
        <v>0</v>
      </c>
      <c r="BG17" s="19">
        <v>0</v>
      </c>
      <c r="BH17" s="19">
        <f>'[1]Padi sawah'!BH17+'[1]Padi Ladang'!BE17</f>
        <v>12264.1</v>
      </c>
      <c r="BI17" s="35">
        <f>+BJ17/BH17*10</f>
        <v>46.162376366794142</v>
      </c>
      <c r="BJ17" s="19">
        <f>'[1]Padi sawah'!BJ17+'[1]Padi Ladang'!BG17</f>
        <v>56614</v>
      </c>
      <c r="BK17" s="19">
        <v>132</v>
      </c>
      <c r="BL17" s="59">
        <f t="shared" si="14"/>
        <v>12.878787878787879</v>
      </c>
      <c r="BM17" s="19">
        <v>170</v>
      </c>
      <c r="BN17" s="79">
        <v>0</v>
      </c>
      <c r="BO17" s="59" t="e">
        <f t="shared" si="15"/>
        <v>#DIV/0!</v>
      </c>
      <c r="BP17" s="9">
        <v>0</v>
      </c>
      <c r="BQ17" s="79" t="s">
        <v>52</v>
      </c>
      <c r="BR17" s="59" t="s">
        <v>52</v>
      </c>
      <c r="BS17" s="9" t="s">
        <v>53</v>
      </c>
      <c r="BT17" s="79"/>
      <c r="BU17" s="59"/>
      <c r="BV17" s="9"/>
    </row>
    <row r="18" spans="1:74">
      <c r="A18" s="5">
        <v>9</v>
      </c>
      <c r="B18" s="9" t="s">
        <v>33</v>
      </c>
      <c r="C18" s="16">
        <v>1279</v>
      </c>
      <c r="D18" s="20">
        <v>13.041438623924941</v>
      </c>
      <c r="E18" s="16">
        <v>1668</v>
      </c>
      <c r="F18" s="49">
        <v>1109</v>
      </c>
      <c r="G18" s="50">
        <v>13.597835888187557</v>
      </c>
      <c r="H18" s="16">
        <v>1508</v>
      </c>
      <c r="I18" s="16">
        <v>1209</v>
      </c>
      <c r="J18" s="66">
        <v>12.696443341604633</v>
      </c>
      <c r="K18" s="16">
        <v>1535</v>
      </c>
      <c r="L18" s="16">
        <v>1174</v>
      </c>
      <c r="M18" s="66">
        <v>12.862010221465077</v>
      </c>
      <c r="N18" s="16">
        <v>1510</v>
      </c>
      <c r="O18" s="16">
        <v>1054</v>
      </c>
      <c r="P18" s="20">
        <f>+Q18/O18*10</f>
        <v>12.988614800759013</v>
      </c>
      <c r="Q18" s="16">
        <v>1369</v>
      </c>
      <c r="R18" s="16">
        <v>867</v>
      </c>
      <c r="S18" s="20">
        <f>+T18/R18*10</f>
        <v>12.745098039215685</v>
      </c>
      <c r="T18" s="16">
        <v>1105</v>
      </c>
      <c r="U18" s="16">
        <v>672</v>
      </c>
      <c r="V18" s="20">
        <f>+W18/U18*10</f>
        <v>12.663690476190476</v>
      </c>
      <c r="W18" s="16">
        <v>851</v>
      </c>
      <c r="X18" s="19">
        <v>990</v>
      </c>
      <c r="Y18" s="67">
        <f>+Z18/X18*10</f>
        <v>12.979797979797979</v>
      </c>
      <c r="Z18" s="19">
        <v>1285</v>
      </c>
      <c r="AA18" s="19">
        <v>982</v>
      </c>
      <c r="AB18" s="67">
        <f>+AC18/AA18*10</f>
        <v>10.89613034623218</v>
      </c>
      <c r="AC18" s="19">
        <v>1070</v>
      </c>
      <c r="AD18" s="19">
        <v>1179</v>
      </c>
      <c r="AE18" s="67">
        <f>AF18/AD18*10</f>
        <v>9.8134011874469902</v>
      </c>
      <c r="AF18" s="19">
        <v>1157</v>
      </c>
      <c r="AG18" s="19">
        <v>869</v>
      </c>
      <c r="AH18" s="67">
        <f>AI18/AG18*10</f>
        <v>17.364787111622555</v>
      </c>
      <c r="AI18" s="19">
        <v>1509</v>
      </c>
      <c r="AJ18" s="19">
        <v>379</v>
      </c>
      <c r="AK18" s="67">
        <f>AL18/AJ18*10</f>
        <v>10.562005277044854</v>
      </c>
      <c r="AL18" s="18">
        <v>400.3</v>
      </c>
      <c r="AM18" s="19">
        <v>485</v>
      </c>
      <c r="AN18" s="67">
        <f>AO18/AM18*10</f>
        <v>9.4453608247422682</v>
      </c>
      <c r="AO18" s="19">
        <v>458.1</v>
      </c>
      <c r="AP18" s="19">
        <v>362</v>
      </c>
      <c r="AQ18" s="67">
        <f>AR18/AP18*10</f>
        <v>10.22099447513812</v>
      </c>
      <c r="AR18" s="19">
        <v>370</v>
      </c>
      <c r="AS18" s="19">
        <v>0</v>
      </c>
      <c r="AT18" s="67">
        <v>0</v>
      </c>
      <c r="AU18" s="19">
        <v>0</v>
      </c>
      <c r="AV18" s="19">
        <v>428</v>
      </c>
      <c r="AW18" s="67">
        <f>AX18/AV18*10</f>
        <v>19.439252336448597</v>
      </c>
      <c r="AX18" s="19">
        <v>832</v>
      </c>
      <c r="AY18" s="19">
        <v>353</v>
      </c>
      <c r="AZ18" s="67">
        <f t="shared" si="11"/>
        <v>12.504249291784701</v>
      </c>
      <c r="BA18" s="19">
        <v>441.4</v>
      </c>
      <c r="BB18" s="19">
        <v>197.1</v>
      </c>
      <c r="BC18" s="67">
        <v>8.6999999999999993</v>
      </c>
      <c r="BD18" s="19">
        <v>171.1</v>
      </c>
      <c r="BE18" s="19">
        <v>146</v>
      </c>
      <c r="BF18" s="59">
        <f t="shared" si="12"/>
        <v>8.493150684931507</v>
      </c>
      <c r="BG18" s="19">
        <v>124</v>
      </c>
      <c r="BH18" s="19">
        <f>'[1]Padi sawah'!BH18+'[1]Padi Ladang'!BE18</f>
        <v>5052.1000000000004</v>
      </c>
      <c r="BI18" s="35">
        <f>+BJ18/BH18*10</f>
        <v>68.36760950891707</v>
      </c>
      <c r="BJ18" s="19">
        <f>'[1]Padi sawah'!BJ18+'[1]Padi Ladang'!BG18</f>
        <v>34540</v>
      </c>
      <c r="BK18" s="19">
        <v>7</v>
      </c>
      <c r="BL18" s="59">
        <f t="shared" si="14"/>
        <v>15.714285714285714</v>
      </c>
      <c r="BM18" s="19">
        <v>11</v>
      </c>
      <c r="BN18" s="79">
        <v>5.8</v>
      </c>
      <c r="BO18" s="59">
        <f t="shared" si="15"/>
        <v>16.741379310344829</v>
      </c>
      <c r="BP18" s="9">
        <v>9.7100000000000009</v>
      </c>
      <c r="BQ18" s="79" t="s">
        <v>52</v>
      </c>
      <c r="BR18" s="59" t="s">
        <v>52</v>
      </c>
      <c r="BS18" s="9" t="s">
        <v>53</v>
      </c>
      <c r="BT18" s="79"/>
      <c r="BU18" s="59"/>
      <c r="BV18" s="9"/>
    </row>
    <row r="19" spans="1:74" ht="15.75" thickBot="1">
      <c r="A19" s="68">
        <v>10</v>
      </c>
      <c r="B19" s="21" t="s">
        <v>34</v>
      </c>
      <c r="C19" s="53"/>
      <c r="D19" s="54"/>
      <c r="E19" s="22"/>
      <c r="F19" s="53"/>
      <c r="G19" s="55"/>
      <c r="H19" s="22"/>
      <c r="I19" s="22">
        <v>1175</v>
      </c>
      <c r="J19" s="69">
        <v>11.787234042553191</v>
      </c>
      <c r="K19" s="22">
        <v>1385</v>
      </c>
      <c r="L19" s="22">
        <v>1952</v>
      </c>
      <c r="M19" s="70">
        <v>12.146516393442624</v>
      </c>
      <c r="N19" s="22">
        <v>2371</v>
      </c>
      <c r="O19" s="23">
        <v>2533</v>
      </c>
      <c r="P19" s="56">
        <f t="shared" si="0"/>
        <v>12.04500592183182</v>
      </c>
      <c r="Q19" s="23">
        <v>3051</v>
      </c>
      <c r="R19" s="23">
        <v>2559</v>
      </c>
      <c r="S19" s="56">
        <f t="shared" si="1"/>
        <v>11.774130519734271</v>
      </c>
      <c r="T19" s="23">
        <v>3013</v>
      </c>
      <c r="U19" s="23">
        <v>2577</v>
      </c>
      <c r="V19" s="56">
        <f t="shared" si="2"/>
        <v>11.979045401629802</v>
      </c>
      <c r="W19" s="23">
        <v>3087</v>
      </c>
      <c r="X19" s="24">
        <v>2776</v>
      </c>
      <c r="Y19" s="71">
        <f t="shared" si="3"/>
        <v>12.784582132564841</v>
      </c>
      <c r="Z19" s="24">
        <v>3549</v>
      </c>
      <c r="AA19" s="24">
        <v>3263</v>
      </c>
      <c r="AB19" s="71">
        <f t="shared" si="4"/>
        <v>11.952191235059761</v>
      </c>
      <c r="AC19" s="24">
        <v>3900</v>
      </c>
      <c r="AD19" s="24">
        <v>3056</v>
      </c>
      <c r="AE19" s="71">
        <f t="shared" si="5"/>
        <v>11.577225130890053</v>
      </c>
      <c r="AF19" s="24">
        <v>3538</v>
      </c>
      <c r="AG19" s="24">
        <v>3321</v>
      </c>
      <c r="AH19" s="71">
        <f t="shared" si="6"/>
        <v>14.351099066546221</v>
      </c>
      <c r="AI19" s="24">
        <v>4766</v>
      </c>
      <c r="AJ19" s="24">
        <v>2480</v>
      </c>
      <c r="AK19" s="71">
        <f t="shared" si="7"/>
        <v>13.479838709677418</v>
      </c>
      <c r="AL19" s="24">
        <v>3343</v>
      </c>
      <c r="AM19" s="24">
        <v>1367</v>
      </c>
      <c r="AN19" s="71">
        <f t="shared" si="8"/>
        <v>13.569861009509875</v>
      </c>
      <c r="AO19" s="24">
        <v>1855</v>
      </c>
      <c r="AP19" s="24">
        <v>1483</v>
      </c>
      <c r="AQ19" s="71">
        <f t="shared" si="9"/>
        <v>12.84558327714093</v>
      </c>
      <c r="AR19" s="24">
        <v>1905</v>
      </c>
      <c r="AS19" s="24">
        <v>1084</v>
      </c>
      <c r="AT19" s="71">
        <f t="shared" si="10"/>
        <v>10.51660516605166</v>
      </c>
      <c r="AU19" s="24">
        <v>1140</v>
      </c>
      <c r="AV19" s="24">
        <v>1547</v>
      </c>
      <c r="AW19" s="71">
        <f t="shared" si="16"/>
        <v>12.126696832579185</v>
      </c>
      <c r="AX19" s="24">
        <v>1876</v>
      </c>
      <c r="AY19" s="24">
        <v>1233</v>
      </c>
      <c r="AZ19" s="71">
        <f t="shared" si="11"/>
        <v>17.623682076236822</v>
      </c>
      <c r="BA19" s="24">
        <v>2173</v>
      </c>
      <c r="BB19" s="24">
        <v>934.1</v>
      </c>
      <c r="BC19" s="71">
        <f t="shared" ref="BC19" si="18">BD19/BB19*10</f>
        <v>13.211647575206079</v>
      </c>
      <c r="BD19" s="24">
        <v>1234.0999999999999</v>
      </c>
      <c r="BE19" s="24">
        <v>810</v>
      </c>
      <c r="BF19" s="72">
        <f t="shared" si="12"/>
        <v>14.197530864197532</v>
      </c>
      <c r="BG19" s="24">
        <v>1150</v>
      </c>
      <c r="BH19" s="24">
        <f>'[1]Padi sawah'!BH19+'[1]Padi Ladang'!BE19</f>
        <v>6169.1</v>
      </c>
      <c r="BI19" s="36">
        <f>+BJ19/BH19*10</f>
        <v>50.68648587314194</v>
      </c>
      <c r="BJ19" s="24">
        <f>'[1]Padi sawah'!BJ19+'[1]Padi Ladang'!BG19</f>
        <v>31269</v>
      </c>
      <c r="BK19" s="24">
        <v>351</v>
      </c>
      <c r="BL19" s="59">
        <f t="shared" si="14"/>
        <v>12.962962962962962</v>
      </c>
      <c r="BM19" s="24">
        <v>455</v>
      </c>
      <c r="BN19" s="80">
        <v>130.30000000000001</v>
      </c>
      <c r="BO19" s="59">
        <f t="shared" si="15"/>
        <v>11.554105909439754</v>
      </c>
      <c r="BP19" s="12">
        <v>150.55000000000001</v>
      </c>
      <c r="BQ19" s="80">
        <v>98</v>
      </c>
      <c r="BR19" s="59">
        <v>12.93</v>
      </c>
      <c r="BS19" s="12">
        <v>127</v>
      </c>
      <c r="BT19" s="80">
        <v>101</v>
      </c>
      <c r="BU19" s="59">
        <v>12.9</v>
      </c>
      <c r="BV19" s="12">
        <v>131</v>
      </c>
    </row>
    <row r="20" spans="1:74" ht="15.75" thickTop="1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8"/>
      <c r="P20" s="9"/>
      <c r="Q20" s="37"/>
      <c r="R20" s="73"/>
      <c r="S20" s="9"/>
      <c r="T20" s="37"/>
      <c r="U20" s="37"/>
      <c r="V20" s="9"/>
      <c r="W20" s="37"/>
      <c r="X20" s="38"/>
      <c r="Y20" s="15"/>
      <c r="Z20" s="38"/>
      <c r="AA20" s="38"/>
      <c r="AB20" s="15"/>
      <c r="AC20" s="38"/>
      <c r="AD20" s="38"/>
      <c r="AE20" s="15"/>
      <c r="AF20" s="38"/>
      <c r="AG20" s="38"/>
      <c r="AH20" s="15"/>
      <c r="AI20" s="38"/>
      <c r="AJ20" s="38"/>
      <c r="AK20" s="15"/>
      <c r="AL20" s="38"/>
      <c r="AM20" s="38"/>
      <c r="AN20" s="15"/>
      <c r="AO20" s="38"/>
      <c r="AP20" s="38"/>
      <c r="AQ20" s="15"/>
      <c r="AR20" s="38"/>
      <c r="AS20" s="38"/>
      <c r="AT20" s="15"/>
      <c r="AU20" s="38"/>
      <c r="AV20" s="38"/>
      <c r="AW20" s="15"/>
      <c r="AX20" s="38"/>
      <c r="AY20" s="38"/>
      <c r="AZ20" s="15"/>
      <c r="BA20" s="38"/>
      <c r="BB20" s="38"/>
      <c r="BC20" s="15"/>
      <c r="BD20" s="38"/>
      <c r="BE20" s="8"/>
      <c r="BF20" s="8"/>
      <c r="BG20" s="8"/>
      <c r="BH20" s="38"/>
      <c r="BI20" s="39"/>
      <c r="BJ20" s="19">
        <f>'[1]Padi sawah'!BJ20+'[1]Padi Ladang'!BG20</f>
        <v>0</v>
      </c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1:74">
      <c r="A21" s="5"/>
      <c r="B21" s="6" t="s">
        <v>35</v>
      </c>
      <c r="C21" s="25">
        <v>67782</v>
      </c>
      <c r="D21" s="26">
        <v>10.638665132336019</v>
      </c>
      <c r="E21" s="25">
        <v>72111</v>
      </c>
      <c r="F21" s="25">
        <v>52569</v>
      </c>
      <c r="G21" s="26">
        <v>11.412429378531073</v>
      </c>
      <c r="H21" s="25">
        <v>59994</v>
      </c>
      <c r="I21" s="25">
        <v>64608</v>
      </c>
      <c r="J21" s="26">
        <v>11.814481178801387</v>
      </c>
      <c r="K21" s="27">
        <v>76331</v>
      </c>
      <c r="L21" s="25">
        <v>75658</v>
      </c>
      <c r="M21" s="26">
        <v>12.093235348542123</v>
      </c>
      <c r="N21" s="27">
        <v>91495</v>
      </c>
      <c r="O21" s="27">
        <f>SUM(O10:O20)</f>
        <v>89230</v>
      </c>
      <c r="P21" s="26">
        <f>+Q21/O21*10</f>
        <v>11.955956516866523</v>
      </c>
      <c r="Q21" s="27">
        <f>SUM(Q10:Q20)</f>
        <v>106683</v>
      </c>
      <c r="R21" s="27">
        <f>SUM(R10:R20)</f>
        <v>95278</v>
      </c>
      <c r="S21" s="26">
        <f>+T21/R21*10</f>
        <v>11.40231742899725</v>
      </c>
      <c r="T21" s="27">
        <f>SUM(T10:T20)</f>
        <v>108639</v>
      </c>
      <c r="U21" s="25">
        <f>SUM(U10:U19)</f>
        <v>56901</v>
      </c>
      <c r="V21" s="26">
        <f>+W21/U21*10</f>
        <v>12.024217500571169</v>
      </c>
      <c r="W21" s="25">
        <f>SUM(W10:W19)</f>
        <v>68419</v>
      </c>
      <c r="X21" s="27">
        <f>SUM(X10:X19)</f>
        <v>76154</v>
      </c>
      <c r="Y21" s="51">
        <f>+Z21/X21*10</f>
        <v>12.486015179767314</v>
      </c>
      <c r="Z21" s="27">
        <f>SUM(Z10:Z19)</f>
        <v>95086</v>
      </c>
      <c r="AA21" s="27">
        <f>SUM(AA10:AA19)</f>
        <v>87920</v>
      </c>
      <c r="AB21" s="51">
        <f>+AC21/AA21*10</f>
        <v>10.901501364877163</v>
      </c>
      <c r="AC21" s="27">
        <f>SUM(AC10:AC19)</f>
        <v>95846</v>
      </c>
      <c r="AD21" s="27">
        <f>SUM(AD10:AD19)</f>
        <v>86649</v>
      </c>
      <c r="AE21" s="51">
        <f>+AF21/AD21*10</f>
        <v>10.747038511696614</v>
      </c>
      <c r="AF21" s="27">
        <f>SUM(AF10:AF19)</f>
        <v>93122.013999999996</v>
      </c>
      <c r="AG21" s="27">
        <f>SUM(AG10:AG19)</f>
        <v>75042</v>
      </c>
      <c r="AH21" s="51">
        <f>+AI21/AG21*10</f>
        <v>11.740092215026252</v>
      </c>
      <c r="AI21" s="27">
        <f>SUM(AI10:AI19)</f>
        <v>88100</v>
      </c>
      <c r="AJ21" s="27">
        <f>SUM(AJ10:AJ19)</f>
        <v>62888</v>
      </c>
      <c r="AK21" s="51">
        <f>+AL21/AJ21*10</f>
        <v>11.791719882966545</v>
      </c>
      <c r="AL21" s="27">
        <f>SUM(AL10:AL19)</f>
        <v>74155.768000000011</v>
      </c>
      <c r="AM21" s="27">
        <f>SUM(AM10:AM19)</f>
        <v>86882</v>
      </c>
      <c r="AN21" s="51">
        <f>+AO21/AM21*10</f>
        <v>10.481415828364909</v>
      </c>
      <c r="AO21" s="27">
        <f>SUM(AO10:AO19)</f>
        <v>91064.637000000002</v>
      </c>
      <c r="AP21" s="27">
        <f>SUM(AP10:AP19)</f>
        <v>68896</v>
      </c>
      <c r="AQ21" s="51">
        <f>+AR21/AP21*10</f>
        <v>14.104087320018577</v>
      </c>
      <c r="AR21" s="27">
        <f>SUM(AR10:AR19)</f>
        <v>97171.51999999999</v>
      </c>
      <c r="AS21" s="27">
        <f>SUM(AS10:AS19)</f>
        <v>94759</v>
      </c>
      <c r="AT21" s="51">
        <f>+AU21/AS21*10</f>
        <v>13.778427378929706</v>
      </c>
      <c r="AU21" s="27">
        <f>SUM(AU10:AU19)</f>
        <v>130563</v>
      </c>
      <c r="AV21" s="27">
        <v>94948</v>
      </c>
      <c r="AW21" s="51">
        <f>+AX21/AV21*10</f>
        <v>13.168892446391709</v>
      </c>
      <c r="AX21" s="27">
        <v>125036</v>
      </c>
      <c r="AY21" s="58">
        <f>SUM(AY10:AY19)</f>
        <v>84308</v>
      </c>
      <c r="AZ21" s="59">
        <f>+BA21/AY21*10</f>
        <v>12.985647862599041</v>
      </c>
      <c r="BA21" s="58">
        <f>SUM(BA10:BA19)</f>
        <v>109479.4</v>
      </c>
      <c r="BB21" s="58">
        <f>SUM(BB10:BB19)</f>
        <v>43148.7</v>
      </c>
      <c r="BC21" s="59">
        <f>+BD21/BB21*10</f>
        <v>13.000808830857011</v>
      </c>
      <c r="BD21" s="58">
        <f>SUM(BD10:BD19)</f>
        <v>56096.799999999988</v>
      </c>
      <c r="BE21" s="58">
        <f>SUM(BE10:BE19)</f>
        <v>65435.8</v>
      </c>
      <c r="BF21" s="59">
        <f>+BG21/BE21*10</f>
        <v>10.840090592611384</v>
      </c>
      <c r="BG21" s="58">
        <f>SUM(BG10:BG19)</f>
        <v>70933</v>
      </c>
      <c r="BH21" s="40">
        <f>'[1]Padi sawah'!BH21+'[1]Padi Ladang'!BE21</f>
        <v>484715.99999999988</v>
      </c>
      <c r="BI21" s="41">
        <f>+BJ21/BH21*10</f>
        <v>50.696139595144388</v>
      </c>
      <c r="BJ21" s="40">
        <f>'[1]Padi sawah'!BJ21+'[1]Padi Ladang'!BG21</f>
        <v>2457323</v>
      </c>
      <c r="BK21" s="58">
        <f>SUM(BK10:BK19)</f>
        <v>29703</v>
      </c>
      <c r="BL21" s="59">
        <f>+BM21/BK21*10</f>
        <v>13.695586304413697</v>
      </c>
      <c r="BM21" s="58">
        <f>SUM(BM10:BM19)</f>
        <v>40680</v>
      </c>
      <c r="BN21" s="58">
        <f>SUM(BN10:BN19)</f>
        <v>22256.199999999993</v>
      </c>
      <c r="BO21" s="59">
        <f>+BP21/BN21*10</f>
        <v>14.564418004870559</v>
      </c>
      <c r="BP21" s="58">
        <f>SUM(BP10:BP19)</f>
        <v>32414.86</v>
      </c>
      <c r="BQ21" s="58">
        <f>SUM(BQ10:BQ19)</f>
        <v>12390</v>
      </c>
      <c r="BR21" s="59">
        <f>+BS21/BQ21*10</f>
        <v>15.666666666666666</v>
      </c>
      <c r="BS21" s="58">
        <f>SUM(BS10:BS19)</f>
        <v>19411</v>
      </c>
      <c r="BT21" s="58">
        <f>SUM(BT10:BT19)</f>
        <v>9766</v>
      </c>
      <c r="BU21" s="59">
        <f>+BV21/BT21*10</f>
        <v>16.956788859307803</v>
      </c>
      <c r="BV21" s="58">
        <f>SUM(BV10:BV19)</f>
        <v>16560</v>
      </c>
    </row>
    <row r="22" spans="1:74">
      <c r="A22" s="11"/>
      <c r="B22" s="12"/>
      <c r="C22" s="60"/>
      <c r="D22" s="61"/>
      <c r="E22" s="60"/>
      <c r="F22" s="60"/>
      <c r="G22" s="61"/>
      <c r="H22" s="60"/>
      <c r="I22" s="60"/>
      <c r="J22" s="61"/>
      <c r="K22" s="60"/>
      <c r="L22" s="60"/>
      <c r="M22" s="61"/>
      <c r="N22" s="60"/>
      <c r="O22" s="60"/>
      <c r="P22" s="61"/>
      <c r="Q22" s="60"/>
      <c r="R22" s="60"/>
      <c r="S22" s="61"/>
      <c r="T22" s="60"/>
      <c r="U22" s="60"/>
      <c r="V22" s="61"/>
      <c r="W22" s="60"/>
      <c r="X22" s="60"/>
      <c r="Y22" s="61"/>
      <c r="Z22" s="60"/>
      <c r="AA22" s="60"/>
      <c r="AB22" s="61"/>
      <c r="AC22" s="60"/>
      <c r="AD22" s="60"/>
      <c r="AE22" s="61"/>
      <c r="AF22" s="60"/>
      <c r="AG22" s="60"/>
      <c r="AH22" s="61"/>
      <c r="AI22" s="60"/>
      <c r="AJ22" s="60"/>
      <c r="AK22" s="61"/>
      <c r="AL22" s="60"/>
      <c r="AM22" s="60"/>
      <c r="AN22" s="61"/>
      <c r="AO22" s="60"/>
      <c r="AP22" s="60"/>
      <c r="AQ22" s="61"/>
      <c r="AR22" s="60"/>
      <c r="AS22" s="60"/>
      <c r="AT22" s="61"/>
      <c r="AU22" s="60"/>
      <c r="AV22" s="60"/>
      <c r="AW22" s="61"/>
      <c r="AX22" s="60"/>
      <c r="AY22" s="60"/>
      <c r="AZ22" s="61"/>
      <c r="BA22" s="60"/>
      <c r="BB22" s="60"/>
      <c r="BC22" s="61"/>
      <c r="BD22" s="60"/>
      <c r="BE22" s="60"/>
      <c r="BF22" s="61"/>
      <c r="BG22" s="60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</row>
    <row r="23" spans="1:74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</row>
    <row r="24" spans="1:74">
      <c r="A24" t="s">
        <v>36</v>
      </c>
      <c r="K24" s="29"/>
      <c r="L24" s="29"/>
      <c r="M24" s="32"/>
      <c r="N24" s="29"/>
      <c r="Z24" s="29"/>
      <c r="AF24" s="43"/>
      <c r="AG24" s="43"/>
      <c r="AH24" s="43"/>
      <c r="AI24" s="43"/>
      <c r="AJ24" s="43"/>
      <c r="AK24" s="43"/>
      <c r="AL24" s="43"/>
      <c r="AM24" s="42"/>
      <c r="AN24" s="43"/>
      <c r="AO24" s="43"/>
      <c r="AR24" s="43"/>
      <c r="BG24" s="58"/>
    </row>
    <row r="25" spans="1:74">
      <c r="A25" s="2"/>
      <c r="B25" t="str">
        <f>[2]Jagung!B25</f>
        <v>Tahun 2010 - 2017 ATAP Pusat</v>
      </c>
      <c r="P25" s="32"/>
      <c r="Q25" s="57"/>
      <c r="R25" s="32"/>
      <c r="AA25" s="32"/>
      <c r="AB25" s="32"/>
      <c r="AC25" s="32"/>
      <c r="AI25" s="32"/>
      <c r="AZ25" s="34"/>
    </row>
    <row r="26" spans="1:74">
      <c r="A26" s="33" t="s">
        <v>37</v>
      </c>
      <c r="B26" s="30" t="str">
        <f>[2]Jagung!B26</f>
        <v>Tahun 2018 : ANGKA SEMENTARA DAERAH</v>
      </c>
      <c r="AZ26" s="34"/>
      <c r="BC26" s="74"/>
    </row>
    <row r="27" spans="1:74">
      <c r="B27" s="75" t="s">
        <v>57</v>
      </c>
      <c r="AX27" s="34"/>
      <c r="AZ27" s="34"/>
    </row>
    <row r="28" spans="1:74">
      <c r="B28" s="75" t="s">
        <v>56</v>
      </c>
      <c r="AX28" s="34"/>
      <c r="AZ28" s="34"/>
    </row>
    <row r="29" spans="1:74">
      <c r="AX29" s="34"/>
      <c r="AZ29" s="34"/>
    </row>
    <row r="30" spans="1:74">
      <c r="AX30" s="34"/>
      <c r="AZ30" s="34"/>
    </row>
    <row r="31" spans="1:74">
      <c r="AX31" s="34"/>
      <c r="AZ31" s="62"/>
    </row>
    <row r="32" spans="1:74">
      <c r="AX32" s="34"/>
      <c r="AZ32" s="34"/>
    </row>
    <row r="33" spans="1:52">
      <c r="AX33" s="62"/>
      <c r="AZ33" s="34"/>
    </row>
    <row r="34" spans="1:52">
      <c r="AX34" s="34"/>
    </row>
    <row r="35" spans="1:52">
      <c r="AX35" s="34"/>
    </row>
    <row r="36" spans="1:52">
      <c r="A36" s="63"/>
    </row>
    <row r="37" spans="1:52">
      <c r="A37" s="63"/>
    </row>
    <row r="38" spans="1:52">
      <c r="A38" s="63"/>
    </row>
    <row r="39" spans="1:52">
      <c r="A39" s="63"/>
    </row>
    <row r="40" spans="1:52">
      <c r="A40" s="63"/>
    </row>
    <row r="41" spans="1:52">
      <c r="A41" s="63"/>
    </row>
    <row r="42" spans="1:52">
      <c r="A42" s="63"/>
    </row>
    <row r="43" spans="1:52">
      <c r="A43" s="63"/>
    </row>
    <row r="44" spans="1:52">
      <c r="A44" s="63"/>
    </row>
    <row r="61" spans="1:38" ht="20.25">
      <c r="A61" s="88" t="s">
        <v>41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</row>
    <row r="62" spans="1:38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38">
      <c r="A63" t="s">
        <v>0</v>
      </c>
      <c r="H63" t="s">
        <v>42</v>
      </c>
    </row>
    <row r="65" spans="1:38">
      <c r="A65" s="3"/>
      <c r="B65" s="4"/>
      <c r="C65" s="85" t="s">
        <v>1</v>
      </c>
      <c r="D65" s="86"/>
      <c r="E65" s="87"/>
      <c r="F65" s="85" t="s">
        <v>2</v>
      </c>
      <c r="G65" s="86"/>
      <c r="H65" s="87"/>
      <c r="I65" s="85" t="s">
        <v>3</v>
      </c>
      <c r="J65" s="86"/>
      <c r="K65" s="87"/>
      <c r="L65" s="85" t="s">
        <v>4</v>
      </c>
      <c r="M65" s="86"/>
      <c r="N65" s="87"/>
      <c r="O65" s="85" t="s">
        <v>5</v>
      </c>
      <c r="P65" s="86"/>
      <c r="Q65" s="87"/>
      <c r="R65" s="85" t="s">
        <v>6</v>
      </c>
      <c r="S65" s="86"/>
      <c r="T65" s="87"/>
      <c r="U65" s="85" t="s">
        <v>7</v>
      </c>
      <c r="V65" s="86"/>
      <c r="W65" s="87"/>
      <c r="X65" s="84" t="s">
        <v>8</v>
      </c>
      <c r="Y65" s="84"/>
      <c r="Z65" s="84"/>
      <c r="AA65" s="84" t="s">
        <v>9</v>
      </c>
      <c r="AB65" s="84"/>
      <c r="AC65" s="84"/>
      <c r="AD65" s="84" t="s">
        <v>10</v>
      </c>
      <c r="AE65" s="84"/>
      <c r="AF65" s="84"/>
      <c r="AG65" s="83" t="s">
        <v>11</v>
      </c>
      <c r="AH65" s="84"/>
      <c r="AI65" s="84"/>
      <c r="AJ65" s="83" t="s">
        <v>12</v>
      </c>
      <c r="AK65" s="84"/>
      <c r="AL65" s="84"/>
    </row>
    <row r="66" spans="1:38">
      <c r="A66" s="5" t="s">
        <v>16</v>
      </c>
      <c r="B66" s="6" t="s">
        <v>46</v>
      </c>
      <c r="C66" s="7" t="s">
        <v>18</v>
      </c>
      <c r="D66" s="7" t="s">
        <v>19</v>
      </c>
      <c r="E66" s="7" t="s">
        <v>20</v>
      </c>
      <c r="F66" s="7" t="s">
        <v>18</v>
      </c>
      <c r="G66" s="7" t="s">
        <v>19</v>
      </c>
      <c r="H66" s="7" t="s">
        <v>20</v>
      </c>
      <c r="I66" s="7" t="s">
        <v>18</v>
      </c>
      <c r="J66" s="7" t="s">
        <v>19</v>
      </c>
      <c r="K66" s="6" t="s">
        <v>20</v>
      </c>
      <c r="L66" s="7" t="s">
        <v>18</v>
      </c>
      <c r="M66" s="7" t="s">
        <v>19</v>
      </c>
      <c r="N66" s="6" t="s">
        <v>20</v>
      </c>
      <c r="O66" s="46" t="s">
        <v>18</v>
      </c>
      <c r="P66" s="7" t="s">
        <v>19</v>
      </c>
      <c r="Q66" s="6" t="s">
        <v>20</v>
      </c>
      <c r="R66" s="46" t="s">
        <v>18</v>
      </c>
      <c r="S66" s="7" t="s">
        <v>19</v>
      </c>
      <c r="T66" s="6" t="s">
        <v>20</v>
      </c>
      <c r="U66" s="7" t="s">
        <v>47</v>
      </c>
      <c r="V66" s="7" t="s">
        <v>48</v>
      </c>
      <c r="W66" s="6" t="s">
        <v>48</v>
      </c>
      <c r="X66" s="10" t="s">
        <v>18</v>
      </c>
      <c r="Y66" s="10" t="s">
        <v>19</v>
      </c>
      <c r="Z66" s="10" t="s">
        <v>20</v>
      </c>
      <c r="AA66" s="45" t="s">
        <v>18</v>
      </c>
      <c r="AB66" s="45" t="s">
        <v>19</v>
      </c>
      <c r="AC66" s="45" t="s">
        <v>20</v>
      </c>
      <c r="AD66" s="45" t="s">
        <v>18</v>
      </c>
      <c r="AE66" s="45" t="s">
        <v>19</v>
      </c>
      <c r="AF66" s="45" t="s">
        <v>20</v>
      </c>
      <c r="AG66" s="44" t="s">
        <v>18</v>
      </c>
      <c r="AH66" s="44" t="s">
        <v>19</v>
      </c>
      <c r="AI66" s="44" t="s">
        <v>20</v>
      </c>
      <c r="AJ66" s="44" t="s">
        <v>18</v>
      </c>
      <c r="AK66" s="44" t="s">
        <v>19</v>
      </c>
      <c r="AL66" s="44" t="s">
        <v>20</v>
      </c>
    </row>
    <row r="67" spans="1:38">
      <c r="A67" s="8"/>
      <c r="B67" s="9"/>
      <c r="C67" s="6" t="s">
        <v>21</v>
      </c>
      <c r="D67" s="6" t="s">
        <v>22</v>
      </c>
      <c r="E67" s="6"/>
      <c r="F67" s="6" t="s">
        <v>21</v>
      </c>
      <c r="G67" s="6" t="s">
        <v>22</v>
      </c>
      <c r="H67" s="6"/>
      <c r="I67" s="6" t="s">
        <v>21</v>
      </c>
      <c r="J67" s="6" t="s">
        <v>22</v>
      </c>
      <c r="K67" s="6"/>
      <c r="L67" s="6" t="s">
        <v>21</v>
      </c>
      <c r="M67" s="6" t="s">
        <v>22</v>
      </c>
      <c r="N67" s="6"/>
      <c r="O67" s="5" t="s">
        <v>21</v>
      </c>
      <c r="P67" s="6" t="s">
        <v>22</v>
      </c>
      <c r="Q67" s="6"/>
      <c r="R67" s="5" t="s">
        <v>21</v>
      </c>
      <c r="S67" s="6" t="s">
        <v>22</v>
      </c>
      <c r="T67" s="6"/>
      <c r="U67" s="6"/>
      <c r="V67" s="6"/>
      <c r="W67" s="6"/>
      <c r="X67" s="10" t="s">
        <v>21</v>
      </c>
      <c r="Y67" s="10" t="s">
        <v>22</v>
      </c>
      <c r="Z67" s="10"/>
      <c r="AA67" s="47" t="s">
        <v>21</v>
      </c>
      <c r="AB67" s="47" t="s">
        <v>22</v>
      </c>
      <c r="AC67" s="47"/>
      <c r="AD67" s="47" t="s">
        <v>21</v>
      </c>
      <c r="AE67" s="47" t="s">
        <v>22</v>
      </c>
      <c r="AF67" s="47"/>
      <c r="AG67" s="10" t="s">
        <v>21</v>
      </c>
      <c r="AH67" s="10" t="s">
        <v>22</v>
      </c>
      <c r="AI67" s="10"/>
      <c r="AJ67" s="10" t="s">
        <v>21</v>
      </c>
      <c r="AK67" s="10" t="s">
        <v>22</v>
      </c>
      <c r="AL67" s="10"/>
    </row>
    <row r="68" spans="1:38">
      <c r="A68" s="11"/>
      <c r="B68" s="12"/>
      <c r="C68" s="13" t="s">
        <v>23</v>
      </c>
      <c r="D68" s="13" t="s">
        <v>24</v>
      </c>
      <c r="E68" s="13" t="s">
        <v>25</v>
      </c>
      <c r="F68" s="13" t="s">
        <v>23</v>
      </c>
      <c r="G68" s="13" t="s">
        <v>24</v>
      </c>
      <c r="H68" s="13" t="s">
        <v>25</v>
      </c>
      <c r="I68" s="13" t="s">
        <v>23</v>
      </c>
      <c r="J68" s="13" t="s">
        <v>24</v>
      </c>
      <c r="K68" s="13" t="s">
        <v>25</v>
      </c>
      <c r="L68" s="13" t="s">
        <v>23</v>
      </c>
      <c r="M68" s="13" t="s">
        <v>24</v>
      </c>
      <c r="N68" s="13" t="s">
        <v>25</v>
      </c>
      <c r="O68" s="65" t="s">
        <v>23</v>
      </c>
      <c r="P68" s="13" t="s">
        <v>24</v>
      </c>
      <c r="Q68" s="13" t="s">
        <v>25</v>
      </c>
      <c r="R68" s="65" t="s">
        <v>23</v>
      </c>
      <c r="S68" s="13" t="s">
        <v>24</v>
      </c>
      <c r="T68" s="13" t="s">
        <v>25</v>
      </c>
      <c r="U68" s="13" t="s">
        <v>23</v>
      </c>
      <c r="V68" s="13" t="s">
        <v>24</v>
      </c>
      <c r="W68" s="13" t="s">
        <v>25</v>
      </c>
      <c r="X68" s="14" t="s">
        <v>23</v>
      </c>
      <c r="Y68" s="14" t="s">
        <v>24</v>
      </c>
      <c r="Z68" s="14" t="s">
        <v>25</v>
      </c>
      <c r="AA68" s="48" t="s">
        <v>23</v>
      </c>
      <c r="AB68" s="48" t="s">
        <v>24</v>
      </c>
      <c r="AC68" s="48" t="s">
        <v>25</v>
      </c>
      <c r="AD68" s="48" t="s">
        <v>23</v>
      </c>
      <c r="AE68" s="48" t="s">
        <v>24</v>
      </c>
      <c r="AF68" s="48" t="s">
        <v>25</v>
      </c>
      <c r="AG68" s="14" t="s">
        <v>23</v>
      </c>
      <c r="AH68" s="14" t="s">
        <v>24</v>
      </c>
      <c r="AI68" s="14" t="s">
        <v>25</v>
      </c>
      <c r="AJ68" s="14" t="s">
        <v>23</v>
      </c>
      <c r="AK68" s="14" t="s">
        <v>24</v>
      </c>
      <c r="AL68" s="14" t="s">
        <v>25</v>
      </c>
    </row>
    <row r="69" spans="1:38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8"/>
      <c r="P69" s="9"/>
      <c r="Q69" s="9"/>
      <c r="R69" s="8"/>
      <c r="S69" s="9"/>
      <c r="T69" s="8"/>
      <c r="U69" s="9"/>
      <c r="V69" s="9"/>
      <c r="W69" s="9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0" spans="1:38">
      <c r="A70" s="5">
        <v>1</v>
      </c>
      <c r="B70" s="9" t="s">
        <v>33</v>
      </c>
      <c r="C70" s="16">
        <v>1279</v>
      </c>
      <c r="D70" s="20">
        <v>13.041438623924941</v>
      </c>
      <c r="E70" s="16">
        <v>1668</v>
      </c>
      <c r="F70" s="49">
        <v>1109</v>
      </c>
      <c r="G70" s="50">
        <v>13.597835888187557</v>
      </c>
      <c r="H70" s="16">
        <v>1508</v>
      </c>
      <c r="I70" s="16">
        <v>1209</v>
      </c>
      <c r="J70" s="66">
        <v>12.696443341604633</v>
      </c>
      <c r="K70" s="16">
        <v>1535</v>
      </c>
      <c r="L70" s="16">
        <v>1174</v>
      </c>
      <c r="M70" s="66">
        <v>12.862010221465077</v>
      </c>
      <c r="N70" s="16">
        <v>1510</v>
      </c>
      <c r="O70" s="16">
        <v>1054</v>
      </c>
      <c r="P70" s="20">
        <f>+Q70/O70*10</f>
        <v>12.988614800759013</v>
      </c>
      <c r="Q70" s="16">
        <v>1369</v>
      </c>
      <c r="R70" s="16">
        <v>867</v>
      </c>
      <c r="S70" s="20">
        <f>+T70/R70*10</f>
        <v>12.745098039215685</v>
      </c>
      <c r="T70" s="16">
        <v>1105</v>
      </c>
      <c r="U70" s="16">
        <v>672</v>
      </c>
      <c r="V70" s="20">
        <f>+W70/U70*10</f>
        <v>12.663690476190476</v>
      </c>
      <c r="W70" s="16">
        <v>851</v>
      </c>
      <c r="X70" s="19">
        <v>990</v>
      </c>
      <c r="Y70" s="67">
        <f>+Z70/X70*10</f>
        <v>12.979797979797979</v>
      </c>
      <c r="Z70" s="19">
        <v>1285</v>
      </c>
      <c r="AA70" s="19">
        <v>982</v>
      </c>
      <c r="AB70" s="67">
        <f>+AC70/AA70*10</f>
        <v>10.89613034623218</v>
      </c>
      <c r="AC70" s="19">
        <v>1070</v>
      </c>
      <c r="AD70" s="19">
        <v>1179</v>
      </c>
      <c r="AE70" s="67">
        <f>AF70/AD70*10</f>
        <v>9.8134011874469902</v>
      </c>
      <c r="AF70" s="19">
        <v>1157</v>
      </c>
      <c r="AG70" s="19">
        <v>869</v>
      </c>
      <c r="AH70" s="67">
        <f>AI70/AG70*10</f>
        <v>17.364787111622555</v>
      </c>
      <c r="AI70" s="19">
        <v>1509</v>
      </c>
      <c r="AJ70" s="19">
        <v>379</v>
      </c>
      <c r="AK70" s="67">
        <f>AL70/AJ70*10</f>
        <v>10.562005277044854</v>
      </c>
      <c r="AL70" s="18">
        <v>400.3</v>
      </c>
    </row>
    <row r="71" spans="1:38">
      <c r="A71" s="5">
        <v>2</v>
      </c>
      <c r="B71" s="9" t="s">
        <v>26</v>
      </c>
      <c r="C71" s="16">
        <v>3990</v>
      </c>
      <c r="D71" s="20">
        <v>12.448621553884712</v>
      </c>
      <c r="E71" s="16">
        <v>4967</v>
      </c>
      <c r="F71" s="49">
        <v>4320</v>
      </c>
      <c r="G71" s="50">
        <v>12.775462962962962</v>
      </c>
      <c r="H71" s="16">
        <v>5519</v>
      </c>
      <c r="I71" s="16">
        <v>4208</v>
      </c>
      <c r="J71" s="66">
        <v>12.970532319391634</v>
      </c>
      <c r="K71" s="16">
        <v>5458</v>
      </c>
      <c r="L71" s="16">
        <v>4208</v>
      </c>
      <c r="M71" s="66">
        <v>13.015684410646388</v>
      </c>
      <c r="N71" s="16">
        <v>5477</v>
      </c>
      <c r="O71" s="18">
        <v>4092</v>
      </c>
      <c r="P71" s="17">
        <f>+Q71/O71*10</f>
        <v>13.071847507331377</v>
      </c>
      <c r="Q71" s="18">
        <v>5349</v>
      </c>
      <c r="R71" s="18">
        <v>4713</v>
      </c>
      <c r="S71" s="17">
        <f>+T71/R71*10</f>
        <v>11.597708465945258</v>
      </c>
      <c r="T71" s="18">
        <v>5466</v>
      </c>
      <c r="U71" s="16">
        <v>4674</v>
      </c>
      <c r="V71" s="17">
        <f>+W71/U71*10</f>
        <v>11.93196405648267</v>
      </c>
      <c r="W71" s="16">
        <v>5577</v>
      </c>
      <c r="X71" s="19">
        <v>4812</v>
      </c>
      <c r="Y71" s="67">
        <f>+Z71/X71*10</f>
        <v>12.394014962593516</v>
      </c>
      <c r="Z71" s="19">
        <v>5964</v>
      </c>
      <c r="AA71" s="19">
        <v>3931</v>
      </c>
      <c r="AB71" s="67">
        <f>+AC71/AA71*10</f>
        <v>10.900534215212414</v>
      </c>
      <c r="AC71" s="19">
        <v>4285</v>
      </c>
      <c r="AD71" s="19">
        <v>3037</v>
      </c>
      <c r="AE71" s="67">
        <f>AF71/AD71*10</f>
        <v>9.1998682910767204</v>
      </c>
      <c r="AF71" s="19">
        <v>2794</v>
      </c>
      <c r="AG71" s="19">
        <v>3981</v>
      </c>
      <c r="AH71" s="67">
        <f t="shared" ref="AH71:AH79" si="19">AI71/AG71*10</f>
        <v>12.408942476764633</v>
      </c>
      <c r="AI71" s="19">
        <v>4940</v>
      </c>
      <c r="AJ71" s="19">
        <v>2851</v>
      </c>
      <c r="AK71" s="67">
        <f t="shared" ref="AK71:AK79" si="20">AL71/AJ71*10</f>
        <v>11.655559452823571</v>
      </c>
      <c r="AL71" s="19">
        <v>3323</v>
      </c>
    </row>
    <row r="72" spans="1:38">
      <c r="A72" s="5"/>
      <c r="B72" s="9" t="s">
        <v>32</v>
      </c>
      <c r="C72" s="16"/>
      <c r="D72" s="20"/>
      <c r="E72" s="16"/>
      <c r="F72" s="49"/>
      <c r="G72" s="50"/>
      <c r="H72" s="16"/>
      <c r="I72" s="16"/>
      <c r="J72" s="66"/>
      <c r="K72" s="16"/>
      <c r="L72" s="16"/>
      <c r="M72" s="66"/>
      <c r="N72" s="16"/>
      <c r="O72" s="18"/>
      <c r="P72" s="17"/>
      <c r="Q72" s="18"/>
      <c r="R72" s="18"/>
      <c r="S72" s="17"/>
      <c r="T72" s="18"/>
      <c r="U72" s="16"/>
      <c r="V72" s="17"/>
      <c r="W72" s="16"/>
      <c r="X72" s="19"/>
      <c r="Y72" s="67"/>
      <c r="Z72" s="19"/>
      <c r="AA72" s="19"/>
      <c r="AB72" s="67"/>
      <c r="AC72" s="19"/>
      <c r="AD72" s="19">
        <v>7</v>
      </c>
      <c r="AE72" s="67">
        <v>10.02</v>
      </c>
      <c r="AF72" s="19">
        <f>AD72*AE72/10</f>
        <v>7.0140000000000002</v>
      </c>
      <c r="AG72" s="19">
        <v>7</v>
      </c>
      <c r="AH72" s="67">
        <f t="shared" si="19"/>
        <v>14.285714285714286</v>
      </c>
      <c r="AI72" s="19">
        <v>10</v>
      </c>
      <c r="AJ72" s="19">
        <v>3</v>
      </c>
      <c r="AK72" s="67">
        <f t="shared" si="20"/>
        <v>10.56</v>
      </c>
      <c r="AL72" s="19">
        <v>3.1680000000000001</v>
      </c>
    </row>
    <row r="73" spans="1:38">
      <c r="A73" s="5">
        <v>3</v>
      </c>
      <c r="B73" s="9" t="s">
        <v>27</v>
      </c>
      <c r="C73" s="16">
        <v>23749</v>
      </c>
      <c r="D73" s="20">
        <v>10.572655690765927</v>
      </c>
      <c r="E73" s="16">
        <v>25109</v>
      </c>
      <c r="F73" s="49">
        <v>12816</v>
      </c>
      <c r="G73" s="50">
        <v>11.337390761548065</v>
      </c>
      <c r="H73" s="16">
        <v>14530</v>
      </c>
      <c r="I73" s="16">
        <v>19262</v>
      </c>
      <c r="J73" s="66">
        <v>11.480635448032395</v>
      </c>
      <c r="K73" s="16">
        <v>22114</v>
      </c>
      <c r="L73" s="16">
        <v>19419</v>
      </c>
      <c r="M73" s="66">
        <v>11.774035738194552</v>
      </c>
      <c r="N73" s="16">
        <v>22864</v>
      </c>
      <c r="O73" s="18">
        <v>25313</v>
      </c>
      <c r="P73" s="17">
        <f t="shared" ref="P73:P78" si="21">+Q73/O73*10</f>
        <v>11.605894204558922</v>
      </c>
      <c r="Q73" s="18">
        <v>29378</v>
      </c>
      <c r="R73" s="18">
        <v>26611</v>
      </c>
      <c r="S73" s="17">
        <f t="shared" ref="S73:S78" si="22">+T73/R73*10</f>
        <v>11.157416106121529</v>
      </c>
      <c r="T73" s="18">
        <v>29691</v>
      </c>
      <c r="U73" s="18">
        <v>19888</v>
      </c>
      <c r="V73" s="17">
        <f t="shared" ref="V73:V78" si="23">+W73/U73*10</f>
        <v>12.066572807723251</v>
      </c>
      <c r="W73" s="18">
        <v>23998</v>
      </c>
      <c r="X73" s="19">
        <v>19185</v>
      </c>
      <c r="Y73" s="67">
        <f t="shared" ref="Y73:Y78" si="24">+Z73/X73*10</f>
        <v>12.232473286421683</v>
      </c>
      <c r="Z73" s="19">
        <v>23468</v>
      </c>
      <c r="AA73" s="19">
        <v>19607</v>
      </c>
      <c r="AB73" s="67">
        <f t="shared" ref="AB73:AB78" si="25">+AC73/AA73*10</f>
        <v>10.300912939256389</v>
      </c>
      <c r="AC73" s="19">
        <v>20197</v>
      </c>
      <c r="AD73" s="19">
        <v>23208</v>
      </c>
      <c r="AE73" s="67">
        <f t="shared" ref="AE73:AE79" si="26">AF73/AD73*10</f>
        <v>10.524388142019994</v>
      </c>
      <c r="AF73" s="19">
        <v>24425</v>
      </c>
      <c r="AG73" s="19">
        <v>19871</v>
      </c>
      <c r="AH73" s="67">
        <f t="shared" si="19"/>
        <v>13.393890594333451</v>
      </c>
      <c r="AI73" s="19">
        <v>26615</v>
      </c>
      <c r="AJ73" s="19">
        <v>19473</v>
      </c>
      <c r="AK73" s="67">
        <f t="shared" si="20"/>
        <v>12.582242078775741</v>
      </c>
      <c r="AL73" s="19">
        <v>24501.4</v>
      </c>
    </row>
    <row r="74" spans="1:38">
      <c r="A74" s="5">
        <v>4</v>
      </c>
      <c r="B74" s="9" t="s">
        <v>28</v>
      </c>
      <c r="C74" s="49">
        <v>842</v>
      </c>
      <c r="D74" s="20">
        <v>10.023752969121141</v>
      </c>
      <c r="E74" s="16">
        <v>844</v>
      </c>
      <c r="F74" s="49">
        <v>590</v>
      </c>
      <c r="G74" s="50">
        <v>11.288135593220339</v>
      </c>
      <c r="H74" s="16">
        <v>666</v>
      </c>
      <c r="I74" s="16">
        <v>746</v>
      </c>
      <c r="J74" s="66">
        <v>11.863270777479894</v>
      </c>
      <c r="K74" s="16">
        <v>885</v>
      </c>
      <c r="L74" s="16">
        <v>779</v>
      </c>
      <c r="M74" s="66">
        <v>12.053915275994864</v>
      </c>
      <c r="N74" s="16">
        <v>939</v>
      </c>
      <c r="O74" s="18">
        <v>958</v>
      </c>
      <c r="P74" s="17">
        <f t="shared" si="21"/>
        <v>12.118997912317329</v>
      </c>
      <c r="Q74" s="18">
        <v>1161</v>
      </c>
      <c r="R74" s="18">
        <v>897</v>
      </c>
      <c r="S74" s="17">
        <f t="shared" si="22"/>
        <v>11.683389074693423</v>
      </c>
      <c r="T74" s="18">
        <v>1048</v>
      </c>
      <c r="U74" s="18">
        <v>952</v>
      </c>
      <c r="V74" s="17">
        <f t="shared" si="23"/>
        <v>11.880252100840336</v>
      </c>
      <c r="W74" s="18">
        <v>1131</v>
      </c>
      <c r="X74" s="19">
        <v>997</v>
      </c>
      <c r="Y74" s="67">
        <f t="shared" si="24"/>
        <v>12.758274824473421</v>
      </c>
      <c r="Z74" s="19">
        <v>1272</v>
      </c>
      <c r="AA74" s="19">
        <v>1384</v>
      </c>
      <c r="AB74" s="67">
        <f t="shared" si="25"/>
        <v>11.119942196531792</v>
      </c>
      <c r="AC74" s="19">
        <v>1539</v>
      </c>
      <c r="AD74" s="19">
        <v>918</v>
      </c>
      <c r="AE74" s="67">
        <f t="shared" si="26"/>
        <v>10.021786492374726</v>
      </c>
      <c r="AF74" s="19">
        <v>920</v>
      </c>
      <c r="AG74" s="19">
        <v>1653</v>
      </c>
      <c r="AH74" s="67">
        <f t="shared" si="19"/>
        <v>14.494857834240776</v>
      </c>
      <c r="AI74" s="19">
        <v>2396</v>
      </c>
      <c r="AJ74" s="19">
        <v>839</v>
      </c>
      <c r="AK74" s="67">
        <f t="shared" si="20"/>
        <v>13.615017878426698</v>
      </c>
      <c r="AL74" s="19">
        <v>1142.3</v>
      </c>
    </row>
    <row r="75" spans="1:38">
      <c r="A75" s="5">
        <v>5</v>
      </c>
      <c r="B75" s="9" t="s">
        <v>29</v>
      </c>
      <c r="C75" s="49">
        <v>9283</v>
      </c>
      <c r="D75" s="20">
        <v>10.79069266400948</v>
      </c>
      <c r="E75" s="16">
        <v>10017</v>
      </c>
      <c r="F75" s="49">
        <v>6760</v>
      </c>
      <c r="G75" s="50">
        <v>11.356508875739646</v>
      </c>
      <c r="H75" s="16">
        <v>7677</v>
      </c>
      <c r="I75" s="16">
        <v>8704</v>
      </c>
      <c r="J75" s="66">
        <v>12.296645220588236</v>
      </c>
      <c r="K75" s="16">
        <v>10703</v>
      </c>
      <c r="L75" s="16">
        <v>13126</v>
      </c>
      <c r="M75" s="66">
        <v>12.5956117629133</v>
      </c>
      <c r="N75" s="16">
        <v>16533</v>
      </c>
      <c r="O75" s="18">
        <v>9957</v>
      </c>
      <c r="P75" s="17">
        <f t="shared" si="21"/>
        <v>12.469619363262028</v>
      </c>
      <c r="Q75" s="18">
        <v>12416</v>
      </c>
      <c r="R75" s="18">
        <v>10100</v>
      </c>
      <c r="S75" s="17">
        <f t="shared" si="22"/>
        <v>11.613861386138613</v>
      </c>
      <c r="T75" s="18">
        <v>11730</v>
      </c>
      <c r="U75" s="18">
        <v>5824</v>
      </c>
      <c r="V75" s="17">
        <f t="shared" si="23"/>
        <v>12.661401098901099</v>
      </c>
      <c r="W75" s="18">
        <v>7374</v>
      </c>
      <c r="X75" s="19">
        <v>6660</v>
      </c>
      <c r="Y75" s="67">
        <f t="shared" si="24"/>
        <v>13.084084084084084</v>
      </c>
      <c r="Z75" s="19">
        <v>8714</v>
      </c>
      <c r="AA75" s="19">
        <v>12496</v>
      </c>
      <c r="AB75" s="67">
        <f t="shared" si="25"/>
        <v>11.960627400768246</v>
      </c>
      <c r="AC75" s="19">
        <v>14946</v>
      </c>
      <c r="AD75" s="19">
        <v>9823</v>
      </c>
      <c r="AE75" s="67">
        <f t="shared" si="26"/>
        <v>12.020767586277106</v>
      </c>
      <c r="AF75" s="19">
        <v>11808</v>
      </c>
      <c r="AG75" s="19">
        <v>4357</v>
      </c>
      <c r="AH75" s="67">
        <f t="shared" si="19"/>
        <v>15.030984622446637</v>
      </c>
      <c r="AI75" s="19">
        <v>6549</v>
      </c>
      <c r="AJ75" s="19">
        <v>3128</v>
      </c>
      <c r="AK75" s="67">
        <f t="shared" si="20"/>
        <v>10</v>
      </c>
      <c r="AL75" s="19">
        <v>3128</v>
      </c>
    </row>
    <row r="76" spans="1:38">
      <c r="A76" s="5">
        <v>6</v>
      </c>
      <c r="B76" s="9" t="s">
        <v>30</v>
      </c>
      <c r="C76" s="49">
        <v>6211</v>
      </c>
      <c r="D76" s="20">
        <v>10.505554661085172</v>
      </c>
      <c r="E76" s="16">
        <v>6525</v>
      </c>
      <c r="F76" s="49">
        <v>6358</v>
      </c>
      <c r="G76" s="50">
        <v>11.307014784523435</v>
      </c>
      <c r="H76" s="16">
        <v>7189</v>
      </c>
      <c r="I76" s="16">
        <v>8196</v>
      </c>
      <c r="J76" s="66">
        <v>11.360419716935091</v>
      </c>
      <c r="K76" s="16">
        <v>9311</v>
      </c>
      <c r="L76" s="16">
        <v>10677</v>
      </c>
      <c r="M76" s="66">
        <v>11.677437482438888</v>
      </c>
      <c r="N76" s="16">
        <v>12468</v>
      </c>
      <c r="O76" s="18">
        <v>16464</v>
      </c>
      <c r="P76" s="17">
        <f t="shared" si="21"/>
        <v>11.727405247813412</v>
      </c>
      <c r="Q76" s="18">
        <v>19308</v>
      </c>
      <c r="R76" s="18">
        <v>16618</v>
      </c>
      <c r="S76" s="17">
        <f t="shared" si="22"/>
        <v>11.08015404982549</v>
      </c>
      <c r="T76" s="18">
        <v>18413</v>
      </c>
      <c r="U76" s="18">
        <v>7249</v>
      </c>
      <c r="V76" s="17">
        <f t="shared" si="23"/>
        <v>11.45813215615947</v>
      </c>
      <c r="W76" s="18">
        <v>8306</v>
      </c>
      <c r="X76" s="19">
        <v>13835</v>
      </c>
      <c r="Y76" s="67">
        <f t="shared" si="24"/>
        <v>12.014456089627757</v>
      </c>
      <c r="Z76" s="19">
        <v>16622</v>
      </c>
      <c r="AA76" s="19">
        <v>16184</v>
      </c>
      <c r="AB76" s="67">
        <f t="shared" si="25"/>
        <v>10.824888779041029</v>
      </c>
      <c r="AC76" s="19">
        <v>17519</v>
      </c>
      <c r="AD76" s="19">
        <v>14307</v>
      </c>
      <c r="AE76" s="67">
        <f t="shared" si="26"/>
        <v>12.379953868735585</v>
      </c>
      <c r="AF76" s="19">
        <v>17712</v>
      </c>
      <c r="AG76" s="19">
        <v>11158</v>
      </c>
      <c r="AH76" s="67">
        <f t="shared" si="19"/>
        <v>9.7087291629324248</v>
      </c>
      <c r="AI76" s="19">
        <v>10833</v>
      </c>
      <c r="AJ76" s="19">
        <v>10607</v>
      </c>
      <c r="AK76" s="67">
        <f t="shared" si="20"/>
        <v>11.183463750353539</v>
      </c>
      <c r="AL76" s="19">
        <v>11862.3</v>
      </c>
    </row>
    <row r="77" spans="1:38">
      <c r="A77" s="5">
        <v>7</v>
      </c>
      <c r="B77" s="9" t="s">
        <v>39</v>
      </c>
      <c r="C77" s="49">
        <v>22428</v>
      </c>
      <c r="D77" s="20">
        <v>10.246566791510611</v>
      </c>
      <c r="E77" s="16">
        <v>22981</v>
      </c>
      <c r="F77" s="49">
        <v>20616</v>
      </c>
      <c r="G77" s="50">
        <v>11.110302677532014</v>
      </c>
      <c r="H77" s="16">
        <v>22905</v>
      </c>
      <c r="I77" s="18">
        <v>21108</v>
      </c>
      <c r="J77" s="66">
        <v>11.815425431116164</v>
      </c>
      <c r="K77" s="16">
        <v>24940</v>
      </c>
      <c r="L77" s="18">
        <v>24323</v>
      </c>
      <c r="M77" s="66">
        <v>12.059778810179665</v>
      </c>
      <c r="N77" s="16">
        <v>29333</v>
      </c>
      <c r="O77" s="18">
        <v>25165</v>
      </c>
      <c r="P77" s="17">
        <f t="shared" si="21"/>
        <v>11.948340949731771</v>
      </c>
      <c r="Q77" s="18">
        <v>30068</v>
      </c>
      <c r="R77" s="18">
        <v>28475</v>
      </c>
      <c r="S77" s="17">
        <f t="shared" si="22"/>
        <v>11.611589113257244</v>
      </c>
      <c r="T77" s="18">
        <v>33064</v>
      </c>
      <c r="U77" s="18">
        <v>14479</v>
      </c>
      <c r="V77" s="17">
        <f t="shared" si="23"/>
        <v>11.993231576766352</v>
      </c>
      <c r="W77" s="18">
        <v>17365</v>
      </c>
      <c r="X77" s="19">
        <v>25522</v>
      </c>
      <c r="Y77" s="67">
        <f t="shared" si="24"/>
        <v>12.718438993809261</v>
      </c>
      <c r="Z77" s="19">
        <v>32460</v>
      </c>
      <c r="AA77" s="19">
        <v>26939</v>
      </c>
      <c r="AB77" s="67">
        <f t="shared" si="25"/>
        <v>10.725342440328149</v>
      </c>
      <c r="AC77" s="19">
        <v>28893</v>
      </c>
      <c r="AD77" s="19">
        <v>29745</v>
      </c>
      <c r="AE77" s="67">
        <f t="shared" si="26"/>
        <v>9.8429988233316514</v>
      </c>
      <c r="AF77" s="19">
        <v>29278</v>
      </c>
      <c r="AG77" s="19">
        <v>29124</v>
      </c>
      <c r="AH77" s="67">
        <f t="shared" si="19"/>
        <v>10.088930092020327</v>
      </c>
      <c r="AI77" s="19">
        <v>29383</v>
      </c>
      <c r="AJ77" s="19">
        <v>21659</v>
      </c>
      <c r="AK77" s="67">
        <f t="shared" si="20"/>
        <v>11.540375825292026</v>
      </c>
      <c r="AL77" s="19">
        <v>24995.3</v>
      </c>
    </row>
    <row r="78" spans="1:38">
      <c r="A78" s="5">
        <v>8</v>
      </c>
      <c r="B78" s="9" t="s">
        <v>34</v>
      </c>
      <c r="C78" s="49"/>
      <c r="D78" s="52"/>
      <c r="E78" s="16"/>
      <c r="F78" s="49"/>
      <c r="G78" s="50"/>
      <c r="H78" s="16"/>
      <c r="I78" s="16">
        <v>1175</v>
      </c>
      <c r="J78" s="66">
        <v>11.787234042553191</v>
      </c>
      <c r="K78" s="16">
        <v>1385</v>
      </c>
      <c r="L78" s="16">
        <v>1952</v>
      </c>
      <c r="M78" s="76">
        <v>12.146516393442624</v>
      </c>
      <c r="N78" s="16">
        <v>2371</v>
      </c>
      <c r="O78" s="18">
        <v>2533</v>
      </c>
      <c r="P78" s="17">
        <f t="shared" si="21"/>
        <v>12.04500592183182</v>
      </c>
      <c r="Q78" s="18">
        <v>3051</v>
      </c>
      <c r="R78" s="18">
        <v>2559</v>
      </c>
      <c r="S78" s="17">
        <f t="shared" si="22"/>
        <v>11.774130519734271</v>
      </c>
      <c r="T78" s="18">
        <v>3013</v>
      </c>
      <c r="U78" s="18">
        <v>2577</v>
      </c>
      <c r="V78" s="17">
        <f t="shared" si="23"/>
        <v>11.979045401629802</v>
      </c>
      <c r="W78" s="18">
        <v>3087</v>
      </c>
      <c r="X78" s="19">
        <v>2776</v>
      </c>
      <c r="Y78" s="67">
        <f t="shared" si="24"/>
        <v>12.784582132564841</v>
      </c>
      <c r="Z78" s="19">
        <v>3549</v>
      </c>
      <c r="AA78" s="19">
        <v>3263</v>
      </c>
      <c r="AB78" s="67">
        <f t="shared" si="25"/>
        <v>11.952191235059761</v>
      </c>
      <c r="AC78" s="19">
        <v>3900</v>
      </c>
      <c r="AD78" s="19">
        <v>3056</v>
      </c>
      <c r="AE78" s="67">
        <f t="shared" si="26"/>
        <v>11.577225130890053</v>
      </c>
      <c r="AF78" s="19">
        <v>3538</v>
      </c>
      <c r="AG78" s="19">
        <v>3321</v>
      </c>
      <c r="AH78" s="67">
        <f t="shared" si="19"/>
        <v>14.351099066546221</v>
      </c>
      <c r="AI78" s="19">
        <v>4766</v>
      </c>
      <c r="AJ78" s="19">
        <v>2480</v>
      </c>
      <c r="AK78" s="67">
        <f t="shared" si="20"/>
        <v>13.479838709677418</v>
      </c>
      <c r="AL78" s="19">
        <v>3343</v>
      </c>
    </row>
    <row r="79" spans="1:38" ht="15.75" thickBot="1">
      <c r="A79" s="68">
        <v>9</v>
      </c>
      <c r="B79" s="21" t="s">
        <v>31</v>
      </c>
      <c r="C79" s="53"/>
      <c r="D79" s="54"/>
      <c r="E79" s="22"/>
      <c r="F79" s="53"/>
      <c r="G79" s="55"/>
      <c r="H79" s="22"/>
      <c r="I79" s="22"/>
      <c r="J79" s="69"/>
      <c r="K79" s="22"/>
      <c r="L79" s="22"/>
      <c r="M79" s="69"/>
      <c r="N79" s="22"/>
      <c r="O79" s="23">
        <v>3694</v>
      </c>
      <c r="P79" s="77">
        <f>+Q79/O79*10</f>
        <v>12.406605305901461</v>
      </c>
      <c r="Q79" s="22">
        <v>4583</v>
      </c>
      <c r="R79" s="23">
        <v>4438</v>
      </c>
      <c r="S79" s="77">
        <f>+T79/R79*10</f>
        <v>11.51194231635872</v>
      </c>
      <c r="T79" s="23">
        <v>5109</v>
      </c>
      <c r="U79" s="22">
        <v>586</v>
      </c>
      <c r="V79" s="77">
        <f>+W79/U79*10</f>
        <v>12.457337883959045</v>
      </c>
      <c r="W79" s="22">
        <v>730</v>
      </c>
      <c r="X79" s="24">
        <v>1377</v>
      </c>
      <c r="Y79" s="71">
        <f>+Z79/X79*10</f>
        <v>12.723311546840959</v>
      </c>
      <c r="Z79" s="24">
        <v>1752</v>
      </c>
      <c r="AA79" s="24">
        <v>3134</v>
      </c>
      <c r="AB79" s="71">
        <f>+AC79/AA79*10</f>
        <v>11.158264199106574</v>
      </c>
      <c r="AC79" s="24">
        <v>3497</v>
      </c>
      <c r="AD79" s="24">
        <v>1369</v>
      </c>
      <c r="AE79" s="71">
        <f t="shared" si="26"/>
        <v>10.832724616508401</v>
      </c>
      <c r="AF79" s="24">
        <v>1483</v>
      </c>
      <c r="AG79" s="24">
        <v>701</v>
      </c>
      <c r="AH79" s="71">
        <f t="shared" si="19"/>
        <v>15.677603423680457</v>
      </c>
      <c r="AI79" s="24">
        <v>1099</v>
      </c>
      <c r="AJ79" s="24">
        <v>1469</v>
      </c>
      <c r="AK79" s="71">
        <f t="shared" si="20"/>
        <v>9.9183117767188573</v>
      </c>
      <c r="AL79" s="24">
        <v>1457</v>
      </c>
    </row>
    <row r="80" spans="1:38" ht="15.75" thickTop="1">
      <c r="A80" s="5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8"/>
      <c r="P80" s="9"/>
      <c r="Q80" s="37"/>
      <c r="R80" s="73"/>
      <c r="S80" s="9"/>
      <c r="T80" s="37"/>
      <c r="U80" s="37"/>
      <c r="V80" s="9"/>
      <c r="W80" s="37"/>
      <c r="X80" s="38"/>
      <c r="Y80" s="15"/>
      <c r="Z80" s="38"/>
      <c r="AA80" s="38"/>
      <c r="AB80" s="15"/>
      <c r="AC80" s="38"/>
      <c r="AD80" s="38"/>
      <c r="AE80" s="15"/>
      <c r="AF80" s="38"/>
      <c r="AG80" s="38"/>
      <c r="AH80" s="15"/>
      <c r="AI80" s="38"/>
      <c r="AJ80" s="38"/>
      <c r="AK80" s="15"/>
      <c r="AL80" s="38"/>
    </row>
    <row r="81" spans="1:38">
      <c r="A81" s="5"/>
      <c r="B81" s="6" t="s">
        <v>35</v>
      </c>
      <c r="C81" s="25">
        <v>67782</v>
      </c>
      <c r="D81" s="26">
        <v>10.638665132336019</v>
      </c>
      <c r="E81" s="25">
        <v>72111</v>
      </c>
      <c r="F81" s="25">
        <v>52569</v>
      </c>
      <c r="G81" s="26">
        <v>11.412429378531073</v>
      </c>
      <c r="H81" s="25">
        <v>59994</v>
      </c>
      <c r="I81" s="25">
        <v>64608</v>
      </c>
      <c r="J81" s="26">
        <v>11.814481178801387</v>
      </c>
      <c r="K81" s="27">
        <v>76331</v>
      </c>
      <c r="L81" s="25">
        <v>75658</v>
      </c>
      <c r="M81" s="26">
        <v>12.093235348542123</v>
      </c>
      <c r="N81" s="27">
        <v>91495</v>
      </c>
      <c r="O81" s="27">
        <f>SUM(O70:O80)</f>
        <v>89230</v>
      </c>
      <c r="P81" s="26">
        <f>+Q81/O81*10</f>
        <v>11.955956516866523</v>
      </c>
      <c r="Q81" s="27">
        <f>SUM(Q70:Q80)</f>
        <v>106683</v>
      </c>
      <c r="R81" s="27">
        <f>SUM(R70:R80)</f>
        <v>95278</v>
      </c>
      <c r="S81" s="26">
        <f>+T81/R81*10</f>
        <v>11.40231742899725</v>
      </c>
      <c r="T81" s="27">
        <f>SUM(T70:T80)</f>
        <v>108639</v>
      </c>
      <c r="U81" s="25">
        <f>SUM(U70:U79)</f>
        <v>56901</v>
      </c>
      <c r="V81" s="26">
        <f>+W81/U81*10</f>
        <v>12.024217500571169</v>
      </c>
      <c r="W81" s="25">
        <f>SUM(W70:W79)</f>
        <v>68419</v>
      </c>
      <c r="X81" s="27">
        <f>SUM(X70:X79)</f>
        <v>76154</v>
      </c>
      <c r="Y81" s="51">
        <f>+Z81/X81*10</f>
        <v>12.486015179767314</v>
      </c>
      <c r="Z81" s="27">
        <f>SUM(Z70:Z79)</f>
        <v>95086</v>
      </c>
      <c r="AA81" s="27">
        <f>SUM(AA70:AA79)</f>
        <v>87920</v>
      </c>
      <c r="AB81" s="51">
        <f>+AC81/AA81*10</f>
        <v>10.901501364877163</v>
      </c>
      <c r="AC81" s="27">
        <f>SUM(AC70:AC79)</f>
        <v>95846</v>
      </c>
      <c r="AD81" s="27">
        <f>SUM(AD70:AD79)</f>
        <v>86649</v>
      </c>
      <c r="AE81" s="51">
        <f>+AF81/AD81*10</f>
        <v>10.747038511696614</v>
      </c>
      <c r="AF81" s="27">
        <f>SUM(AF70:AF79)</f>
        <v>93122.013999999996</v>
      </c>
      <c r="AG81" s="27">
        <f>SUM(AG70:AG79)</f>
        <v>75042</v>
      </c>
      <c r="AH81" s="51">
        <f>+AI81/AG81*10</f>
        <v>11.740092215026252</v>
      </c>
      <c r="AI81" s="27">
        <f>SUM(AI70:AI79)</f>
        <v>88100</v>
      </c>
      <c r="AJ81" s="27">
        <f>SUM(AJ70:AJ79)</f>
        <v>62888</v>
      </c>
      <c r="AK81" s="51">
        <f>+AL81/AJ81*10</f>
        <v>11.791719882966543</v>
      </c>
      <c r="AL81" s="27">
        <f>SUM(AL70:AL79)</f>
        <v>74155.767999999996</v>
      </c>
    </row>
    <row r="82" spans="1:38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1:38">
      <c r="X83" s="31"/>
      <c r="Y83" s="31"/>
      <c r="Z83" s="31"/>
    </row>
    <row r="84" spans="1:38">
      <c r="A84" t="s">
        <v>36</v>
      </c>
      <c r="K84" s="29"/>
      <c r="L84" s="29"/>
      <c r="M84" s="32"/>
      <c r="N84" s="29"/>
      <c r="Z84" s="29"/>
    </row>
    <row r="85" spans="1:38">
      <c r="A85" s="2"/>
      <c r="B85" t="s">
        <v>49</v>
      </c>
      <c r="P85" s="32"/>
      <c r="Q85" s="57"/>
      <c r="R85" s="32"/>
      <c r="AA85" s="32"/>
      <c r="AB85" s="32"/>
      <c r="AC85" s="32"/>
    </row>
    <row r="86" spans="1:38">
      <c r="A86" s="2"/>
      <c r="B86" s="30"/>
    </row>
    <row r="87" spans="1:38">
      <c r="A87" s="33" t="s">
        <v>37</v>
      </c>
    </row>
  </sheetData>
  <mergeCells count="37">
    <mergeCell ref="AJ5:AL5"/>
    <mergeCell ref="C5:E5"/>
    <mergeCell ref="A61:AL61"/>
    <mergeCell ref="C65:E65"/>
    <mergeCell ref="F65:H65"/>
    <mergeCell ref="I65:K65"/>
    <mergeCell ref="L65:N65"/>
    <mergeCell ref="O65:Q65"/>
    <mergeCell ref="R65:T65"/>
    <mergeCell ref="U65:W65"/>
    <mergeCell ref="X65:Z65"/>
    <mergeCell ref="AA65:AC65"/>
    <mergeCell ref="AD65:AF65"/>
    <mergeCell ref="AG65:AI65"/>
    <mergeCell ref="AJ65:AL65"/>
    <mergeCell ref="F5:H5"/>
    <mergeCell ref="I5:K5"/>
    <mergeCell ref="L5:N5"/>
    <mergeCell ref="O5:Q5"/>
    <mergeCell ref="R5:T5"/>
    <mergeCell ref="U5:W5"/>
    <mergeCell ref="BT5:BV5"/>
    <mergeCell ref="X5:Z5"/>
    <mergeCell ref="AA5:AC5"/>
    <mergeCell ref="AD5:AF5"/>
    <mergeCell ref="AG5:AI5"/>
    <mergeCell ref="BQ5:BS5"/>
    <mergeCell ref="BK5:BM5"/>
    <mergeCell ref="BE5:BG5"/>
    <mergeCell ref="BH5:BJ5"/>
    <mergeCell ref="AM5:AO5"/>
    <mergeCell ref="AP5:AR5"/>
    <mergeCell ref="AS5:AU5"/>
    <mergeCell ref="AV5:AX5"/>
    <mergeCell ref="AY5:BA5"/>
    <mergeCell ref="BB5:BD5"/>
    <mergeCell ref="BN5:B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2023-03-07T06:18:03Z</dcterms:modified>
</cp:coreProperties>
</file>