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Logan\Data Sektoral\Distanbun\3. Jagung\"/>
    </mc:Choice>
  </mc:AlternateContent>
  <bookViews>
    <workbookView xWindow="0" yWindow="0" windowWidth="23250" windowHeight="904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V21" i="1" l="1"/>
  <c r="BT21" i="1"/>
  <c r="BU21" i="1" s="1"/>
  <c r="BS21" i="1" l="1"/>
  <c r="BR21" i="1" s="1"/>
  <c r="BQ21" i="1"/>
  <c r="BN21" i="1" l="1"/>
  <c r="BP21" i="1"/>
  <c r="BO21" i="1" s="1"/>
  <c r="BM21" i="1" l="1"/>
  <c r="BL21" i="1" s="1"/>
  <c r="BK21" i="1"/>
  <c r="BL19" i="1"/>
  <c r="BL18" i="1"/>
  <c r="BL17" i="1"/>
  <c r="BL16" i="1"/>
  <c r="BL15" i="1"/>
  <c r="BL14" i="1"/>
  <c r="BL13" i="1"/>
  <c r="BL12" i="1"/>
  <c r="BL11" i="1"/>
  <c r="BL10" i="1"/>
  <c r="U27" i="1" l="1"/>
  <c r="W26" i="1"/>
  <c r="N24" i="1"/>
  <c r="L24" i="1"/>
  <c r="BG21" i="1"/>
  <c r="BE21" i="1"/>
  <c r="BD21" i="1"/>
  <c r="BA21" i="1"/>
  <c r="AZ21" i="1"/>
  <c r="AY21" i="1"/>
  <c r="AX21" i="1"/>
  <c r="AV21" i="1"/>
  <c r="AU21" i="1"/>
  <c r="AS21" i="1"/>
  <c r="AR21" i="1"/>
  <c r="AQ21" i="1" s="1"/>
  <c r="AP21" i="1"/>
  <c r="AO21" i="1"/>
  <c r="AN21" i="1"/>
  <c r="AM21" i="1"/>
  <c r="AL21" i="1"/>
  <c r="AJ21" i="1"/>
  <c r="AI21" i="1"/>
  <c r="AG21" i="1"/>
  <c r="AE21" i="1"/>
  <c r="AC21" i="1"/>
  <c r="AA21" i="1"/>
  <c r="AB21" i="1" s="1"/>
  <c r="Z21" i="1"/>
  <c r="Y21" i="1" s="1"/>
  <c r="X21" i="1"/>
  <c r="W21" i="1"/>
  <c r="W27" i="1" s="1"/>
  <c r="V21" i="1"/>
  <c r="V26" i="1" s="1"/>
  <c r="U21" i="1"/>
  <c r="T21" i="1"/>
  <c r="R21" i="1"/>
  <c r="S21" i="1" s="1"/>
  <c r="Q21" i="1"/>
  <c r="O21" i="1"/>
  <c r="P21" i="1" s="1"/>
  <c r="BF19" i="1"/>
  <c r="BC19" i="1"/>
  <c r="AZ19" i="1"/>
  <c r="AW19" i="1"/>
  <c r="AT19" i="1"/>
  <c r="AQ19" i="1"/>
  <c r="AN19" i="1"/>
  <c r="AK19" i="1"/>
  <c r="AH19" i="1"/>
  <c r="AE19" i="1"/>
  <c r="AB19" i="1"/>
  <c r="Y19" i="1"/>
  <c r="V19" i="1"/>
  <c r="S19" i="1"/>
  <c r="P19" i="1"/>
  <c r="BF18" i="1"/>
  <c r="BC18" i="1"/>
  <c r="AW18" i="1"/>
  <c r="AH18" i="1"/>
  <c r="AE18" i="1"/>
  <c r="AB18" i="1"/>
  <c r="Y18" i="1"/>
  <c r="V18" i="1"/>
  <c r="S18" i="1"/>
  <c r="P18" i="1"/>
  <c r="BF17" i="1"/>
  <c r="BC17" i="1"/>
  <c r="AZ17" i="1"/>
  <c r="AW17" i="1"/>
  <c r="AT17" i="1"/>
  <c r="AQ17" i="1"/>
  <c r="AN17" i="1"/>
  <c r="AK17" i="1"/>
  <c r="AH17" i="1"/>
  <c r="AE17" i="1"/>
  <c r="BF16" i="1"/>
  <c r="BC16" i="1"/>
  <c r="AZ16" i="1"/>
  <c r="AW16" i="1"/>
  <c r="AT16" i="1"/>
  <c r="AQ16" i="1"/>
  <c r="AN16" i="1"/>
  <c r="AK16" i="1"/>
  <c r="AH16" i="1"/>
  <c r="AE16" i="1"/>
  <c r="AB16" i="1"/>
  <c r="Y16" i="1"/>
  <c r="V16" i="1"/>
  <c r="S16" i="1"/>
  <c r="P16" i="1"/>
  <c r="BF15" i="1"/>
  <c r="BC15" i="1"/>
  <c r="AZ15" i="1"/>
  <c r="AW15" i="1"/>
  <c r="AT15" i="1"/>
  <c r="AQ15" i="1"/>
  <c r="AN15" i="1"/>
  <c r="AK15" i="1"/>
  <c r="AH15" i="1"/>
  <c r="AE15" i="1"/>
  <c r="AB15" i="1"/>
  <c r="Y15" i="1"/>
  <c r="V15" i="1"/>
  <c r="S15" i="1"/>
  <c r="P15" i="1"/>
  <c r="BF14" i="1"/>
  <c r="BC14" i="1"/>
  <c r="AZ14" i="1"/>
  <c r="AW14" i="1"/>
  <c r="AT14" i="1"/>
  <c r="AQ14" i="1"/>
  <c r="AN14" i="1"/>
  <c r="AK14" i="1"/>
  <c r="AH14" i="1"/>
  <c r="AE14" i="1"/>
  <c r="AB14" i="1"/>
  <c r="Y14" i="1"/>
  <c r="V14" i="1"/>
  <c r="S14" i="1"/>
  <c r="P14" i="1"/>
  <c r="BF13" i="1"/>
  <c r="BC13" i="1"/>
  <c r="AZ13" i="1"/>
  <c r="AW13" i="1"/>
  <c r="AT13" i="1"/>
  <c r="AQ13" i="1"/>
  <c r="AN13" i="1"/>
  <c r="AK13" i="1"/>
  <c r="AH13" i="1"/>
  <c r="AE13" i="1"/>
  <c r="AB13" i="1"/>
  <c r="Y13" i="1"/>
  <c r="V13" i="1"/>
  <c r="S13" i="1"/>
  <c r="P13" i="1"/>
  <c r="BF12" i="1"/>
  <c r="BC12" i="1"/>
  <c r="AZ12" i="1"/>
  <c r="AW12" i="1"/>
  <c r="AT12" i="1"/>
  <c r="AQ12" i="1"/>
  <c r="AN12" i="1"/>
  <c r="AK12" i="1"/>
  <c r="AH12" i="1"/>
  <c r="AE12" i="1"/>
  <c r="AB12" i="1"/>
  <c r="Y12" i="1"/>
  <c r="V12" i="1"/>
  <c r="S12" i="1"/>
  <c r="P12" i="1"/>
  <c r="BF11" i="1"/>
  <c r="BB11" i="1"/>
  <c r="AZ11" i="1"/>
  <c r="AW11" i="1"/>
  <c r="AT11" i="1"/>
  <c r="AQ11" i="1"/>
  <c r="AN11" i="1"/>
  <c r="AK11" i="1"/>
  <c r="AH11" i="1"/>
  <c r="AE11" i="1"/>
  <c r="AB11" i="1"/>
  <c r="Y11" i="1"/>
  <c r="V11" i="1"/>
  <c r="S11" i="1"/>
  <c r="P11" i="1"/>
  <c r="BF10" i="1"/>
  <c r="BC10" i="1"/>
  <c r="AZ10" i="1"/>
  <c r="AW10" i="1"/>
  <c r="AT10" i="1"/>
  <c r="AQ10" i="1"/>
  <c r="AN10" i="1"/>
  <c r="AK10" i="1"/>
  <c r="AH10" i="1"/>
  <c r="AE10" i="1"/>
  <c r="AB10" i="1"/>
  <c r="Y10" i="1"/>
  <c r="V10" i="1"/>
  <c r="S10" i="1"/>
  <c r="P10" i="1"/>
  <c r="AK21" i="1" l="1"/>
  <c r="AW21" i="1"/>
  <c r="U26" i="1"/>
  <c r="V27" i="1"/>
  <c r="BC11" i="1"/>
  <c r="AH21" i="1"/>
  <c r="AT21" i="1"/>
  <c r="BB21" i="1"/>
  <c r="BF21" i="1"/>
  <c r="BJ21" i="1"/>
  <c r="BI21" i="1" s="1"/>
  <c r="BH21" i="1"/>
  <c r="BJ20" i="1"/>
  <c r="BJ19" i="1"/>
  <c r="BI19" i="1" s="1"/>
  <c r="BH19" i="1"/>
  <c r="BJ18" i="1"/>
  <c r="BI18" i="1" s="1"/>
  <c r="BH18" i="1"/>
  <c r="BJ17" i="1"/>
  <c r="BI17" i="1"/>
  <c r="BH17" i="1"/>
  <c r="BJ16" i="1"/>
  <c r="BH16" i="1"/>
  <c r="BJ15" i="1"/>
  <c r="BH15" i="1"/>
  <c r="BJ14" i="1"/>
  <c r="BH14" i="1"/>
  <c r="BJ13" i="1"/>
  <c r="BH13" i="1"/>
  <c r="BJ12" i="1"/>
  <c r="BH12" i="1"/>
  <c r="BJ11" i="1"/>
  <c r="BH11" i="1"/>
  <c r="BJ10" i="1"/>
  <c r="BH10" i="1"/>
  <c r="BC21" i="1" l="1"/>
  <c r="BI10" i="1"/>
  <c r="BI11" i="1"/>
  <c r="BI12" i="1"/>
  <c r="BI13" i="1"/>
  <c r="BI14" i="1"/>
  <c r="BI15" i="1"/>
  <c r="BI16" i="1"/>
</calcChain>
</file>

<file path=xl/sharedStrings.xml><?xml version="1.0" encoding="utf-8"?>
<sst xmlns="http://schemas.openxmlformats.org/spreadsheetml/2006/main" count="238" uniqueCount="50">
  <si>
    <t>PROPINSI : NUSA TENGGARA BARAT</t>
  </si>
  <si>
    <t>Tahun 2001</t>
  </si>
  <si>
    <t>Tahun 2002</t>
  </si>
  <si>
    <t xml:space="preserve">Tahun 2003  </t>
  </si>
  <si>
    <t xml:space="preserve">Tahun 2004 </t>
  </si>
  <si>
    <t xml:space="preserve">Tahun 2005 </t>
  </si>
  <si>
    <t xml:space="preserve">Tahun 2006 </t>
  </si>
  <si>
    <t xml:space="preserve">Tahun 2007 </t>
  </si>
  <si>
    <t xml:space="preserve">Tahun 2008 </t>
  </si>
  <si>
    <t>Tahun 2009</t>
  </si>
  <si>
    <t>Tahun 2010</t>
  </si>
  <si>
    <t>Tahun 2011</t>
  </si>
  <si>
    <t>Tahun 2012</t>
  </si>
  <si>
    <t>Tahun 2013</t>
  </si>
  <si>
    <t>Tahun 2014</t>
  </si>
  <si>
    <t>Tahun 2015</t>
  </si>
  <si>
    <t>Tahun 2016</t>
  </si>
  <si>
    <t>Tahun 2017</t>
  </si>
  <si>
    <t>No</t>
  </si>
  <si>
    <t>Kabupaten/Kota</t>
  </si>
  <si>
    <t>Luas</t>
  </si>
  <si>
    <t>Hasil/</t>
  </si>
  <si>
    <t>Produksi</t>
  </si>
  <si>
    <t>Panen</t>
  </si>
  <si>
    <t>Hektar</t>
  </si>
  <si>
    <t>(Ha)</t>
  </si>
  <si>
    <t>(Ku/Ha)</t>
  </si>
  <si>
    <t>(Ton)</t>
  </si>
  <si>
    <t>LOMBOK BARAT</t>
  </si>
  <si>
    <t>LOMBOK TENGAH</t>
  </si>
  <si>
    <t>LOMBOK TIMUR</t>
  </si>
  <si>
    <t>SUMBAWA</t>
  </si>
  <si>
    <t>DOMPU</t>
  </si>
  <si>
    <t>SUMBAWA BARAT</t>
  </si>
  <si>
    <t>LOMBOK UTARA</t>
  </si>
  <si>
    <t>MATARAM</t>
  </si>
  <si>
    <t>KOTA BIMA</t>
  </si>
  <si>
    <t>NTB</t>
  </si>
  <si>
    <t xml:space="preserve"> </t>
  </si>
  <si>
    <t>Tahun 2018</t>
  </si>
  <si>
    <t>BIMA</t>
  </si>
  <si>
    <t>PERKEMBANGAN PRODUKSI JAGUNG</t>
  </si>
  <si>
    <t>KOMODITI : JAGUNG</t>
  </si>
  <si>
    <t>Tahun 2015 (ARAM II)</t>
  </si>
  <si>
    <t>Tahun 2018 *)</t>
  </si>
  <si>
    <t xml:space="preserve">\ </t>
  </si>
  <si>
    <t>Tahun 2019</t>
  </si>
  <si>
    <t>Tahun 2020</t>
  </si>
  <si>
    <t>Tahun 2021</t>
  </si>
  <si>
    <t>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</si>
</sst>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0_);_(* \(#,##0.00\);_(* &quot;-&quot;_);_(@_)"/>
    <numFmt numFmtId="168" formatCode="_-* #,##0_-;\-* #,##0_-;_-* &quot;-&quot;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b/>
      <u/>
      <sz val="11"/>
      <name val="Arial"/>
      <family val="2"/>
    </font>
    <font>
      <sz val="10"/>
      <name val="Amaze"/>
      <family val="2"/>
    </font>
    <font>
      <sz val="10"/>
      <color theme="1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2" fillId="0" borderId="0"/>
    <xf numFmtId="0" fontId="3" fillId="0" borderId="0"/>
    <xf numFmtId="43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13" fillId="0" borderId="0"/>
    <xf numFmtId="0" fontId="1" fillId="0" borderId="0"/>
    <xf numFmtId="41" fontId="13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3" fillId="0" borderId="7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0" xfId="0" quotePrefix="1" applyBorder="1" applyAlignment="1">
      <alignment horizontal="center"/>
    </xf>
    <xf numFmtId="0" fontId="3" fillId="0" borderId="9" xfId="0" quotePrefix="1" applyFont="1" applyBorder="1" applyAlignment="1">
      <alignment horizontal="center"/>
    </xf>
    <xf numFmtId="0" fontId="3" fillId="0" borderId="7" xfId="0" applyFont="1" applyBorder="1"/>
    <xf numFmtId="165" fontId="0" fillId="0" borderId="8" xfId="1" applyNumberFormat="1" applyFont="1" applyBorder="1"/>
    <xf numFmtId="43" fontId="0" fillId="0" borderId="7" xfId="1" applyFont="1" applyBorder="1"/>
    <xf numFmtId="165" fontId="0" fillId="0" borderId="7" xfId="1" applyNumberFormat="1" applyFont="1" applyBorder="1"/>
    <xf numFmtId="165" fontId="3" fillId="0" borderId="7" xfId="1" applyNumberFormat="1" applyFont="1" applyBorder="1"/>
    <xf numFmtId="43" fontId="0" fillId="0" borderId="8" xfId="1" applyFont="1" applyBorder="1"/>
    <xf numFmtId="0" fontId="0" fillId="0" borderId="12" xfId="0" applyBorder="1"/>
    <xf numFmtId="165" fontId="0" fillId="0" borderId="12" xfId="1" applyNumberFormat="1" applyFont="1" applyBorder="1"/>
    <xf numFmtId="165" fontId="0" fillId="0" borderId="11" xfId="1" applyNumberFormat="1" applyFont="1" applyBorder="1"/>
    <xf numFmtId="165" fontId="3" fillId="0" borderId="11" xfId="1" applyNumberFormat="1" applyFont="1" applyBorder="1"/>
    <xf numFmtId="165" fontId="4" fillId="0" borderId="8" xfId="1" applyNumberFormat="1" applyFont="1" applyFill="1" applyBorder="1"/>
    <xf numFmtId="164" fontId="4" fillId="0" borderId="8" xfId="1" applyNumberFormat="1" applyFont="1" applyFill="1" applyBorder="1"/>
    <xf numFmtId="165" fontId="4" fillId="0" borderId="7" xfId="1" applyNumberFormat="1" applyFont="1" applyFill="1" applyBorder="1"/>
    <xf numFmtId="0" fontId="3" fillId="0" borderId="9" xfId="0" applyFont="1" applyBorder="1"/>
    <xf numFmtId="165" fontId="0" fillId="0" borderId="0" xfId="0" applyNumberFormat="1"/>
    <xf numFmtId="166" fontId="5" fillId="0" borderId="0" xfId="2" applyNumberFormat="1" applyFont="1"/>
    <xf numFmtId="0" fontId="3" fillId="0" borderId="0" xfId="0" applyFont="1"/>
    <xf numFmtId="0" fontId="5" fillId="0" borderId="0" xfId="0" applyFont="1"/>
    <xf numFmtId="164" fontId="0" fillId="0" borderId="0" xfId="0" applyNumberFormat="1"/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43" fontId="0" fillId="0" borderId="8" xfId="1" applyFont="1" applyFill="1" applyBorder="1"/>
    <xf numFmtId="164" fontId="3" fillId="0" borderId="7" xfId="1" applyNumberFormat="1" applyFont="1" applyBorder="1"/>
    <xf numFmtId="43" fontId="0" fillId="0" borderId="7" xfId="1" applyFont="1" applyFill="1" applyBorder="1"/>
    <xf numFmtId="164" fontId="3" fillId="0" borderId="11" xfId="1" applyNumberFormat="1" applyFont="1" applyBorder="1"/>
    <xf numFmtId="165" fontId="0" fillId="0" borderId="8" xfId="0" applyNumberFormat="1" applyBorder="1"/>
    <xf numFmtId="165" fontId="3" fillId="0" borderId="7" xfId="0" applyNumberFormat="1" applyFont="1" applyBorder="1"/>
    <xf numFmtId="164" fontId="3" fillId="0" borderId="7" xfId="0" applyNumberFormat="1" applyFont="1" applyBorder="1"/>
    <xf numFmtId="165" fontId="4" fillId="0" borderId="7" xfId="1" applyNumberFormat="1" applyFont="1" applyBorder="1"/>
    <xf numFmtId="164" fontId="4" fillId="0" borderId="7" xfId="1" applyNumberFormat="1" applyFont="1" applyBorder="1" applyAlignment="1">
      <alignment shrinkToFit="1"/>
    </xf>
    <xf numFmtId="0" fontId="0" fillId="0" borderId="0" xfId="0" applyBorder="1"/>
    <xf numFmtId="165" fontId="0" fillId="0" borderId="0" xfId="0" applyNumberFormat="1" applyBorder="1"/>
    <xf numFmtId="164" fontId="0" fillId="0" borderId="0" xfId="0" applyNumberFormat="1" applyBorder="1"/>
    <xf numFmtId="165" fontId="5" fillId="0" borderId="0" xfId="0" applyNumberFormat="1" applyFont="1"/>
    <xf numFmtId="164" fontId="5" fillId="0" borderId="0" xfId="0" applyNumberFormat="1" applyFont="1"/>
    <xf numFmtId="0" fontId="7" fillId="0" borderId="0" xfId="0" applyFont="1" applyAlignme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8" xfId="3" applyBorder="1" applyAlignment="1" applyProtection="1">
      <alignment horizontal="center"/>
    </xf>
    <xf numFmtId="0" fontId="4" fillId="0" borderId="7" xfId="0" applyFont="1" applyBorder="1" applyAlignment="1">
      <alignment horizontal="center"/>
    </xf>
    <xf numFmtId="0" fontId="3" fillId="0" borderId="10" xfId="0" quotePrefix="1" applyFont="1" applyBorder="1" applyAlignment="1">
      <alignment horizontal="center"/>
    </xf>
    <xf numFmtId="0" fontId="4" fillId="0" borderId="9" xfId="0" quotePrefix="1" applyFont="1" applyBorder="1" applyAlignment="1">
      <alignment horizontal="center"/>
    </xf>
    <xf numFmtId="0" fontId="3" fillId="0" borderId="8" xfId="0" applyFont="1" applyBorder="1"/>
    <xf numFmtId="165" fontId="0" fillId="0" borderId="8" xfId="1" applyNumberFormat="1" applyFont="1" applyFill="1" applyBorder="1"/>
    <xf numFmtId="164" fontId="0" fillId="0" borderId="8" xfId="1" applyNumberFormat="1" applyFont="1" applyFill="1" applyBorder="1"/>
    <xf numFmtId="43" fontId="3" fillId="0" borderId="8" xfId="1" applyFont="1" applyBorder="1"/>
    <xf numFmtId="165" fontId="3" fillId="0" borderId="8" xfId="1" applyNumberFormat="1" applyFont="1" applyBorder="1"/>
    <xf numFmtId="164" fontId="4" fillId="0" borderId="7" xfId="1" applyNumberFormat="1" applyFont="1" applyFill="1" applyBorder="1"/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165" fontId="3" fillId="0" borderId="7" xfId="1" applyNumberFormat="1" applyFont="1" applyFill="1" applyBorder="1"/>
    <xf numFmtId="43" fontId="3" fillId="0" borderId="7" xfId="1" applyFont="1" applyFill="1" applyBorder="1"/>
    <xf numFmtId="165" fontId="3" fillId="0" borderId="8" xfId="1" applyNumberFormat="1" applyFont="1" applyFill="1" applyBorder="1"/>
    <xf numFmtId="43" fontId="3" fillId="0" borderId="8" xfId="1" applyFont="1" applyFill="1" applyBorder="1"/>
    <xf numFmtId="0" fontId="3" fillId="0" borderId="11" xfId="0" applyFont="1" applyBorder="1" applyAlignment="1">
      <alignment horizontal="center"/>
    </xf>
    <xf numFmtId="165" fontId="0" fillId="0" borderId="12" xfId="1" applyNumberFormat="1" applyFont="1" applyFill="1" applyBorder="1"/>
    <xf numFmtId="0" fontId="0" fillId="0" borderId="12" xfId="0" applyFill="1" applyBorder="1"/>
    <xf numFmtId="164" fontId="0" fillId="0" borderId="12" xfId="1" applyNumberFormat="1" applyFont="1" applyFill="1" applyBorder="1"/>
    <xf numFmtId="43" fontId="0" fillId="0" borderId="11" xfId="1" applyFont="1" applyBorder="1"/>
    <xf numFmtId="43" fontId="3" fillId="0" borderId="12" xfId="1" applyFont="1" applyBorder="1"/>
    <xf numFmtId="165" fontId="3" fillId="0" borderId="12" xfId="1" applyNumberFormat="1" applyFont="1" applyBorder="1"/>
    <xf numFmtId="164" fontId="4" fillId="0" borderId="11" xfId="1" applyNumberFormat="1" applyFont="1" applyFill="1" applyBorder="1"/>
    <xf numFmtId="165" fontId="3" fillId="0" borderId="8" xfId="0" applyNumberFormat="1" applyFont="1" applyBorder="1"/>
    <xf numFmtId="165" fontId="4" fillId="0" borderId="0" xfId="1" applyNumberFormat="1" applyFont="1" applyFill="1" applyBorder="1"/>
    <xf numFmtId="165" fontId="6" fillId="0" borderId="7" xfId="1" applyNumberFormat="1" applyFont="1" applyFill="1" applyBorder="1"/>
    <xf numFmtId="165" fontId="4" fillId="0" borderId="7" xfId="1" applyNumberFormat="1" applyFont="1" applyFill="1" applyBorder="1" applyAlignment="1">
      <alignment shrinkToFit="1"/>
    </xf>
    <xf numFmtId="164" fontId="4" fillId="0" borderId="7" xfId="1" applyNumberFormat="1" applyFont="1" applyFill="1" applyBorder="1" applyAlignment="1">
      <alignment shrinkToFit="1"/>
    </xf>
    <xf numFmtId="165" fontId="0" fillId="0" borderId="10" xfId="0" applyNumberFormat="1" applyBorder="1"/>
    <xf numFmtId="2" fontId="0" fillId="0" borderId="10" xfId="0" applyNumberFormat="1" applyBorder="1"/>
    <xf numFmtId="41" fontId="5" fillId="0" borderId="0" xfId="2" applyFont="1"/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quotePrefix="1" applyFont="1"/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5" fontId="3" fillId="0" borderId="7" xfId="5" applyNumberFormat="1" applyFont="1" applyBorder="1"/>
    <xf numFmtId="43" fontId="4" fillId="0" borderId="7" xfId="5" applyNumberFormat="1" applyFont="1" applyFill="1" applyBorder="1"/>
    <xf numFmtId="165" fontId="3" fillId="0" borderId="11" xfId="5" applyNumberFormat="1" applyFont="1" applyBorder="1"/>
    <xf numFmtId="43" fontId="4" fillId="0" borderId="11" xfId="5" applyNumberFormat="1" applyFont="1" applyFill="1" applyBorder="1"/>
  </cellXfs>
  <cellStyles count="19">
    <cellStyle name="Comma" xfId="1" builtinId="3"/>
    <cellStyle name="Comma [0]" xfId="2" builtinId="6"/>
    <cellStyle name="Comma [0] 2" xfId="7"/>
    <cellStyle name="Comma [0] 3" xfId="8"/>
    <cellStyle name="Comma [0] 4" xfId="12"/>
    <cellStyle name="Comma [0] 5" xfId="18"/>
    <cellStyle name="Comma [0] 6" xfId="6"/>
    <cellStyle name="Comma 2" xfId="14"/>
    <cellStyle name="Comma 3" xfId="11"/>
    <cellStyle name="Comma 4" xfId="5"/>
    <cellStyle name="Hyperlink" xfId="3" builtinId="8"/>
    <cellStyle name="Normal" xfId="0" builtinId="0"/>
    <cellStyle name="Normal 2" xfId="9"/>
    <cellStyle name="Normal 3" xfId="15"/>
    <cellStyle name="Normal 3 2" xfId="13"/>
    <cellStyle name="Normal 3 2 2" xfId="17"/>
    <cellStyle name="Normal 4" xfId="16"/>
    <cellStyle name="Normal 5" xfId="10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6.2500254314185863E-2"/>
          <c:y val="4.3478383940171929E-2"/>
          <c:w val="0.64583596124658826"/>
          <c:h val="0.915944621672955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'[1]Total Padi'!$I$97</c:f>
              <c:strCache>
                <c:ptCount val="1"/>
                <c:pt idx="0">
                  <c:v>Produksi (Ton)</c:v>
                </c:pt>
              </c:strCache>
            </c:strRef>
          </c:tx>
          <c:invertIfNegative val="0"/>
          <c:val>
            <c:numRef>
              <c:f>'[1]Total Padi'!$I$98:$I$103</c:f>
              <c:numCache>
                <c:formatCode>General</c:formatCode>
                <c:ptCount val="6"/>
                <c:pt idx="0">
                  <c:v>1422441</c:v>
                </c:pt>
                <c:pt idx="1">
                  <c:v>1466757</c:v>
                </c:pt>
                <c:pt idx="2">
                  <c:v>1367869</c:v>
                </c:pt>
                <c:pt idx="3">
                  <c:v>1552628</c:v>
                </c:pt>
                <c:pt idx="4">
                  <c:v>1526347</c:v>
                </c:pt>
                <c:pt idx="5">
                  <c:v>1542788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9-4D8A-8C51-48540FEB3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607040"/>
        <c:axId val="219608960"/>
      </c:barChart>
      <c:catAx>
        <c:axId val="219607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tahun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9608960"/>
        <c:crosses val="autoZero"/>
        <c:auto val="1"/>
        <c:lblAlgn val="ctr"/>
        <c:lblOffset val="100"/>
        <c:tickMarkSkip val="1"/>
        <c:noMultiLvlLbl val="0"/>
      </c:catAx>
      <c:valAx>
        <c:axId val="219608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96070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41692742952586"/>
          <c:y val="0.48405949256342956"/>
          <c:w val="0.21250134642260662"/>
          <c:h val="3.76811594202899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685800</xdr:colOff>
      <xdr:row>38</xdr:row>
      <xdr:rowOff>66675</xdr:rowOff>
    </xdr:from>
    <xdr:to>
      <xdr:col>17</xdr:col>
      <xdr:colOff>514350</xdr:colOff>
      <xdr:row>58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si%20FD\DATABASE%202019\DINAS%20PERTANIAN%20DAN%20PERKEBUNAN\DINAS%20PERTANIAN%20DAN%20PERKEBUNAN%20ED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XXX"/>
      <sheetName val="Project_P"/>
      <sheetName val="sisa tanam april 2004"/>
      <sheetName val="Total Padi"/>
      <sheetName val="Padi sawah"/>
      <sheetName val="Padi Ladang"/>
      <sheetName val="Jagung"/>
      <sheetName val="kEDELAI"/>
      <sheetName val="Mangga"/>
      <sheetName val="Manggis"/>
      <sheetName val="Pisang"/>
      <sheetName val="Durian"/>
      <sheetName val="Rambutan"/>
      <sheetName val="Bawang Merah"/>
      <sheetName val="Cabai Besar"/>
      <sheetName val="Cabai Rawit"/>
      <sheetName val="Bawang Putih"/>
      <sheetName val="Tomat"/>
      <sheetName val="Kc. tanah"/>
      <sheetName val="Ubi Kayu"/>
      <sheetName val="Ubi Jalar"/>
      <sheetName val="KC. HIJAU"/>
      <sheetName val="Kelapa"/>
      <sheetName val="Kopi Robusta"/>
      <sheetName val="Kopi Arabika"/>
      <sheetName val="Jambu Mente"/>
      <sheetName val="Kakao"/>
      <sheetName val="Tembakau Rakyat"/>
      <sheetName val="Tembakau Virginia"/>
      <sheetName val="Tebu"/>
      <sheetName val="Asam"/>
      <sheetName val="Lada"/>
      <sheetName val="Kemiri"/>
      <sheetName val="Aren"/>
      <sheetName val="Lontar"/>
      <sheetName val="Jarak Pagar"/>
      <sheetName val="Cengkeh"/>
      <sheetName val="Kapuk"/>
      <sheetName val="Vanilli"/>
      <sheetName val="Sheet1"/>
      <sheetName val="PERKEBUNAN"/>
      <sheetName val="REKAP"/>
      <sheetName val="PRODUKSI"/>
      <sheetName val="PROVITAS"/>
      <sheetName val="Sheet2"/>
    </sheetNames>
    <sheetDataSet>
      <sheetData sheetId="0"/>
      <sheetData sheetId="1"/>
      <sheetData sheetId="2"/>
      <sheetData sheetId="3">
        <row r="45">
          <cell r="AO45">
            <v>0.14209122450543493</v>
          </cell>
        </row>
        <row r="97">
          <cell r="I97" t="str">
            <v>Produksi (Ton)</v>
          </cell>
        </row>
        <row r="98">
          <cell r="I98">
            <v>1422441</v>
          </cell>
        </row>
        <row r="99">
          <cell r="I99">
            <v>1466757</v>
          </cell>
        </row>
        <row r="100">
          <cell r="I100">
            <v>1367869</v>
          </cell>
        </row>
        <row r="101">
          <cell r="I101">
            <v>1552628</v>
          </cell>
        </row>
        <row r="102">
          <cell r="I102">
            <v>1526347</v>
          </cell>
        </row>
        <row r="103">
          <cell r="I103">
            <v>1542788</v>
          </cell>
        </row>
      </sheetData>
      <sheetData sheetId="4">
        <row r="10">
          <cell r="O10">
            <v>32840</v>
          </cell>
          <cell r="BH10">
            <v>34425.1</v>
          </cell>
          <cell r="BJ10">
            <v>184480</v>
          </cell>
        </row>
        <row r="11">
          <cell r="BH11">
            <v>87211.1</v>
          </cell>
          <cell r="BJ11">
            <v>465349</v>
          </cell>
        </row>
        <row r="12">
          <cell r="BH12">
            <v>75368.100000000006</v>
          </cell>
          <cell r="BJ12">
            <v>409709</v>
          </cell>
        </row>
        <row r="13">
          <cell r="BH13">
            <v>82686.100000000006</v>
          </cell>
          <cell r="BJ13">
            <v>439325</v>
          </cell>
        </row>
        <row r="14">
          <cell r="BH14">
            <v>52341.1</v>
          </cell>
          <cell r="BJ14">
            <v>254615</v>
          </cell>
        </row>
        <row r="15">
          <cell r="BH15">
            <v>70622.100000000006</v>
          </cell>
          <cell r="BJ15">
            <v>357247</v>
          </cell>
        </row>
        <row r="16">
          <cell r="BH16">
            <v>21805.1</v>
          </cell>
          <cell r="BJ16">
            <v>100450</v>
          </cell>
        </row>
        <row r="17">
          <cell r="BH17">
            <v>11013.1</v>
          </cell>
          <cell r="BJ17">
            <v>52679</v>
          </cell>
        </row>
        <row r="18">
          <cell r="BH18">
            <v>5052.1000000000004</v>
          </cell>
          <cell r="BJ18">
            <v>34540</v>
          </cell>
        </row>
        <row r="19">
          <cell r="BH19">
            <v>5734.1</v>
          </cell>
          <cell r="BJ19">
            <v>29776</v>
          </cell>
        </row>
        <row r="21">
          <cell r="BH21">
            <v>446257.99999999988</v>
          </cell>
          <cell r="BJ21">
            <v>2328170</v>
          </cell>
        </row>
      </sheetData>
      <sheetData sheetId="5">
        <row r="10">
          <cell r="O10">
            <v>2880</v>
          </cell>
          <cell r="BE10">
            <v>4506</v>
          </cell>
          <cell r="BG10">
            <v>17035</v>
          </cell>
        </row>
        <row r="11">
          <cell r="BE11">
            <v>10131</v>
          </cell>
          <cell r="BG11">
            <v>32795</v>
          </cell>
        </row>
        <row r="12">
          <cell r="BE12">
            <v>1618</v>
          </cell>
          <cell r="BG12">
            <v>6542</v>
          </cell>
        </row>
        <row r="13">
          <cell r="BE13">
            <v>6500</v>
          </cell>
          <cell r="BG13">
            <v>22907</v>
          </cell>
        </row>
        <row r="14">
          <cell r="BE14">
            <v>225</v>
          </cell>
          <cell r="BG14">
            <v>872</v>
          </cell>
        </row>
        <row r="15">
          <cell r="BE15">
            <v>11126</v>
          </cell>
          <cell r="BG15">
            <v>34259</v>
          </cell>
        </row>
        <row r="16">
          <cell r="BE16">
            <v>2666</v>
          </cell>
          <cell r="BG16">
            <v>9315</v>
          </cell>
        </row>
        <row r="17">
          <cell r="BE17">
            <v>1251</v>
          </cell>
          <cell r="BG17">
            <v>3935</v>
          </cell>
        </row>
        <row r="18">
          <cell r="BE18">
            <v>0</v>
          </cell>
          <cell r="BG18">
            <v>0</v>
          </cell>
        </row>
        <row r="19">
          <cell r="BE19">
            <v>435</v>
          </cell>
          <cell r="BG19">
            <v>1493</v>
          </cell>
        </row>
        <row r="21">
          <cell r="BE21">
            <v>38458</v>
          </cell>
          <cell r="BG21">
            <v>129153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7"/>
  <sheetViews>
    <sheetView tabSelected="1" topLeftCell="BM1" workbookViewId="0">
      <selection activeCell="BW14" sqref="BW14"/>
    </sheetView>
  </sheetViews>
  <sheetFormatPr defaultRowHeight="15"/>
  <cols>
    <col min="1" max="1" width="5.42578125" customWidth="1"/>
    <col min="2" max="2" width="22" customWidth="1"/>
    <col min="3" max="3" width="7.5703125" customWidth="1"/>
    <col min="4" max="4" width="8.28515625" customWidth="1"/>
    <col min="5" max="5" width="8.42578125" customWidth="1"/>
    <col min="6" max="6" width="7.42578125" customWidth="1"/>
    <col min="7" max="7" width="8.42578125" customWidth="1"/>
    <col min="8" max="8" width="9.28515625" customWidth="1"/>
    <col min="9" max="9" width="8" customWidth="1"/>
    <col min="10" max="11" width="7.42578125" customWidth="1"/>
    <col min="12" max="12" width="7.85546875" customWidth="1"/>
    <col min="13" max="13" width="8.140625" customWidth="1"/>
    <col min="14" max="14" width="8.28515625" customWidth="1"/>
    <col min="15" max="15" width="9.28515625" customWidth="1"/>
    <col min="16" max="16" width="7.28515625" customWidth="1"/>
    <col min="17" max="17" width="8.28515625" customWidth="1"/>
    <col min="18" max="18" width="8.85546875" customWidth="1"/>
    <col min="19" max="19" width="10.28515625" customWidth="1"/>
    <col min="20" max="21" width="9.140625" customWidth="1"/>
    <col min="22" max="22" width="7.28515625" customWidth="1"/>
    <col min="23" max="24" width="9.7109375" customWidth="1"/>
    <col min="25" max="25" width="7.28515625" customWidth="1"/>
    <col min="26" max="26" width="8.7109375" customWidth="1"/>
    <col min="27" max="27" width="9.7109375" customWidth="1"/>
    <col min="28" max="28" width="7.5703125" customWidth="1"/>
    <col min="29" max="29" width="8.85546875" customWidth="1"/>
    <col min="30" max="30" width="7.7109375" customWidth="1"/>
    <col min="31" max="31" width="7.5703125" customWidth="1"/>
    <col min="32" max="32" width="8.85546875" customWidth="1"/>
    <col min="33" max="33" width="7.7109375" customWidth="1"/>
    <col min="34" max="34" width="7.5703125" customWidth="1"/>
    <col min="35" max="35" width="8.85546875" customWidth="1"/>
    <col min="36" max="36" width="9.42578125" customWidth="1"/>
    <col min="37" max="37" width="7.5703125" customWidth="1"/>
    <col min="38" max="38" width="8.85546875" bestFit="1" customWidth="1"/>
    <col min="39" max="44" width="8.7109375" customWidth="1"/>
    <col min="45" max="45" width="8.7109375" hidden="1" customWidth="1"/>
    <col min="46" max="46" width="7.28515625" hidden="1" customWidth="1"/>
    <col min="47" max="47" width="8.7109375" hidden="1" customWidth="1"/>
    <col min="52" max="52" width="7.42578125" customWidth="1"/>
    <col min="55" max="55" width="7.85546875" customWidth="1"/>
    <col min="56" max="56" width="10.140625" customWidth="1"/>
    <col min="62" max="62" width="10.28515625" bestFit="1" customWidth="1"/>
  </cols>
  <sheetData>
    <row r="1" spans="1:74" ht="18"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K1" s="50"/>
      <c r="AL1" s="50"/>
      <c r="AM1" s="50"/>
      <c r="AO1" s="50"/>
      <c r="AP1" s="50" t="s">
        <v>41</v>
      </c>
      <c r="AQ1" s="50"/>
      <c r="AR1" s="50"/>
      <c r="AS1" s="50"/>
      <c r="AT1" s="50"/>
      <c r="AU1" s="50"/>
    </row>
    <row r="2" spans="1:74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74">
      <c r="A3" t="s">
        <v>0</v>
      </c>
      <c r="H3" t="s">
        <v>42</v>
      </c>
    </row>
    <row r="5" spans="1:74">
      <c r="A5" s="3"/>
      <c r="B5" s="4"/>
      <c r="C5" s="93" t="s">
        <v>1</v>
      </c>
      <c r="D5" s="94"/>
      <c r="E5" s="95"/>
      <c r="F5" s="93" t="s">
        <v>2</v>
      </c>
      <c r="G5" s="94"/>
      <c r="H5" s="95"/>
      <c r="I5" s="93" t="s">
        <v>3</v>
      </c>
      <c r="J5" s="94"/>
      <c r="K5" s="95"/>
      <c r="L5" s="93" t="s">
        <v>4</v>
      </c>
      <c r="M5" s="94"/>
      <c r="N5" s="95"/>
      <c r="O5" s="93" t="s">
        <v>5</v>
      </c>
      <c r="P5" s="94"/>
      <c r="Q5" s="95"/>
      <c r="R5" s="93" t="s">
        <v>6</v>
      </c>
      <c r="S5" s="94"/>
      <c r="T5" s="95"/>
      <c r="U5" s="93" t="s">
        <v>7</v>
      </c>
      <c r="V5" s="94"/>
      <c r="W5" s="95"/>
      <c r="X5" s="92" t="s">
        <v>8</v>
      </c>
      <c r="Y5" s="92"/>
      <c r="Z5" s="92"/>
      <c r="AA5" s="92" t="s">
        <v>9</v>
      </c>
      <c r="AB5" s="92"/>
      <c r="AC5" s="92"/>
      <c r="AD5" s="92" t="s">
        <v>10</v>
      </c>
      <c r="AE5" s="92"/>
      <c r="AF5" s="92"/>
      <c r="AG5" s="91" t="s">
        <v>11</v>
      </c>
      <c r="AH5" s="92"/>
      <c r="AI5" s="92"/>
      <c r="AJ5" s="91" t="s">
        <v>12</v>
      </c>
      <c r="AK5" s="92"/>
      <c r="AL5" s="92"/>
      <c r="AM5" s="91" t="s">
        <v>13</v>
      </c>
      <c r="AN5" s="92"/>
      <c r="AO5" s="92"/>
      <c r="AP5" s="91" t="s">
        <v>14</v>
      </c>
      <c r="AQ5" s="92"/>
      <c r="AR5" s="92"/>
      <c r="AS5" s="91" t="s">
        <v>43</v>
      </c>
      <c r="AT5" s="92"/>
      <c r="AU5" s="92"/>
      <c r="AV5" s="91" t="s">
        <v>15</v>
      </c>
      <c r="AW5" s="92"/>
      <c r="AX5" s="92"/>
      <c r="AY5" s="92" t="s">
        <v>16</v>
      </c>
      <c r="AZ5" s="92"/>
      <c r="BA5" s="92"/>
      <c r="BB5" s="92" t="s">
        <v>17</v>
      </c>
      <c r="BC5" s="92"/>
      <c r="BD5" s="92"/>
      <c r="BE5" s="91" t="s">
        <v>44</v>
      </c>
      <c r="BF5" s="92"/>
      <c r="BG5" s="92"/>
      <c r="BH5" s="92" t="s">
        <v>39</v>
      </c>
      <c r="BI5" s="92"/>
      <c r="BJ5" s="92"/>
      <c r="BK5" s="91" t="s">
        <v>46</v>
      </c>
      <c r="BL5" s="92"/>
      <c r="BM5" s="92"/>
      <c r="BN5" s="91" t="s">
        <v>47</v>
      </c>
      <c r="BO5" s="92"/>
      <c r="BP5" s="92"/>
      <c r="BQ5" s="91" t="s">
        <v>48</v>
      </c>
      <c r="BR5" s="92"/>
      <c r="BS5" s="92"/>
      <c r="BT5" s="91" t="s">
        <v>49</v>
      </c>
      <c r="BU5" s="92"/>
      <c r="BV5" s="92"/>
    </row>
    <row r="6" spans="1:74">
      <c r="A6" s="5" t="s">
        <v>18</v>
      </c>
      <c r="B6" s="6" t="s">
        <v>19</v>
      </c>
      <c r="C6" s="7" t="s">
        <v>20</v>
      </c>
      <c r="D6" s="7" t="s">
        <v>21</v>
      </c>
      <c r="E6" s="7" t="s">
        <v>22</v>
      </c>
      <c r="F6" s="7" t="s">
        <v>20</v>
      </c>
      <c r="G6" s="7" t="s">
        <v>21</v>
      </c>
      <c r="H6" s="7" t="s">
        <v>22</v>
      </c>
      <c r="I6" s="7" t="s">
        <v>20</v>
      </c>
      <c r="J6" s="7" t="s">
        <v>21</v>
      </c>
      <c r="K6" s="6" t="s">
        <v>22</v>
      </c>
      <c r="L6" s="7" t="s">
        <v>20</v>
      </c>
      <c r="M6" s="7" t="s">
        <v>21</v>
      </c>
      <c r="N6" s="6" t="s">
        <v>22</v>
      </c>
      <c r="O6" s="7" t="s">
        <v>20</v>
      </c>
      <c r="P6" s="7" t="s">
        <v>21</v>
      </c>
      <c r="Q6" s="6" t="s">
        <v>22</v>
      </c>
      <c r="R6" s="7" t="s">
        <v>20</v>
      </c>
      <c r="S6" s="7" t="s">
        <v>21</v>
      </c>
      <c r="T6" s="6" t="s">
        <v>22</v>
      </c>
      <c r="U6" s="7" t="s">
        <v>20</v>
      </c>
      <c r="V6" s="7" t="s">
        <v>21</v>
      </c>
      <c r="W6" s="6" t="s">
        <v>22</v>
      </c>
      <c r="X6" s="51" t="s">
        <v>20</v>
      </c>
      <c r="Y6" s="52" t="s">
        <v>21</v>
      </c>
      <c r="Z6" s="53" t="s">
        <v>22</v>
      </c>
      <c r="AA6" s="54" t="s">
        <v>20</v>
      </c>
      <c r="AB6" s="54" t="s">
        <v>21</v>
      </c>
      <c r="AC6" s="54" t="s">
        <v>22</v>
      </c>
      <c r="AD6" s="54" t="s">
        <v>20</v>
      </c>
      <c r="AE6" s="54" t="s">
        <v>21</v>
      </c>
      <c r="AF6" s="54" t="s">
        <v>22</v>
      </c>
      <c r="AG6" s="54" t="s">
        <v>20</v>
      </c>
      <c r="AH6" s="54" t="s">
        <v>21</v>
      </c>
      <c r="AI6" s="54" t="s">
        <v>22</v>
      </c>
      <c r="AJ6" s="54" t="s">
        <v>20</v>
      </c>
      <c r="AK6" s="54" t="s">
        <v>21</v>
      </c>
      <c r="AL6" s="54" t="s">
        <v>22</v>
      </c>
      <c r="AM6" s="51" t="s">
        <v>20</v>
      </c>
      <c r="AN6" s="51" t="s">
        <v>21</v>
      </c>
      <c r="AO6" s="51" t="s">
        <v>22</v>
      </c>
      <c r="AP6" s="51" t="s">
        <v>20</v>
      </c>
      <c r="AQ6" s="51" t="s">
        <v>21</v>
      </c>
      <c r="AR6" s="51" t="s">
        <v>22</v>
      </c>
      <c r="AS6" s="51" t="s">
        <v>20</v>
      </c>
      <c r="AT6" s="51" t="s">
        <v>21</v>
      </c>
      <c r="AU6" s="51" t="s">
        <v>22</v>
      </c>
      <c r="AV6" s="51" t="s">
        <v>20</v>
      </c>
      <c r="AW6" s="51" t="s">
        <v>21</v>
      </c>
      <c r="AX6" s="55" t="s">
        <v>22</v>
      </c>
      <c r="AY6" s="51" t="s">
        <v>20</v>
      </c>
      <c r="AZ6" s="51" t="s">
        <v>21</v>
      </c>
      <c r="BA6" s="51" t="s">
        <v>22</v>
      </c>
      <c r="BB6" s="51" t="s">
        <v>20</v>
      </c>
      <c r="BC6" s="51" t="s">
        <v>21</v>
      </c>
      <c r="BD6" s="51" t="s">
        <v>22</v>
      </c>
      <c r="BE6" s="51" t="s">
        <v>20</v>
      </c>
      <c r="BF6" s="51" t="s">
        <v>21</v>
      </c>
      <c r="BG6" s="51" t="s">
        <v>22</v>
      </c>
      <c r="BH6" s="10" t="s">
        <v>20</v>
      </c>
      <c r="BI6" s="10" t="s">
        <v>21</v>
      </c>
      <c r="BJ6" s="10" t="s">
        <v>22</v>
      </c>
      <c r="BK6" s="51" t="s">
        <v>20</v>
      </c>
      <c r="BL6" s="51" t="s">
        <v>21</v>
      </c>
      <c r="BM6" s="51" t="s">
        <v>22</v>
      </c>
      <c r="BN6" s="51" t="s">
        <v>20</v>
      </c>
      <c r="BO6" s="51" t="s">
        <v>21</v>
      </c>
      <c r="BP6" s="51" t="s">
        <v>22</v>
      </c>
      <c r="BQ6" s="51" t="s">
        <v>20</v>
      </c>
      <c r="BR6" s="51" t="s">
        <v>21</v>
      </c>
      <c r="BS6" s="51" t="s">
        <v>22</v>
      </c>
      <c r="BT6" s="51" t="s">
        <v>20</v>
      </c>
      <c r="BU6" s="51" t="s">
        <v>21</v>
      </c>
      <c r="BV6" s="51" t="s">
        <v>22</v>
      </c>
    </row>
    <row r="7" spans="1:74">
      <c r="A7" s="8"/>
      <c r="B7" s="9"/>
      <c r="C7" s="6" t="s">
        <v>23</v>
      </c>
      <c r="D7" s="6" t="s">
        <v>24</v>
      </c>
      <c r="E7" s="6"/>
      <c r="F7" s="6" t="s">
        <v>23</v>
      </c>
      <c r="G7" s="6" t="s">
        <v>24</v>
      </c>
      <c r="H7" s="6"/>
      <c r="I7" s="6" t="s">
        <v>23</v>
      </c>
      <c r="J7" s="6" t="s">
        <v>24</v>
      </c>
      <c r="K7" s="6"/>
      <c r="L7" s="6" t="s">
        <v>23</v>
      </c>
      <c r="M7" s="6" t="s">
        <v>24</v>
      </c>
      <c r="N7" s="6"/>
      <c r="O7" s="6" t="s">
        <v>23</v>
      </c>
      <c r="P7" s="6" t="s">
        <v>24</v>
      </c>
      <c r="Q7" s="56"/>
      <c r="R7" s="6" t="s">
        <v>23</v>
      </c>
      <c r="S7" s="6" t="s">
        <v>24</v>
      </c>
      <c r="T7" s="6"/>
      <c r="U7" s="6" t="s">
        <v>23</v>
      </c>
      <c r="V7" s="6" t="s">
        <v>24</v>
      </c>
      <c r="W7" s="6"/>
      <c r="X7" s="10" t="s">
        <v>23</v>
      </c>
      <c r="Y7" s="53" t="s">
        <v>24</v>
      </c>
      <c r="Z7" s="53"/>
      <c r="AA7" s="57" t="s">
        <v>23</v>
      </c>
      <c r="AB7" s="57" t="s">
        <v>24</v>
      </c>
      <c r="AC7" s="57"/>
      <c r="AD7" s="57" t="s">
        <v>23</v>
      </c>
      <c r="AE7" s="57" t="s">
        <v>24</v>
      </c>
      <c r="AF7" s="57"/>
      <c r="AG7" s="57" t="s">
        <v>23</v>
      </c>
      <c r="AH7" s="57" t="s">
        <v>24</v>
      </c>
      <c r="AI7" s="57"/>
      <c r="AJ7" s="57" t="s">
        <v>23</v>
      </c>
      <c r="AK7" s="57" t="s">
        <v>24</v>
      </c>
      <c r="AL7" s="57"/>
      <c r="AM7" s="10" t="s">
        <v>23</v>
      </c>
      <c r="AN7" s="10" t="s">
        <v>24</v>
      </c>
      <c r="AO7" s="10"/>
      <c r="AP7" s="10" t="s">
        <v>23</v>
      </c>
      <c r="AQ7" s="10" t="s">
        <v>24</v>
      </c>
      <c r="AR7" s="10"/>
      <c r="AS7" s="10" t="s">
        <v>23</v>
      </c>
      <c r="AT7" s="10" t="s">
        <v>24</v>
      </c>
      <c r="AU7" s="10"/>
      <c r="AV7" s="10" t="s">
        <v>23</v>
      </c>
      <c r="AW7" s="10" t="s">
        <v>24</v>
      </c>
      <c r="AX7" s="10"/>
      <c r="AY7" s="10" t="s">
        <v>23</v>
      </c>
      <c r="AZ7" s="10" t="s">
        <v>24</v>
      </c>
      <c r="BA7" s="10"/>
      <c r="BB7" s="10" t="s">
        <v>23</v>
      </c>
      <c r="BC7" s="10" t="s">
        <v>24</v>
      </c>
      <c r="BD7" s="10"/>
      <c r="BE7" s="10" t="s">
        <v>23</v>
      </c>
      <c r="BF7" s="10" t="s">
        <v>24</v>
      </c>
      <c r="BG7" s="10"/>
      <c r="BH7" s="10" t="s">
        <v>23</v>
      </c>
      <c r="BI7" s="10" t="s">
        <v>24</v>
      </c>
      <c r="BJ7" s="10"/>
      <c r="BK7" s="10" t="s">
        <v>23</v>
      </c>
      <c r="BL7" s="10" t="s">
        <v>24</v>
      </c>
      <c r="BM7" s="10"/>
      <c r="BN7" s="10" t="s">
        <v>23</v>
      </c>
      <c r="BO7" s="10" t="s">
        <v>24</v>
      </c>
      <c r="BP7" s="10"/>
      <c r="BQ7" s="10" t="s">
        <v>23</v>
      </c>
      <c r="BR7" s="10" t="s">
        <v>24</v>
      </c>
      <c r="BS7" s="10"/>
      <c r="BT7" s="10" t="s">
        <v>23</v>
      </c>
      <c r="BU7" s="10" t="s">
        <v>24</v>
      </c>
      <c r="BV7" s="10"/>
    </row>
    <row r="8" spans="1:74">
      <c r="A8" s="11"/>
      <c r="B8" s="12"/>
      <c r="C8" s="13" t="s">
        <v>25</v>
      </c>
      <c r="D8" s="13" t="s">
        <v>26</v>
      </c>
      <c r="E8" s="13" t="s">
        <v>27</v>
      </c>
      <c r="F8" s="13" t="s">
        <v>25</v>
      </c>
      <c r="G8" s="13" t="s">
        <v>26</v>
      </c>
      <c r="H8" s="13" t="s">
        <v>27</v>
      </c>
      <c r="I8" s="13" t="s">
        <v>25</v>
      </c>
      <c r="J8" s="13" t="s">
        <v>26</v>
      </c>
      <c r="K8" s="13" t="s">
        <v>27</v>
      </c>
      <c r="L8" s="13" t="s">
        <v>25</v>
      </c>
      <c r="M8" s="13" t="s">
        <v>26</v>
      </c>
      <c r="N8" s="13" t="s">
        <v>27</v>
      </c>
      <c r="O8" s="13" t="s">
        <v>25</v>
      </c>
      <c r="P8" s="13" t="s">
        <v>26</v>
      </c>
      <c r="Q8" s="13" t="s">
        <v>27</v>
      </c>
      <c r="R8" s="13" t="s">
        <v>25</v>
      </c>
      <c r="S8" s="13" t="s">
        <v>26</v>
      </c>
      <c r="T8" s="13" t="s">
        <v>27</v>
      </c>
      <c r="U8" s="13" t="s">
        <v>25</v>
      </c>
      <c r="V8" s="13" t="s">
        <v>26</v>
      </c>
      <c r="W8" s="13" t="s">
        <v>27</v>
      </c>
      <c r="X8" s="14" t="s">
        <v>25</v>
      </c>
      <c r="Y8" s="58" t="s">
        <v>26</v>
      </c>
      <c r="Z8" s="58" t="s">
        <v>27</v>
      </c>
      <c r="AA8" s="59" t="s">
        <v>25</v>
      </c>
      <c r="AB8" s="59" t="s">
        <v>26</v>
      </c>
      <c r="AC8" s="59" t="s">
        <v>27</v>
      </c>
      <c r="AD8" s="59" t="s">
        <v>25</v>
      </c>
      <c r="AE8" s="59" t="s">
        <v>26</v>
      </c>
      <c r="AF8" s="59" t="s">
        <v>27</v>
      </c>
      <c r="AG8" s="59" t="s">
        <v>25</v>
      </c>
      <c r="AH8" s="59" t="s">
        <v>26</v>
      </c>
      <c r="AI8" s="59" t="s">
        <v>27</v>
      </c>
      <c r="AJ8" s="59" t="s">
        <v>25</v>
      </c>
      <c r="AK8" s="59" t="s">
        <v>26</v>
      </c>
      <c r="AL8" s="59" t="s">
        <v>27</v>
      </c>
      <c r="AM8" s="14" t="s">
        <v>25</v>
      </c>
      <c r="AN8" s="14" t="s">
        <v>26</v>
      </c>
      <c r="AO8" s="14" t="s">
        <v>27</v>
      </c>
      <c r="AP8" s="14" t="s">
        <v>25</v>
      </c>
      <c r="AQ8" s="14" t="s">
        <v>26</v>
      </c>
      <c r="AR8" s="14" t="s">
        <v>27</v>
      </c>
      <c r="AS8" s="14" t="s">
        <v>25</v>
      </c>
      <c r="AT8" s="14" t="s">
        <v>26</v>
      </c>
      <c r="AU8" s="14" t="s">
        <v>27</v>
      </c>
      <c r="AV8" s="14" t="s">
        <v>25</v>
      </c>
      <c r="AW8" s="14" t="s">
        <v>26</v>
      </c>
      <c r="AX8" s="14" t="s">
        <v>27</v>
      </c>
      <c r="AY8" s="14" t="s">
        <v>25</v>
      </c>
      <c r="AZ8" s="14" t="s">
        <v>26</v>
      </c>
      <c r="BA8" s="14" t="s">
        <v>27</v>
      </c>
      <c r="BB8" s="14" t="s">
        <v>25</v>
      </c>
      <c r="BC8" s="14" t="s">
        <v>26</v>
      </c>
      <c r="BD8" s="14" t="s">
        <v>27</v>
      </c>
      <c r="BE8" s="14" t="s">
        <v>25</v>
      </c>
      <c r="BF8" s="14" t="s">
        <v>26</v>
      </c>
      <c r="BG8" s="14" t="s">
        <v>27</v>
      </c>
      <c r="BH8" s="14" t="s">
        <v>25</v>
      </c>
      <c r="BI8" s="14" t="s">
        <v>26</v>
      </c>
      <c r="BJ8" s="14" t="s">
        <v>27</v>
      </c>
      <c r="BK8" s="14" t="s">
        <v>25</v>
      </c>
      <c r="BL8" s="14" t="s">
        <v>26</v>
      </c>
      <c r="BM8" s="14" t="s">
        <v>27</v>
      </c>
      <c r="BN8" s="14" t="s">
        <v>25</v>
      </c>
      <c r="BO8" s="14" t="s">
        <v>26</v>
      </c>
      <c r="BP8" s="14" t="s">
        <v>27</v>
      </c>
      <c r="BQ8" s="14" t="s">
        <v>25</v>
      </c>
      <c r="BR8" s="14" t="s">
        <v>26</v>
      </c>
      <c r="BS8" s="14" t="s">
        <v>27</v>
      </c>
      <c r="BT8" s="14" t="s">
        <v>25</v>
      </c>
      <c r="BU8" s="14" t="s">
        <v>26</v>
      </c>
      <c r="BV8" s="14" t="s">
        <v>27</v>
      </c>
    </row>
    <row r="9" spans="1:74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5"/>
      <c r="Y9" s="60"/>
      <c r="Z9" s="60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</row>
    <row r="10" spans="1:74">
      <c r="A10" s="5">
        <v>1</v>
      </c>
      <c r="B10" s="9" t="s">
        <v>28</v>
      </c>
      <c r="C10" s="16">
        <v>3685</v>
      </c>
      <c r="D10" s="20">
        <v>18.9280868385346</v>
      </c>
      <c r="E10" s="16">
        <v>6975</v>
      </c>
      <c r="F10" s="61">
        <v>4800</v>
      </c>
      <c r="G10" s="62">
        <v>17.858333333333334</v>
      </c>
      <c r="H10" s="16">
        <v>8572</v>
      </c>
      <c r="I10" s="16">
        <v>5225</v>
      </c>
      <c r="J10" s="17">
        <v>18.769377990430623</v>
      </c>
      <c r="K10" s="16">
        <v>9807</v>
      </c>
      <c r="L10" s="16">
        <v>5168</v>
      </c>
      <c r="M10" s="17">
        <v>19.332430340557277</v>
      </c>
      <c r="N10" s="16">
        <v>9991</v>
      </c>
      <c r="O10" s="18">
        <v>5316</v>
      </c>
      <c r="P10" s="17">
        <f t="shared" ref="P10:P19" si="0">+Q10/O10*10</f>
        <v>23.135816403310759</v>
      </c>
      <c r="Q10" s="16">
        <v>12299</v>
      </c>
      <c r="R10" s="18">
        <v>6291</v>
      </c>
      <c r="S10" s="17">
        <f t="shared" ref="S10:S19" si="1">+T10/R10*10</f>
        <v>23.63376251788269</v>
      </c>
      <c r="T10" s="18">
        <v>14868</v>
      </c>
      <c r="U10" s="16">
        <v>6770</v>
      </c>
      <c r="V10" s="17">
        <f t="shared" ref="V10:V19" si="2">+W10/U10*10</f>
        <v>26.745937961595274</v>
      </c>
      <c r="W10" s="16">
        <v>18107</v>
      </c>
      <c r="X10" s="19">
        <v>9019</v>
      </c>
      <c r="Y10" s="63">
        <f t="shared" ref="Y10:Y19" si="3">+Z10/X10*10</f>
        <v>32.496950881472443</v>
      </c>
      <c r="Z10" s="64">
        <v>29309</v>
      </c>
      <c r="AA10" s="19">
        <v>8270</v>
      </c>
      <c r="AB10" s="63">
        <f t="shared" ref="AB10:AB19" si="4">+AC10/AA10*10</f>
        <v>38.256348246674733</v>
      </c>
      <c r="AC10" s="64">
        <v>31638</v>
      </c>
      <c r="AD10" s="19">
        <v>2613</v>
      </c>
      <c r="AE10" s="63">
        <f t="shared" ref="AE10:AE19" si="5">+AF10/AD10*10</f>
        <v>36.452353616532719</v>
      </c>
      <c r="AF10" s="19">
        <v>9525</v>
      </c>
      <c r="AG10" s="19">
        <v>3458</v>
      </c>
      <c r="AH10" s="63">
        <f t="shared" ref="AH10:AH19" si="6">+AI10/AG10*10</f>
        <v>49.424522845575474</v>
      </c>
      <c r="AI10" s="19">
        <v>17091</v>
      </c>
      <c r="AJ10" s="19">
        <v>4515</v>
      </c>
      <c r="AK10" s="65">
        <f t="shared" ref="AK10:AK19" si="7">+AL10/AJ10*10</f>
        <v>53.067552602436329</v>
      </c>
      <c r="AL10" s="19">
        <v>23960</v>
      </c>
      <c r="AM10" s="19">
        <v>5709</v>
      </c>
      <c r="AN10" s="65">
        <f t="shared" ref="AN10:AN19" si="8">+AO10/AM10*10</f>
        <v>55.618847433876333</v>
      </c>
      <c r="AO10" s="19">
        <v>31752.799999999999</v>
      </c>
      <c r="AP10" s="19">
        <v>3987</v>
      </c>
      <c r="AQ10" s="65">
        <f t="shared" ref="AQ10:AQ19" si="9">+AR10/AP10*10</f>
        <v>52.06420867820416</v>
      </c>
      <c r="AR10" s="19">
        <v>20758</v>
      </c>
      <c r="AS10" s="19">
        <v>601</v>
      </c>
      <c r="AT10" s="65">
        <f t="shared" ref="AT10:AT19" si="10">+AU10/AS10*10</f>
        <v>54.575707154742091</v>
      </c>
      <c r="AU10" s="19">
        <v>3280</v>
      </c>
      <c r="AV10" s="19">
        <v>5040</v>
      </c>
      <c r="AW10" s="65">
        <f t="shared" ref="AW10:AW19" si="11">+AX10/AV10*10</f>
        <v>77.462301587301582</v>
      </c>
      <c r="AX10" s="19">
        <v>39041</v>
      </c>
      <c r="AY10" s="19">
        <v>9481</v>
      </c>
      <c r="AZ10" s="65">
        <f t="shared" ref="AZ10:AZ19" si="12">+BA10/AY10*10</f>
        <v>61.899588650986182</v>
      </c>
      <c r="BA10" s="19">
        <v>58687</v>
      </c>
      <c r="BB10" s="19">
        <v>9407</v>
      </c>
      <c r="BC10" s="65">
        <f t="shared" ref="BC10:BC15" si="13">+BD10/BB10*10</f>
        <v>88.629743807802711</v>
      </c>
      <c r="BD10" s="19">
        <v>83374</v>
      </c>
      <c r="BE10" s="19">
        <v>10055.6</v>
      </c>
      <c r="BF10" s="65">
        <f>BG10/BE10*10</f>
        <v>79.175782648474481</v>
      </c>
      <c r="BG10" s="19">
        <v>79616</v>
      </c>
      <c r="BH10" s="19">
        <f>'[1]Padi sawah'!BH10+'[1]Padi Ladang'!BE10</f>
        <v>38931.1</v>
      </c>
      <c r="BI10" s="37">
        <f t="shared" ref="BI10:BI15" si="14">+BJ10/BH10*10</f>
        <v>51.761958947987601</v>
      </c>
      <c r="BJ10" s="19">
        <f>'[1]Padi sawah'!BJ10+'[1]Padi Ladang'!BG10</f>
        <v>201515</v>
      </c>
      <c r="BK10" s="19">
        <v>13636.1</v>
      </c>
      <c r="BL10" s="65">
        <f t="shared" ref="BL10:BL19" si="15">+BM10/BK10*10</f>
        <v>80.630092181782175</v>
      </c>
      <c r="BM10" s="19">
        <v>109948</v>
      </c>
      <c r="BN10" s="19">
        <v>9066.7999999999993</v>
      </c>
      <c r="BO10" s="65">
        <v>65.361233739554379</v>
      </c>
      <c r="BP10" s="19">
        <v>59261.723406979159</v>
      </c>
      <c r="BQ10" s="19">
        <v>7966</v>
      </c>
      <c r="BR10" s="65">
        <v>68.145825237136449</v>
      </c>
      <c r="BS10" s="19">
        <v>54284.964383902894</v>
      </c>
      <c r="BT10" s="96">
        <v>9447.2000000000007</v>
      </c>
      <c r="BU10" s="97">
        <v>57.47</v>
      </c>
      <c r="BV10" s="96">
        <v>58460.116699999999</v>
      </c>
    </row>
    <row r="11" spans="1:74">
      <c r="A11" s="5">
        <v>2</v>
      </c>
      <c r="B11" s="9" t="s">
        <v>29</v>
      </c>
      <c r="C11" s="16">
        <v>2105</v>
      </c>
      <c r="D11" s="20">
        <v>18.769596199524941</v>
      </c>
      <c r="E11" s="16">
        <v>3951</v>
      </c>
      <c r="F11" s="61">
        <v>1606</v>
      </c>
      <c r="G11" s="62">
        <v>18.175591531755913</v>
      </c>
      <c r="H11" s="16">
        <v>2919</v>
      </c>
      <c r="I11" s="16">
        <v>2045</v>
      </c>
      <c r="J11" s="17">
        <v>18.968215158924203</v>
      </c>
      <c r="K11" s="16">
        <v>3879</v>
      </c>
      <c r="L11" s="16">
        <v>1021</v>
      </c>
      <c r="M11" s="17">
        <v>19.588638589618022</v>
      </c>
      <c r="N11" s="16">
        <v>2000</v>
      </c>
      <c r="O11" s="18">
        <v>1907</v>
      </c>
      <c r="P11" s="17">
        <f t="shared" si="0"/>
        <v>24.462506554798114</v>
      </c>
      <c r="Q11" s="16">
        <v>4665</v>
      </c>
      <c r="R11" s="18">
        <v>2576</v>
      </c>
      <c r="S11" s="17">
        <f t="shared" si="1"/>
        <v>25.574534161490682</v>
      </c>
      <c r="T11" s="18">
        <v>6588</v>
      </c>
      <c r="U11" s="18">
        <v>3821</v>
      </c>
      <c r="V11" s="17">
        <f t="shared" si="2"/>
        <v>26.0376864695106</v>
      </c>
      <c r="W11" s="18">
        <v>9949</v>
      </c>
      <c r="X11" s="19">
        <v>4252</v>
      </c>
      <c r="Y11" s="63">
        <f t="shared" si="3"/>
        <v>33.153809971777989</v>
      </c>
      <c r="Z11" s="64">
        <v>14097</v>
      </c>
      <c r="AA11" s="19">
        <v>3054</v>
      </c>
      <c r="AB11" s="63">
        <f t="shared" si="4"/>
        <v>36.326129666011788</v>
      </c>
      <c r="AC11" s="64">
        <v>11094</v>
      </c>
      <c r="AD11" s="19">
        <v>3191</v>
      </c>
      <c r="AE11" s="63">
        <f t="shared" si="5"/>
        <v>43.340645565653404</v>
      </c>
      <c r="AF11" s="19">
        <v>13830</v>
      </c>
      <c r="AG11" s="19">
        <v>3244</v>
      </c>
      <c r="AH11" s="63">
        <f t="shared" si="6"/>
        <v>51.149815043156593</v>
      </c>
      <c r="AI11" s="19">
        <v>16593</v>
      </c>
      <c r="AJ11" s="19">
        <v>3100</v>
      </c>
      <c r="AK11" s="65">
        <f t="shared" si="7"/>
        <v>54.91935483870968</v>
      </c>
      <c r="AL11" s="19">
        <v>17025</v>
      </c>
      <c r="AM11" s="19">
        <v>3654</v>
      </c>
      <c r="AN11" s="65">
        <f t="shared" si="8"/>
        <v>57.561029009304868</v>
      </c>
      <c r="AO11" s="19">
        <v>21032.799999999999</v>
      </c>
      <c r="AP11" s="19">
        <v>3015</v>
      </c>
      <c r="AQ11" s="65">
        <f t="shared" si="9"/>
        <v>67.794361525704815</v>
      </c>
      <c r="AR11" s="19">
        <v>20440</v>
      </c>
      <c r="AS11" s="19">
        <v>1687</v>
      </c>
      <c r="AT11" s="65">
        <f t="shared" si="10"/>
        <v>65.720213396561945</v>
      </c>
      <c r="AU11" s="19">
        <v>11087</v>
      </c>
      <c r="AV11" s="19">
        <v>2166</v>
      </c>
      <c r="AW11" s="65">
        <f t="shared" si="11"/>
        <v>63.037857802400737</v>
      </c>
      <c r="AX11" s="19">
        <v>13654</v>
      </c>
      <c r="AY11" s="19">
        <v>4489</v>
      </c>
      <c r="AZ11" s="65">
        <f t="shared" si="12"/>
        <v>67.128536422365784</v>
      </c>
      <c r="BA11" s="19">
        <v>30134</v>
      </c>
      <c r="BB11" s="19">
        <f>17076</f>
        <v>17076</v>
      </c>
      <c r="BC11" s="65">
        <f t="shared" si="13"/>
        <v>67.032091824783322</v>
      </c>
      <c r="BD11" s="19">
        <v>114464</v>
      </c>
      <c r="BE11" s="19">
        <v>9607</v>
      </c>
      <c r="BF11" s="65">
        <f t="shared" ref="BF11:BF18" si="16">BG11/BE11*10</f>
        <v>65.331529093369426</v>
      </c>
      <c r="BG11" s="19">
        <v>62764</v>
      </c>
      <c r="BH11" s="19">
        <f>'[1]Padi sawah'!BH11+'[1]Padi Ladang'!BE11</f>
        <v>97342.1</v>
      </c>
      <c r="BI11" s="37">
        <f t="shared" si="14"/>
        <v>51.174568865886386</v>
      </c>
      <c r="BJ11" s="19">
        <f>'[1]Padi sawah'!BJ11+'[1]Padi Ladang'!BG11</f>
        <v>498144</v>
      </c>
      <c r="BK11" s="19">
        <v>13973.1</v>
      </c>
      <c r="BL11" s="65">
        <f t="shared" si="15"/>
        <v>60.580687177505354</v>
      </c>
      <c r="BM11" s="19">
        <v>84650</v>
      </c>
      <c r="BN11" s="19">
        <v>14438.6</v>
      </c>
      <c r="BO11" s="65">
        <v>36.707346173401461</v>
      </c>
      <c r="BP11" s="19">
        <v>53000.268845927443</v>
      </c>
      <c r="BQ11" s="19">
        <v>12509.3</v>
      </c>
      <c r="BR11" s="65">
        <v>36.464239597780981</v>
      </c>
      <c r="BS11" s="19">
        <v>45614.211240052158</v>
      </c>
      <c r="BT11" s="96">
        <v>14975.599999999999</v>
      </c>
      <c r="BU11" s="97">
        <v>54.07</v>
      </c>
      <c r="BV11" s="96">
        <v>83644.959500000012</v>
      </c>
    </row>
    <row r="12" spans="1:74">
      <c r="A12" s="5">
        <v>3</v>
      </c>
      <c r="B12" s="9" t="s">
        <v>30</v>
      </c>
      <c r="C12" s="61">
        <v>6788</v>
      </c>
      <c r="D12" s="20">
        <v>20.752799057159695</v>
      </c>
      <c r="E12" s="16">
        <v>14087</v>
      </c>
      <c r="F12" s="61">
        <v>7222</v>
      </c>
      <c r="G12" s="62">
        <v>20.42370534477984</v>
      </c>
      <c r="H12" s="16">
        <v>14750</v>
      </c>
      <c r="I12" s="16">
        <v>8686</v>
      </c>
      <c r="J12" s="17">
        <v>21.170849643103846</v>
      </c>
      <c r="K12" s="16">
        <v>18389</v>
      </c>
      <c r="L12" s="16">
        <v>11130</v>
      </c>
      <c r="M12" s="17">
        <v>22.007187780772686</v>
      </c>
      <c r="N12" s="16">
        <v>24494</v>
      </c>
      <c r="O12" s="18">
        <v>12623</v>
      </c>
      <c r="P12" s="17">
        <f t="shared" si="0"/>
        <v>24.835617523568093</v>
      </c>
      <c r="Q12" s="16">
        <v>31350</v>
      </c>
      <c r="R12" s="18">
        <v>10523</v>
      </c>
      <c r="S12" s="17">
        <f t="shared" si="1"/>
        <v>26.061009217903642</v>
      </c>
      <c r="T12" s="18">
        <v>27424</v>
      </c>
      <c r="U12" s="18">
        <v>10359</v>
      </c>
      <c r="V12" s="17">
        <f t="shared" si="2"/>
        <v>29.833960807027708</v>
      </c>
      <c r="W12" s="18">
        <v>30905</v>
      </c>
      <c r="X12" s="19">
        <v>15562</v>
      </c>
      <c r="Y12" s="63">
        <f t="shared" si="3"/>
        <v>33.903097288266288</v>
      </c>
      <c r="Z12" s="64">
        <v>52760</v>
      </c>
      <c r="AA12" s="19">
        <v>20521</v>
      </c>
      <c r="AB12" s="63">
        <f t="shared" si="4"/>
        <v>39.614541201695829</v>
      </c>
      <c r="AC12" s="64">
        <v>81293</v>
      </c>
      <c r="AD12" s="19">
        <v>16602</v>
      </c>
      <c r="AE12" s="63">
        <f t="shared" si="5"/>
        <v>40.734851222744254</v>
      </c>
      <c r="AF12" s="19">
        <v>67628</v>
      </c>
      <c r="AG12" s="19">
        <v>15584</v>
      </c>
      <c r="AH12" s="63">
        <f t="shared" si="6"/>
        <v>52.79902464065708</v>
      </c>
      <c r="AI12" s="19">
        <v>82282</v>
      </c>
      <c r="AJ12" s="19">
        <v>15163</v>
      </c>
      <c r="AK12" s="65">
        <f t="shared" si="7"/>
        <v>56.690628503594276</v>
      </c>
      <c r="AL12" s="19">
        <v>85960</v>
      </c>
      <c r="AM12" s="19">
        <v>13830</v>
      </c>
      <c r="AN12" s="65">
        <f t="shared" si="8"/>
        <v>59.416341287057122</v>
      </c>
      <c r="AO12" s="19">
        <v>82172.800000000003</v>
      </c>
      <c r="AP12" s="19">
        <v>15658</v>
      </c>
      <c r="AQ12" s="65">
        <f t="shared" si="9"/>
        <v>52.650402350236298</v>
      </c>
      <c r="AR12" s="19">
        <v>82440</v>
      </c>
      <c r="AS12" s="19">
        <v>15261</v>
      </c>
      <c r="AT12" s="65">
        <f t="shared" si="10"/>
        <v>65.183801847847448</v>
      </c>
      <c r="AU12" s="19">
        <v>99477</v>
      </c>
      <c r="AV12" s="19">
        <v>17772</v>
      </c>
      <c r="AW12" s="65">
        <f t="shared" si="11"/>
        <v>66.751069097456678</v>
      </c>
      <c r="AX12" s="19">
        <v>118630</v>
      </c>
      <c r="AY12" s="19">
        <v>28713</v>
      </c>
      <c r="AZ12" s="65">
        <f t="shared" si="12"/>
        <v>54.509803921568633</v>
      </c>
      <c r="BA12" s="19">
        <v>156514</v>
      </c>
      <c r="BB12" s="19">
        <v>28706</v>
      </c>
      <c r="BC12" s="65">
        <f t="shared" si="13"/>
        <v>64.565596042639172</v>
      </c>
      <c r="BD12" s="19">
        <v>185342</v>
      </c>
      <c r="BE12" s="19">
        <v>24701</v>
      </c>
      <c r="BF12" s="65">
        <f t="shared" si="16"/>
        <v>59.50690255455244</v>
      </c>
      <c r="BG12" s="19">
        <v>146988</v>
      </c>
      <c r="BH12" s="19">
        <f>'[1]Padi sawah'!BH12+'[1]Padi Ladang'!BE12</f>
        <v>76986.100000000006</v>
      </c>
      <c r="BI12" s="37">
        <f t="shared" si="14"/>
        <v>54.068331815743356</v>
      </c>
      <c r="BJ12" s="19">
        <f>'[1]Padi sawah'!BJ12+'[1]Padi Ladang'!BG12</f>
        <v>416251</v>
      </c>
      <c r="BK12" s="19">
        <v>22560.1</v>
      </c>
      <c r="BL12" s="65">
        <f t="shared" si="15"/>
        <v>63.970904384289078</v>
      </c>
      <c r="BM12" s="19">
        <v>144319</v>
      </c>
      <c r="BN12" s="19">
        <v>21579.3</v>
      </c>
      <c r="BO12" s="65">
        <v>49.459983781256796</v>
      </c>
      <c r="BP12" s="19">
        <v>106731.18280108747</v>
      </c>
      <c r="BQ12" s="19">
        <v>25303.7</v>
      </c>
      <c r="BR12" s="65">
        <v>49.550725669389891</v>
      </c>
      <c r="BS12" s="19">
        <v>125381.66971205411</v>
      </c>
      <c r="BT12" s="96">
        <v>26777.100000000002</v>
      </c>
      <c r="BU12" s="97">
        <v>57.04</v>
      </c>
      <c r="BV12" s="96">
        <v>159906.47</v>
      </c>
    </row>
    <row r="13" spans="1:74">
      <c r="A13" s="5">
        <v>4</v>
      </c>
      <c r="B13" s="9" t="s">
        <v>31</v>
      </c>
      <c r="C13" s="61">
        <v>5245</v>
      </c>
      <c r="D13" s="20">
        <v>21.675881792183031</v>
      </c>
      <c r="E13" s="16">
        <v>11369</v>
      </c>
      <c r="F13" s="61">
        <v>7638</v>
      </c>
      <c r="G13" s="62">
        <v>21.349829798376536</v>
      </c>
      <c r="H13" s="16">
        <v>16307</v>
      </c>
      <c r="I13" s="16">
        <v>8407</v>
      </c>
      <c r="J13" s="17">
        <v>21.420245033900322</v>
      </c>
      <c r="K13" s="16">
        <v>18008</v>
      </c>
      <c r="L13" s="16">
        <v>10858</v>
      </c>
      <c r="M13" s="17">
        <v>22.46914717259164</v>
      </c>
      <c r="N13" s="16">
        <v>24397</v>
      </c>
      <c r="O13" s="18">
        <v>12240</v>
      </c>
      <c r="P13" s="17">
        <f t="shared" si="0"/>
        <v>24.457516339869283</v>
      </c>
      <c r="Q13" s="16">
        <v>29936</v>
      </c>
      <c r="R13" s="18">
        <v>13075</v>
      </c>
      <c r="S13" s="17">
        <f t="shared" si="1"/>
        <v>25.921223709369023</v>
      </c>
      <c r="T13" s="18">
        <v>33892</v>
      </c>
      <c r="U13" s="18">
        <v>11004</v>
      </c>
      <c r="V13" s="17">
        <f t="shared" si="2"/>
        <v>28.084332969829152</v>
      </c>
      <c r="W13" s="18">
        <v>30904</v>
      </c>
      <c r="X13" s="19">
        <v>16047</v>
      </c>
      <c r="Y13" s="63">
        <f t="shared" si="3"/>
        <v>32.735090671153486</v>
      </c>
      <c r="Z13" s="64">
        <v>52530</v>
      </c>
      <c r="AA13" s="19">
        <v>27199</v>
      </c>
      <c r="AB13" s="63">
        <f t="shared" si="4"/>
        <v>37.074892459281592</v>
      </c>
      <c r="AC13" s="64">
        <v>100840</v>
      </c>
      <c r="AD13" s="19">
        <v>14528</v>
      </c>
      <c r="AE13" s="63">
        <f t="shared" si="5"/>
        <v>39.527120044052865</v>
      </c>
      <c r="AF13" s="19">
        <v>57425</v>
      </c>
      <c r="AG13" s="19">
        <v>26065</v>
      </c>
      <c r="AH13" s="63">
        <f t="shared" si="6"/>
        <v>50.855169767887972</v>
      </c>
      <c r="AI13" s="19">
        <v>132554</v>
      </c>
      <c r="AJ13" s="19">
        <v>35234</v>
      </c>
      <c r="AK13" s="65">
        <f t="shared" si="7"/>
        <v>54.603791792019074</v>
      </c>
      <c r="AL13" s="19">
        <v>192391</v>
      </c>
      <c r="AM13" s="19">
        <v>38174</v>
      </c>
      <c r="AN13" s="65">
        <f t="shared" si="8"/>
        <v>57.228951642479167</v>
      </c>
      <c r="AO13" s="19">
        <v>218465.8</v>
      </c>
      <c r="AP13" s="19">
        <v>43043</v>
      </c>
      <c r="AQ13" s="65">
        <f t="shared" si="9"/>
        <v>66.737448597913712</v>
      </c>
      <c r="AR13" s="19">
        <v>287258</v>
      </c>
      <c r="AS13" s="19">
        <v>52618</v>
      </c>
      <c r="AT13" s="65">
        <f t="shared" si="10"/>
        <v>66.381656467368572</v>
      </c>
      <c r="AU13" s="19">
        <v>349287</v>
      </c>
      <c r="AV13" s="19">
        <v>49712</v>
      </c>
      <c r="AW13" s="65">
        <f t="shared" si="11"/>
        <v>66.359229159961373</v>
      </c>
      <c r="AX13" s="19">
        <v>329885</v>
      </c>
      <c r="AY13" s="19">
        <v>76674</v>
      </c>
      <c r="AZ13" s="65">
        <f t="shared" si="12"/>
        <v>60.938518924276806</v>
      </c>
      <c r="BA13" s="19">
        <v>467240</v>
      </c>
      <c r="BB13" s="19">
        <v>96667</v>
      </c>
      <c r="BC13" s="65">
        <f t="shared" si="13"/>
        <v>64.283054196364844</v>
      </c>
      <c r="BD13" s="19">
        <v>621405</v>
      </c>
      <c r="BE13" s="19">
        <v>113563</v>
      </c>
      <c r="BF13" s="65">
        <f t="shared" si="16"/>
        <v>59.533474811338195</v>
      </c>
      <c r="BG13" s="19">
        <v>676080</v>
      </c>
      <c r="BH13" s="19">
        <f>'[1]Padi sawah'!BH13+'[1]Padi Ladang'!BE13</f>
        <v>89186.1</v>
      </c>
      <c r="BI13" s="37">
        <f t="shared" si="14"/>
        <v>51.827807247990435</v>
      </c>
      <c r="BJ13" s="19">
        <f>'[1]Padi sawah'!BJ13+'[1]Padi Ladang'!BG13</f>
        <v>462232</v>
      </c>
      <c r="BK13" s="19">
        <v>110035.1</v>
      </c>
      <c r="BL13" s="65">
        <f t="shared" si="15"/>
        <v>63.360055109687721</v>
      </c>
      <c r="BM13" s="19">
        <v>697183</v>
      </c>
      <c r="BN13" s="19">
        <v>89409.1</v>
      </c>
      <c r="BO13" s="65">
        <v>63.180140152008796</v>
      </c>
      <c r="BP13" s="19">
        <v>564887.94688649697</v>
      </c>
      <c r="BQ13" s="19">
        <v>92966.2</v>
      </c>
      <c r="BR13" s="65">
        <v>65.701562743851483</v>
      </c>
      <c r="BS13" s="19">
        <v>610802.46223574458</v>
      </c>
      <c r="BT13" s="96">
        <v>96343.299999999988</v>
      </c>
      <c r="BU13" s="97">
        <v>65.08</v>
      </c>
      <c r="BV13" s="96">
        <v>668751.74069999997</v>
      </c>
    </row>
    <row r="14" spans="1:74">
      <c r="A14" s="66">
        <v>5</v>
      </c>
      <c r="B14" s="67" t="s">
        <v>32</v>
      </c>
      <c r="C14" s="61">
        <v>2864</v>
      </c>
      <c r="D14" s="36">
        <v>18.959497206703912</v>
      </c>
      <c r="E14" s="61">
        <v>5430</v>
      </c>
      <c r="F14" s="61">
        <v>1947</v>
      </c>
      <c r="G14" s="62">
        <v>18.567026194144837</v>
      </c>
      <c r="H14" s="61">
        <v>3615</v>
      </c>
      <c r="I14" s="61">
        <v>2264</v>
      </c>
      <c r="J14" s="38">
        <v>19.545053003533567</v>
      </c>
      <c r="K14" s="61">
        <v>4425</v>
      </c>
      <c r="L14" s="61">
        <v>1322</v>
      </c>
      <c r="M14" s="38">
        <v>20.007564296520425</v>
      </c>
      <c r="N14" s="61">
        <v>2645</v>
      </c>
      <c r="O14" s="68">
        <v>2243</v>
      </c>
      <c r="P14" s="69">
        <f t="shared" si="0"/>
        <v>24.391440035666516</v>
      </c>
      <c r="Q14" s="70">
        <v>5471</v>
      </c>
      <c r="R14" s="68">
        <v>2674</v>
      </c>
      <c r="S14" s="69">
        <f t="shared" si="1"/>
        <v>25.646970830216901</v>
      </c>
      <c r="T14" s="68">
        <v>6858</v>
      </c>
      <c r="U14" s="68">
        <v>1931</v>
      </c>
      <c r="V14" s="69">
        <f t="shared" si="2"/>
        <v>26.727084412221647</v>
      </c>
      <c r="W14" s="68">
        <v>5161</v>
      </c>
      <c r="X14" s="68">
        <v>3953</v>
      </c>
      <c r="Y14" s="71">
        <f t="shared" si="3"/>
        <v>33.399949405514796</v>
      </c>
      <c r="Z14" s="70">
        <v>13203</v>
      </c>
      <c r="AA14" s="68">
        <v>6598</v>
      </c>
      <c r="AB14" s="71">
        <f t="shared" si="4"/>
        <v>36.974840860866934</v>
      </c>
      <c r="AC14" s="70">
        <v>24396</v>
      </c>
      <c r="AD14" s="68">
        <v>5821</v>
      </c>
      <c r="AE14" s="71">
        <f t="shared" si="5"/>
        <v>41.827864628070785</v>
      </c>
      <c r="AF14" s="68">
        <v>24348</v>
      </c>
      <c r="AG14" s="68">
        <v>16999</v>
      </c>
      <c r="AH14" s="71">
        <f t="shared" si="6"/>
        <v>51.166539208188709</v>
      </c>
      <c r="AI14" s="68">
        <v>86978</v>
      </c>
      <c r="AJ14" s="68">
        <v>27905</v>
      </c>
      <c r="AK14" s="65">
        <f t="shared" si="7"/>
        <v>54.938183121304426</v>
      </c>
      <c r="AL14" s="68">
        <v>153305</v>
      </c>
      <c r="AM14" s="68">
        <v>21593</v>
      </c>
      <c r="AN14" s="65">
        <f t="shared" si="8"/>
        <v>57.579215486500253</v>
      </c>
      <c r="AO14" s="68">
        <v>124330.8</v>
      </c>
      <c r="AP14" s="68">
        <v>29512</v>
      </c>
      <c r="AQ14" s="65">
        <f t="shared" si="9"/>
        <v>63.406410951477369</v>
      </c>
      <c r="AR14" s="68">
        <v>187125</v>
      </c>
      <c r="AS14" s="68">
        <v>32089</v>
      </c>
      <c r="AT14" s="65">
        <f t="shared" si="10"/>
        <v>73.13658886222693</v>
      </c>
      <c r="AU14" s="68">
        <v>234688</v>
      </c>
      <c r="AV14" s="68">
        <v>29813</v>
      </c>
      <c r="AW14" s="65">
        <f t="shared" si="11"/>
        <v>73.409250997886829</v>
      </c>
      <c r="AX14" s="68">
        <v>218855</v>
      </c>
      <c r="AY14" s="68">
        <v>34851</v>
      </c>
      <c r="AZ14" s="65">
        <f t="shared" si="12"/>
        <v>64.302602507819003</v>
      </c>
      <c r="BA14" s="68">
        <v>224101</v>
      </c>
      <c r="BB14" s="68">
        <v>87651</v>
      </c>
      <c r="BC14" s="65">
        <f t="shared" si="13"/>
        <v>69.778553581818812</v>
      </c>
      <c r="BD14" s="68">
        <v>611616</v>
      </c>
      <c r="BE14" s="19">
        <v>79382</v>
      </c>
      <c r="BF14" s="65">
        <f t="shared" si="16"/>
        <v>67.594416870323244</v>
      </c>
      <c r="BG14" s="19">
        <v>536578</v>
      </c>
      <c r="BH14" s="19">
        <f>'[1]Padi sawah'!BH14+'[1]Padi Ladang'!BE14</f>
        <v>52566.1</v>
      </c>
      <c r="BI14" s="37">
        <f t="shared" si="14"/>
        <v>48.602996988553464</v>
      </c>
      <c r="BJ14" s="19">
        <f>'[1]Padi sawah'!BJ14+'[1]Padi Ladang'!BG14</f>
        <v>255487</v>
      </c>
      <c r="BK14" s="19">
        <v>81742.100000000006</v>
      </c>
      <c r="BL14" s="65">
        <f t="shared" si="15"/>
        <v>64.909881199528755</v>
      </c>
      <c r="BM14" s="19">
        <v>530587</v>
      </c>
      <c r="BN14" s="19">
        <v>58182.899999999994</v>
      </c>
      <c r="BO14" s="65">
        <v>51.925409536822571</v>
      </c>
      <c r="BP14" s="19">
        <v>302117.09105399938</v>
      </c>
      <c r="BQ14" s="19">
        <v>60866.6</v>
      </c>
      <c r="BR14" s="65">
        <v>50.639615830315066</v>
      </c>
      <c r="BS14" s="19">
        <v>308226.12408974551</v>
      </c>
      <c r="BT14" s="96">
        <v>76287.500000000015</v>
      </c>
      <c r="BU14" s="97">
        <v>59.66</v>
      </c>
      <c r="BV14" s="96">
        <v>493137.10869999998</v>
      </c>
    </row>
    <row r="15" spans="1:74">
      <c r="A15" s="5">
        <v>6</v>
      </c>
      <c r="B15" s="9" t="s">
        <v>40</v>
      </c>
      <c r="C15" s="61">
        <v>4268</v>
      </c>
      <c r="D15" s="20">
        <v>20.937207122774133</v>
      </c>
      <c r="E15" s="16">
        <v>8936</v>
      </c>
      <c r="F15" s="61">
        <v>5623</v>
      </c>
      <c r="G15" s="62">
        <v>20.624221945580651</v>
      </c>
      <c r="H15" s="16">
        <v>11597</v>
      </c>
      <c r="I15" s="18">
        <v>4455</v>
      </c>
      <c r="J15" s="17">
        <v>21.176206509539842</v>
      </c>
      <c r="K15" s="16">
        <v>9434</v>
      </c>
      <c r="L15" s="18">
        <v>3285</v>
      </c>
      <c r="M15" s="17">
        <v>21.272450532724505</v>
      </c>
      <c r="N15" s="16">
        <v>6988</v>
      </c>
      <c r="O15" s="18">
        <v>2938</v>
      </c>
      <c r="P15" s="17">
        <f t="shared" si="0"/>
        <v>24.809394145677331</v>
      </c>
      <c r="Q15" s="16">
        <v>7289</v>
      </c>
      <c r="R15" s="18">
        <v>3481</v>
      </c>
      <c r="S15" s="17">
        <f t="shared" si="1"/>
        <v>25.914966963516232</v>
      </c>
      <c r="T15" s="18">
        <v>9021</v>
      </c>
      <c r="U15" s="18">
        <v>6579</v>
      </c>
      <c r="V15" s="17">
        <f t="shared" si="2"/>
        <v>27.878801131603588</v>
      </c>
      <c r="W15" s="18">
        <v>18341.463264482001</v>
      </c>
      <c r="X15" s="19">
        <v>7595</v>
      </c>
      <c r="Y15" s="63">
        <f t="shared" si="3"/>
        <v>33.703752468729427</v>
      </c>
      <c r="Z15" s="64">
        <v>25598</v>
      </c>
      <c r="AA15" s="19">
        <v>11707</v>
      </c>
      <c r="AB15" s="63">
        <f t="shared" si="4"/>
        <v>38.663192961476042</v>
      </c>
      <c r="AC15" s="64">
        <v>45263</v>
      </c>
      <c r="AD15" s="19">
        <v>9686</v>
      </c>
      <c r="AE15" s="63">
        <f t="shared" si="5"/>
        <v>40.035102209374358</v>
      </c>
      <c r="AF15" s="19">
        <v>38778</v>
      </c>
      <c r="AG15" s="19">
        <v>11299</v>
      </c>
      <c r="AH15" s="63">
        <f t="shared" si="6"/>
        <v>51.724046375785463</v>
      </c>
      <c r="AI15" s="19">
        <v>58443</v>
      </c>
      <c r="AJ15" s="19">
        <v>18273</v>
      </c>
      <c r="AK15" s="65">
        <f t="shared" si="7"/>
        <v>55.536584031084111</v>
      </c>
      <c r="AL15" s="19">
        <v>101482</v>
      </c>
      <c r="AM15" s="19">
        <v>15237</v>
      </c>
      <c r="AN15" s="65">
        <f t="shared" si="8"/>
        <v>58.206996127846686</v>
      </c>
      <c r="AO15" s="19">
        <v>88690</v>
      </c>
      <c r="AP15" s="19">
        <v>18695</v>
      </c>
      <c r="AQ15" s="65">
        <f t="shared" si="9"/>
        <v>58.57608986359989</v>
      </c>
      <c r="AR15" s="19">
        <v>109508</v>
      </c>
      <c r="AS15" s="19">
        <v>27317</v>
      </c>
      <c r="AT15" s="65">
        <f t="shared" si="10"/>
        <v>65.949774865468399</v>
      </c>
      <c r="AU15" s="19">
        <v>180155</v>
      </c>
      <c r="AV15" s="19">
        <v>25841</v>
      </c>
      <c r="AW15" s="65">
        <f t="shared" si="11"/>
        <v>66.156882473588482</v>
      </c>
      <c r="AX15" s="19">
        <v>170956</v>
      </c>
      <c r="AY15" s="19">
        <v>29227</v>
      </c>
      <c r="AZ15" s="65">
        <f t="shared" si="12"/>
        <v>68.048037773291824</v>
      </c>
      <c r="BA15" s="19">
        <v>198884</v>
      </c>
      <c r="BB15" s="19">
        <v>44004</v>
      </c>
      <c r="BC15" s="65">
        <f t="shared" si="13"/>
        <v>72.762930642668849</v>
      </c>
      <c r="BD15" s="19">
        <v>320186</v>
      </c>
      <c r="BE15" s="19">
        <v>65168</v>
      </c>
      <c r="BF15" s="65">
        <f t="shared" si="16"/>
        <v>65.730726737048855</v>
      </c>
      <c r="BG15" s="19">
        <v>428354</v>
      </c>
      <c r="BH15" s="19">
        <f>'[1]Padi sawah'!BH15+'[1]Padi Ladang'!BE15</f>
        <v>81748.100000000006</v>
      </c>
      <c r="BI15" s="37">
        <f t="shared" si="14"/>
        <v>47.891755282385766</v>
      </c>
      <c r="BJ15" s="19">
        <f>'[1]Padi sawah'!BJ15+'[1]Padi Ladang'!BG15</f>
        <v>391506</v>
      </c>
      <c r="BK15" s="19">
        <v>76952.100000000006</v>
      </c>
      <c r="BL15" s="65">
        <f t="shared" si="15"/>
        <v>76.300061986612448</v>
      </c>
      <c r="BM15" s="19">
        <v>587145</v>
      </c>
      <c r="BN15" s="19">
        <v>61664.700000000004</v>
      </c>
      <c r="BO15" s="65">
        <v>75.233955047235256</v>
      </c>
      <c r="BP15" s="19">
        <v>463927.92678012484</v>
      </c>
      <c r="BQ15" s="19">
        <v>62934.400000000001</v>
      </c>
      <c r="BR15" s="65">
        <v>80.952401808156523</v>
      </c>
      <c r="BS15" s="19">
        <v>509469.08363552461</v>
      </c>
      <c r="BT15" s="96">
        <v>79359.099999999991</v>
      </c>
      <c r="BU15" s="97">
        <v>72.959999999999994</v>
      </c>
      <c r="BV15" s="96">
        <v>644771.23920000007</v>
      </c>
    </row>
    <row r="16" spans="1:74">
      <c r="A16" s="5">
        <v>7</v>
      </c>
      <c r="B16" s="9" t="s">
        <v>33</v>
      </c>
      <c r="C16" s="61"/>
      <c r="D16" s="67"/>
      <c r="E16" s="16"/>
      <c r="F16" s="61"/>
      <c r="G16" s="62"/>
      <c r="H16" s="16"/>
      <c r="I16" s="16"/>
      <c r="J16" s="20"/>
      <c r="K16" s="16"/>
      <c r="L16" s="16"/>
      <c r="M16" s="20"/>
      <c r="N16" s="16"/>
      <c r="O16" s="16">
        <v>1432</v>
      </c>
      <c r="P16" s="20">
        <f>+Q16/O16*10</f>
        <v>26.124301675977652</v>
      </c>
      <c r="Q16" s="16">
        <v>3741</v>
      </c>
      <c r="R16" s="16">
        <v>1653</v>
      </c>
      <c r="S16" s="20">
        <f>+T16/R16*10</f>
        <v>26.660617059891109</v>
      </c>
      <c r="T16" s="16">
        <v>4407</v>
      </c>
      <c r="U16" s="16">
        <v>1600</v>
      </c>
      <c r="V16" s="20">
        <f>+W16/U16*10</f>
        <v>29.925000000000001</v>
      </c>
      <c r="W16" s="16">
        <v>4788</v>
      </c>
      <c r="X16" s="19">
        <v>1705</v>
      </c>
      <c r="Y16" s="63">
        <f>+Z16/X16*10</f>
        <v>32.351906158357771</v>
      </c>
      <c r="Z16" s="64">
        <v>5516</v>
      </c>
      <c r="AA16" s="19">
        <v>3209</v>
      </c>
      <c r="AB16" s="63">
        <f>+AC16/AA16*10</f>
        <v>33.312558429417265</v>
      </c>
      <c r="AC16" s="64">
        <v>10690</v>
      </c>
      <c r="AD16" s="19">
        <v>3076</v>
      </c>
      <c r="AE16" s="63">
        <f>+AF16/AD16*10</f>
        <v>37.522756827048113</v>
      </c>
      <c r="AF16" s="19">
        <v>11542</v>
      </c>
      <c r="AG16" s="19">
        <v>5284</v>
      </c>
      <c r="AH16" s="63">
        <f>+AI16/AG16*10</f>
        <v>50.022710068130209</v>
      </c>
      <c r="AI16" s="19">
        <v>26432</v>
      </c>
      <c r="AJ16" s="19">
        <v>5113</v>
      </c>
      <c r="AK16" s="65">
        <f>+AL16/AJ16*10</f>
        <v>53.71015059651868</v>
      </c>
      <c r="AL16" s="19">
        <v>27462</v>
      </c>
      <c r="AM16" s="19">
        <v>5486</v>
      </c>
      <c r="AN16" s="65">
        <f>+AO16/AM16*10</f>
        <v>56.292380605176817</v>
      </c>
      <c r="AO16" s="19">
        <v>30882</v>
      </c>
      <c r="AP16" s="19">
        <v>6235</v>
      </c>
      <c r="AQ16" s="65">
        <f>+AR16/AP16*10</f>
        <v>67.475541299117879</v>
      </c>
      <c r="AR16" s="19">
        <v>42071</v>
      </c>
      <c r="AS16" s="19">
        <v>6301</v>
      </c>
      <c r="AT16" s="65">
        <f>+AU16/AS16*10</f>
        <v>49.195365814950009</v>
      </c>
      <c r="AU16" s="19">
        <v>30998</v>
      </c>
      <c r="AV16" s="19">
        <v>5893</v>
      </c>
      <c r="AW16" s="65">
        <f>+AX16/AV16*10</f>
        <v>50.223994569828612</v>
      </c>
      <c r="AX16" s="19">
        <v>29597</v>
      </c>
      <c r="AY16" s="19">
        <v>14045</v>
      </c>
      <c r="AZ16" s="65">
        <f>+BA16/AY16*10</f>
        <v>60.165183339266648</v>
      </c>
      <c r="BA16" s="19">
        <v>84502</v>
      </c>
      <c r="BB16" s="19">
        <v>16231</v>
      </c>
      <c r="BC16" s="65">
        <f>+BD16/BB16*10</f>
        <v>61.616043373790895</v>
      </c>
      <c r="BD16" s="19">
        <v>100009</v>
      </c>
      <c r="BE16" s="19">
        <v>11840</v>
      </c>
      <c r="BF16" s="65">
        <f t="shared" si="16"/>
        <v>63.679898648648646</v>
      </c>
      <c r="BG16" s="19">
        <v>75397</v>
      </c>
      <c r="BH16" s="19">
        <f>'[1]Padi sawah'!BH16+'[1]Padi Ladang'!BE16</f>
        <v>24471.1</v>
      </c>
      <c r="BI16" s="37">
        <f>+BJ16/BH16*10</f>
        <v>44.854951350777043</v>
      </c>
      <c r="BJ16" s="19">
        <f>'[1]Padi sawah'!BJ16+'[1]Padi Ladang'!BG16</f>
        <v>109765</v>
      </c>
      <c r="BK16" s="19">
        <v>16386.099999999999</v>
      </c>
      <c r="BL16" s="65">
        <f t="shared" si="15"/>
        <v>58.257913719554992</v>
      </c>
      <c r="BM16" s="19">
        <v>95462</v>
      </c>
      <c r="BN16" s="19">
        <v>10661.9</v>
      </c>
      <c r="BO16" s="65">
        <v>53.548707791889072</v>
      </c>
      <c r="BP16" s="19">
        <v>57093.096760634209</v>
      </c>
      <c r="BQ16" s="19">
        <v>11166.6</v>
      </c>
      <c r="BR16" s="65">
        <v>52.773680988560173</v>
      </c>
      <c r="BS16" s="19">
        <v>58930.258612685604</v>
      </c>
      <c r="BT16" s="96">
        <v>12704.099999999999</v>
      </c>
      <c r="BU16" s="97">
        <v>72.61</v>
      </c>
      <c r="BV16" s="96">
        <v>85771.026299999998</v>
      </c>
    </row>
    <row r="17" spans="1:74">
      <c r="A17" s="5">
        <v>8</v>
      </c>
      <c r="B17" s="9" t="s">
        <v>34</v>
      </c>
      <c r="C17" s="16"/>
      <c r="D17" s="20"/>
      <c r="E17" s="16"/>
      <c r="F17" s="61"/>
      <c r="G17" s="62"/>
      <c r="H17" s="16"/>
      <c r="I17" s="16"/>
      <c r="J17" s="17"/>
      <c r="K17" s="16"/>
      <c r="L17" s="16"/>
      <c r="M17" s="17"/>
      <c r="N17" s="16"/>
      <c r="O17" s="18"/>
      <c r="P17" s="17"/>
      <c r="Q17" s="16"/>
      <c r="R17" s="18"/>
      <c r="S17" s="17"/>
      <c r="T17" s="18"/>
      <c r="U17" s="16"/>
      <c r="V17" s="17"/>
      <c r="W17" s="16"/>
      <c r="X17" s="19"/>
      <c r="Y17" s="63"/>
      <c r="Z17" s="64"/>
      <c r="AA17" s="19"/>
      <c r="AB17" s="63"/>
      <c r="AC17" s="64"/>
      <c r="AD17" s="19">
        <v>5393</v>
      </c>
      <c r="AE17" s="63">
        <f>+AF17/AD17*10</f>
        <v>42.684961987761916</v>
      </c>
      <c r="AF17" s="19">
        <v>23020</v>
      </c>
      <c r="AG17" s="19">
        <v>6015</v>
      </c>
      <c r="AH17" s="63">
        <f>+AI17/AG17*10</f>
        <v>48.937655860349125</v>
      </c>
      <c r="AI17" s="19">
        <v>29436</v>
      </c>
      <c r="AJ17" s="19">
        <v>6376</v>
      </c>
      <c r="AK17" s="65">
        <f>+AL17/AJ17*10</f>
        <v>52.545483061480553</v>
      </c>
      <c r="AL17" s="19">
        <v>33503</v>
      </c>
      <c r="AM17" s="19">
        <v>6162</v>
      </c>
      <c r="AN17" s="65">
        <f>+AO17/AM17*10</f>
        <v>55.071080817916268</v>
      </c>
      <c r="AO17" s="19">
        <v>33934.800000000003</v>
      </c>
      <c r="AP17" s="19">
        <v>5708</v>
      </c>
      <c r="AQ17" s="65">
        <f>+AR17/AP17*10</f>
        <v>57.30553608969867</v>
      </c>
      <c r="AR17" s="19">
        <v>32710</v>
      </c>
      <c r="AS17" s="19">
        <v>5109</v>
      </c>
      <c r="AT17" s="65">
        <f>+AU17/AS17*10</f>
        <v>54.82286161675475</v>
      </c>
      <c r="AU17" s="19">
        <v>28009</v>
      </c>
      <c r="AV17" s="19">
        <v>5661</v>
      </c>
      <c r="AW17" s="65">
        <f>+AX17/AV17*10</f>
        <v>56.756756756756758</v>
      </c>
      <c r="AX17" s="19">
        <v>32130</v>
      </c>
      <c r="AY17" s="19">
        <v>7690</v>
      </c>
      <c r="AZ17" s="65">
        <f>+BA17/AY17*10</f>
        <v>62.241872561768531</v>
      </c>
      <c r="BA17" s="19">
        <v>47864</v>
      </c>
      <c r="BB17" s="19">
        <v>9144</v>
      </c>
      <c r="BC17" s="65">
        <f>+BD17/BB17*10</f>
        <v>82.222222222222214</v>
      </c>
      <c r="BD17" s="19">
        <v>75184</v>
      </c>
      <c r="BE17" s="19">
        <v>7226</v>
      </c>
      <c r="BF17" s="65">
        <f t="shared" si="16"/>
        <v>67.094658178798781</v>
      </c>
      <c r="BG17" s="19">
        <v>48482.6</v>
      </c>
      <c r="BH17" s="19">
        <f>'[1]Padi sawah'!BH17+'[1]Padi Ladang'!BE17</f>
        <v>12264.1</v>
      </c>
      <c r="BI17" s="37">
        <f>+BJ17/BH17*10</f>
        <v>46.162376366794142</v>
      </c>
      <c r="BJ17" s="19">
        <f>'[1]Padi sawah'!BJ17+'[1]Padi Ladang'!BG17</f>
        <v>56614</v>
      </c>
      <c r="BK17" s="19">
        <v>9504.1</v>
      </c>
      <c r="BL17" s="65">
        <f t="shared" si="15"/>
        <v>64.980376889973797</v>
      </c>
      <c r="BM17" s="19">
        <v>61758</v>
      </c>
      <c r="BN17" s="19">
        <v>11027.599999999999</v>
      </c>
      <c r="BO17" s="65">
        <v>67.972957061589213</v>
      </c>
      <c r="BP17" s="19">
        <v>74957.858129238113</v>
      </c>
      <c r="BQ17" s="19">
        <v>8314.5</v>
      </c>
      <c r="BR17" s="65">
        <v>68.914903256349064</v>
      </c>
      <c r="BS17" s="19">
        <v>57299.296312491424</v>
      </c>
      <c r="BT17" s="96">
        <v>9703.6</v>
      </c>
      <c r="BU17" s="97">
        <v>55.71</v>
      </c>
      <c r="BV17" s="96">
        <v>65962.021599999993</v>
      </c>
    </row>
    <row r="18" spans="1:74">
      <c r="A18" s="5">
        <v>9</v>
      </c>
      <c r="B18" s="9" t="s">
        <v>35</v>
      </c>
      <c r="C18" s="16">
        <v>14</v>
      </c>
      <c r="D18" s="20">
        <v>21.428571428571427</v>
      </c>
      <c r="E18" s="16">
        <v>30</v>
      </c>
      <c r="F18" s="61">
        <v>11</v>
      </c>
      <c r="G18" s="62">
        <v>22.72727272727273</v>
      </c>
      <c r="H18" s="16">
        <v>25</v>
      </c>
      <c r="I18" s="16">
        <v>7</v>
      </c>
      <c r="J18" s="20">
        <v>22.857142857142854</v>
      </c>
      <c r="K18" s="16">
        <v>16</v>
      </c>
      <c r="L18" s="16">
        <v>11</v>
      </c>
      <c r="M18" s="17">
        <v>21.818181818181817</v>
      </c>
      <c r="N18" s="16">
        <v>24</v>
      </c>
      <c r="O18" s="16">
        <v>6</v>
      </c>
      <c r="P18" s="20">
        <f>+Q18/O18*10</f>
        <v>23.333333333333336</v>
      </c>
      <c r="Q18" s="16">
        <v>14</v>
      </c>
      <c r="R18" s="16">
        <v>5</v>
      </c>
      <c r="S18" s="20">
        <f>+T18/R18*10</f>
        <v>24</v>
      </c>
      <c r="T18" s="16">
        <v>12</v>
      </c>
      <c r="U18" s="16">
        <v>29</v>
      </c>
      <c r="V18" s="20">
        <f>+W18/U18*10</f>
        <v>26.896551724137932</v>
      </c>
      <c r="W18" s="16">
        <v>78</v>
      </c>
      <c r="X18" s="19">
        <v>40</v>
      </c>
      <c r="Y18" s="63">
        <f>+Z18/X18*10</f>
        <v>32.25</v>
      </c>
      <c r="Z18" s="64">
        <v>129</v>
      </c>
      <c r="AA18" s="19">
        <v>4</v>
      </c>
      <c r="AB18" s="63">
        <f>+AC18/AA18*10</f>
        <v>35</v>
      </c>
      <c r="AC18" s="64">
        <v>14</v>
      </c>
      <c r="AD18" s="19">
        <v>0</v>
      </c>
      <c r="AE18" s="63" t="e">
        <f>+AF18/AD18*10</f>
        <v>#DIV/0!</v>
      </c>
      <c r="AF18" s="19">
        <v>0</v>
      </c>
      <c r="AG18" s="19">
        <v>2</v>
      </c>
      <c r="AH18" s="63">
        <f>+AI18/AG18*10</f>
        <v>45</v>
      </c>
      <c r="AI18" s="19">
        <v>9</v>
      </c>
      <c r="AJ18" s="19">
        <v>0</v>
      </c>
      <c r="AK18" s="65">
        <v>0</v>
      </c>
      <c r="AL18" s="19">
        <v>0</v>
      </c>
      <c r="AM18" s="19">
        <v>9</v>
      </c>
      <c r="AN18" s="65">
        <v>50.64</v>
      </c>
      <c r="AO18" s="19">
        <v>45.8</v>
      </c>
      <c r="AP18" s="19">
        <v>0</v>
      </c>
      <c r="AQ18" s="65">
        <v>0</v>
      </c>
      <c r="AR18" s="19">
        <v>0</v>
      </c>
      <c r="AS18" s="19"/>
      <c r="AT18" s="65">
        <v>0</v>
      </c>
      <c r="AU18" s="19"/>
      <c r="AV18" s="19">
        <v>2</v>
      </c>
      <c r="AW18" s="65">
        <f>+AX18/AV18*10</f>
        <v>65</v>
      </c>
      <c r="AX18" s="19">
        <v>13</v>
      </c>
      <c r="AY18" s="19">
        <v>0</v>
      </c>
      <c r="AZ18" s="65">
        <v>0</v>
      </c>
      <c r="BA18" s="19">
        <v>0</v>
      </c>
      <c r="BB18" s="19">
        <v>39</v>
      </c>
      <c r="BC18" s="65">
        <f>+BD18/BB18*10</f>
        <v>59.230769230769234</v>
      </c>
      <c r="BD18" s="19">
        <v>231</v>
      </c>
      <c r="BE18" s="19">
        <v>50</v>
      </c>
      <c r="BF18" s="65">
        <f t="shared" si="16"/>
        <v>72.320000000000007</v>
      </c>
      <c r="BG18" s="19">
        <v>361.6</v>
      </c>
      <c r="BH18" s="19">
        <f>'[1]Padi sawah'!BH18+'[1]Padi Ladang'!BE18</f>
        <v>5052.1000000000004</v>
      </c>
      <c r="BI18" s="37">
        <f>+BJ18/BH18*10</f>
        <v>68.36760950891707</v>
      </c>
      <c r="BJ18" s="19">
        <f>'[1]Padi sawah'!BJ18+'[1]Padi Ladang'!BG18</f>
        <v>34540</v>
      </c>
      <c r="BK18" s="19">
        <v>174</v>
      </c>
      <c r="BL18" s="65">
        <f t="shared" si="15"/>
        <v>67.126436781609186</v>
      </c>
      <c r="BM18" s="19">
        <v>1168</v>
      </c>
      <c r="BN18" s="19">
        <v>55</v>
      </c>
      <c r="BO18" s="65">
        <v>77.517894181963939</v>
      </c>
      <c r="BP18" s="19">
        <v>426.34841800080164</v>
      </c>
      <c r="BQ18" s="19">
        <v>127.2</v>
      </c>
      <c r="BR18" s="65">
        <v>77.939456000000021</v>
      </c>
      <c r="BS18" s="19">
        <v>991.3898803200002</v>
      </c>
      <c r="BT18" s="96">
        <v>97.4</v>
      </c>
      <c r="BU18" s="97">
        <v>55.55</v>
      </c>
      <c r="BV18" s="96">
        <v>541.05700000000002</v>
      </c>
    </row>
    <row r="19" spans="1:74" ht="15.75" thickBot="1">
      <c r="A19" s="72">
        <v>10</v>
      </c>
      <c r="B19" s="21" t="s">
        <v>36</v>
      </c>
      <c r="C19" s="73"/>
      <c r="D19" s="74"/>
      <c r="E19" s="22"/>
      <c r="F19" s="73"/>
      <c r="G19" s="75"/>
      <c r="H19" s="22"/>
      <c r="I19" s="22">
        <v>128</v>
      </c>
      <c r="J19" s="76">
        <v>21.09375</v>
      </c>
      <c r="K19" s="22">
        <v>270</v>
      </c>
      <c r="L19" s="22">
        <v>345</v>
      </c>
      <c r="M19" s="76">
        <v>21.333333333333332</v>
      </c>
      <c r="N19" s="22">
        <v>736</v>
      </c>
      <c r="O19" s="23">
        <v>675</v>
      </c>
      <c r="P19" s="76">
        <f t="shared" si="0"/>
        <v>25.096296296296295</v>
      </c>
      <c r="Q19" s="23">
        <v>1694</v>
      </c>
      <c r="R19" s="23">
        <v>339</v>
      </c>
      <c r="S19" s="76">
        <f t="shared" si="1"/>
        <v>26.342182890855458</v>
      </c>
      <c r="T19" s="23">
        <v>893</v>
      </c>
      <c r="U19" s="23">
        <v>862</v>
      </c>
      <c r="V19" s="76">
        <f t="shared" si="2"/>
        <v>27.598607888631093</v>
      </c>
      <c r="W19" s="23">
        <v>2379</v>
      </c>
      <c r="X19" s="24">
        <v>905</v>
      </c>
      <c r="Y19" s="77">
        <f t="shared" si="3"/>
        <v>34.486187845303867</v>
      </c>
      <c r="Z19" s="78">
        <v>3121</v>
      </c>
      <c r="AA19" s="24">
        <v>981</v>
      </c>
      <c r="AB19" s="77">
        <f t="shared" si="4"/>
        <v>37.05402650356779</v>
      </c>
      <c r="AC19" s="78">
        <v>3635</v>
      </c>
      <c r="AD19" s="24">
        <v>684</v>
      </c>
      <c r="AE19" s="77">
        <f t="shared" si="5"/>
        <v>42.529239766081872</v>
      </c>
      <c r="AF19" s="24">
        <v>2909</v>
      </c>
      <c r="AG19" s="24">
        <v>1357</v>
      </c>
      <c r="AH19" s="77">
        <f t="shared" si="6"/>
        <v>52.299189388356666</v>
      </c>
      <c r="AI19" s="24">
        <v>7097</v>
      </c>
      <c r="AJ19" s="24">
        <v>1351</v>
      </c>
      <c r="AK19" s="79">
        <f t="shared" si="7"/>
        <v>56.150999259807548</v>
      </c>
      <c r="AL19" s="24">
        <v>7586</v>
      </c>
      <c r="AM19" s="24">
        <v>419</v>
      </c>
      <c r="AN19" s="79">
        <f t="shared" si="8"/>
        <v>58.849642004773273</v>
      </c>
      <c r="AO19" s="24">
        <v>2465.8000000000002</v>
      </c>
      <c r="AP19" s="24">
        <v>724</v>
      </c>
      <c r="AQ19" s="79">
        <f t="shared" si="9"/>
        <v>49.088397790055247</v>
      </c>
      <c r="AR19" s="24">
        <v>3554</v>
      </c>
      <c r="AS19" s="24">
        <v>1347</v>
      </c>
      <c r="AT19" s="79">
        <f t="shared" si="10"/>
        <v>58.737936154417227</v>
      </c>
      <c r="AU19" s="24">
        <v>7912</v>
      </c>
      <c r="AV19" s="24">
        <v>1217</v>
      </c>
      <c r="AW19" s="79">
        <f t="shared" si="11"/>
        <v>59.252259654889066</v>
      </c>
      <c r="AX19" s="24">
        <v>7211</v>
      </c>
      <c r="AY19" s="24">
        <v>1717</v>
      </c>
      <c r="AZ19" s="79">
        <f t="shared" si="12"/>
        <v>60.250436808386716</v>
      </c>
      <c r="BA19" s="24">
        <v>10345</v>
      </c>
      <c r="BB19" s="24">
        <v>2064.9</v>
      </c>
      <c r="BC19" s="79">
        <f t="shared" ref="BC19" si="17">+BD19/BB19*10</f>
        <v>75.127124800232451</v>
      </c>
      <c r="BD19" s="24">
        <v>15513</v>
      </c>
      <c r="BE19" s="24">
        <v>4784</v>
      </c>
      <c r="BF19" s="79">
        <f>BG19/BE19*10</f>
        <v>63.350752508361204</v>
      </c>
      <c r="BG19" s="24">
        <v>30307</v>
      </c>
      <c r="BH19" s="24">
        <f>'[1]Padi sawah'!BH19+'[1]Padi Ladang'!BE19</f>
        <v>6169.1</v>
      </c>
      <c r="BI19" s="39">
        <f>+BJ19/BH19*10</f>
        <v>50.68648587314194</v>
      </c>
      <c r="BJ19" s="24">
        <f>'[1]Padi sawah'!BJ19+'[1]Padi Ladang'!BG19</f>
        <v>31269</v>
      </c>
      <c r="BK19" s="24">
        <v>8492</v>
      </c>
      <c r="BL19" s="65">
        <f t="shared" si="15"/>
        <v>73.251295336787564</v>
      </c>
      <c r="BM19" s="24">
        <v>62205</v>
      </c>
      <c r="BN19" s="24">
        <v>6807.2000000000007</v>
      </c>
      <c r="BO19" s="79">
        <v>64.896793982043434</v>
      </c>
      <c r="BP19" s="24">
        <v>44176.545599456615</v>
      </c>
      <c r="BQ19" s="24">
        <v>6613.5</v>
      </c>
      <c r="BR19" s="79">
        <v>60.665597176868324</v>
      </c>
      <c r="BS19" s="24">
        <v>40121.192692921868</v>
      </c>
      <c r="BT19" s="98">
        <v>8180.9</v>
      </c>
      <c r="BU19" s="99">
        <v>79.44</v>
      </c>
      <c r="BV19" s="98">
        <v>57486.696799999991</v>
      </c>
    </row>
    <row r="20" spans="1:74" ht="15.75" thickTop="1">
      <c r="A20" s="5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40"/>
      <c r="R20" s="40"/>
      <c r="S20" s="9"/>
      <c r="T20" s="40"/>
      <c r="U20" s="40"/>
      <c r="V20" s="9"/>
      <c r="W20" s="40"/>
      <c r="X20" s="41"/>
      <c r="Y20" s="60"/>
      <c r="Z20" s="80"/>
      <c r="AA20" s="41"/>
      <c r="AB20" s="60"/>
      <c r="AC20" s="80"/>
      <c r="AD20" s="41"/>
      <c r="AE20" s="60"/>
      <c r="AF20" s="80"/>
      <c r="AG20" s="41"/>
      <c r="AH20" s="60"/>
      <c r="AI20" s="80"/>
      <c r="AJ20" s="41"/>
      <c r="AK20" s="60"/>
      <c r="AL20" s="80"/>
      <c r="AM20" s="41"/>
      <c r="AN20" s="15"/>
      <c r="AO20" s="41"/>
      <c r="AP20" s="41"/>
      <c r="AQ20" s="15"/>
      <c r="AR20" s="41"/>
      <c r="AS20" s="41"/>
      <c r="AT20" s="15"/>
      <c r="AU20" s="41"/>
      <c r="AV20" s="41"/>
      <c r="AW20" s="15"/>
      <c r="AX20" s="41"/>
      <c r="AY20" s="41"/>
      <c r="AZ20" s="15"/>
      <c r="BA20" s="41"/>
      <c r="BB20" s="41"/>
      <c r="BC20" s="15"/>
      <c r="BD20" s="41"/>
      <c r="BE20" s="8"/>
      <c r="BF20" s="8"/>
      <c r="BG20" s="8"/>
      <c r="BH20" s="41"/>
      <c r="BI20" s="42"/>
      <c r="BJ20" s="19">
        <f>'[1]Padi sawah'!BJ20+'[1]Padi Ladang'!BG20</f>
        <v>0</v>
      </c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</row>
    <row r="21" spans="1:74">
      <c r="A21" s="5"/>
      <c r="B21" s="6" t="s">
        <v>37</v>
      </c>
      <c r="C21" s="25">
        <v>24969</v>
      </c>
      <c r="D21" s="26">
        <v>20.336417157275019</v>
      </c>
      <c r="E21" s="25">
        <v>50778</v>
      </c>
      <c r="F21" s="25">
        <v>28847</v>
      </c>
      <c r="G21" s="26">
        <v>20.031545741324919</v>
      </c>
      <c r="H21" s="25">
        <v>57785</v>
      </c>
      <c r="I21" s="25">
        <v>31217</v>
      </c>
      <c r="J21" s="26">
        <v>20.574686869334016</v>
      </c>
      <c r="K21" s="27">
        <v>64228</v>
      </c>
      <c r="L21" s="25">
        <v>33140</v>
      </c>
      <c r="M21" s="26">
        <v>21.507242003621002</v>
      </c>
      <c r="N21" s="27">
        <v>71275</v>
      </c>
      <c r="O21" s="25">
        <f>SUM(O10:O20)</f>
        <v>39380</v>
      </c>
      <c r="P21" s="26">
        <f>+Q21/O21*10</f>
        <v>24.494413407821227</v>
      </c>
      <c r="Q21" s="27">
        <f>SUM(Q10:Q20)</f>
        <v>96459</v>
      </c>
      <c r="R21" s="25">
        <f>SUM(R10:R20)</f>
        <v>40617</v>
      </c>
      <c r="S21" s="26">
        <f>+T21/R21*10</f>
        <v>25.595932737523697</v>
      </c>
      <c r="T21" s="25">
        <f>SUM(T10:T20)</f>
        <v>103963</v>
      </c>
      <c r="U21" s="25">
        <f>SUM(U10:U19)</f>
        <v>42955</v>
      </c>
      <c r="V21" s="26">
        <f>+W21/U21*10</f>
        <v>28.078794846812247</v>
      </c>
      <c r="W21" s="25">
        <f>SUM(W10:W19)</f>
        <v>120612.46326448201</v>
      </c>
      <c r="X21" s="27">
        <f>SUM(X10:X19)</f>
        <v>59078</v>
      </c>
      <c r="Y21" s="26">
        <f>+Z21/X21*10</f>
        <v>33.220995971427605</v>
      </c>
      <c r="Z21" s="81">
        <f>SUM(Z10:Z19)</f>
        <v>196263</v>
      </c>
      <c r="AA21" s="27">
        <f>SUM(AA10:AA19)</f>
        <v>81543</v>
      </c>
      <c r="AB21" s="26">
        <f>+AC21/AA21*10</f>
        <v>37.877316262585381</v>
      </c>
      <c r="AC21" s="81">
        <f>SUM(AC10:AC19)</f>
        <v>308863</v>
      </c>
      <c r="AD21" s="27">
        <v>61593</v>
      </c>
      <c r="AE21" s="26">
        <f>+AF21/AD21*10</f>
        <v>40.427483642621731</v>
      </c>
      <c r="AF21" s="81">
        <v>249005</v>
      </c>
      <c r="AG21" s="27">
        <f>SUM(AG10:AG19)</f>
        <v>89307</v>
      </c>
      <c r="AH21" s="26">
        <f>+AI21/AG21*10</f>
        <v>51.162282911753834</v>
      </c>
      <c r="AI21" s="27">
        <f>SUM(AI10:AI19)</f>
        <v>456915</v>
      </c>
      <c r="AJ21" s="27">
        <f>SUM(AJ10:AJ19)</f>
        <v>117030</v>
      </c>
      <c r="AK21" s="65">
        <f>+AL21/AJ21*10</f>
        <v>54.915320857899687</v>
      </c>
      <c r="AL21" s="27">
        <f>SUM(AL10:AL19)</f>
        <v>642674</v>
      </c>
      <c r="AM21" s="27">
        <f>SUM(AM10:AM19)</f>
        <v>110273</v>
      </c>
      <c r="AN21" s="65">
        <f>+AO21/AM21*10</f>
        <v>57.473125787817523</v>
      </c>
      <c r="AO21" s="27">
        <f>SUM(AO10:AO19)</f>
        <v>633773.40000000014</v>
      </c>
      <c r="AP21" s="27">
        <f>SUM(AP10:AP19)</f>
        <v>126577</v>
      </c>
      <c r="AQ21" s="65">
        <f>+AR21/AP21*10</f>
        <v>62.085844979735654</v>
      </c>
      <c r="AR21" s="27">
        <f>SUM(AR10:AR19)</f>
        <v>785864</v>
      </c>
      <c r="AS21" s="27">
        <f>SUM(AS10:AS19)</f>
        <v>142330</v>
      </c>
      <c r="AT21" s="65">
        <f>+AU21/AS21*10</f>
        <v>66.387479800463709</v>
      </c>
      <c r="AU21" s="82">
        <f>SUM(AU10:AU19)</f>
        <v>944893</v>
      </c>
      <c r="AV21" s="27">
        <f>SUM(AV10:AV19)</f>
        <v>143117</v>
      </c>
      <c r="AW21" s="65">
        <f>+AX21/AV21*10</f>
        <v>67.076028703787813</v>
      </c>
      <c r="AX21" s="27">
        <f>SUM(AX10:AX19)</f>
        <v>959972</v>
      </c>
      <c r="AY21" s="83">
        <f>SUM(AY10:AY19)</f>
        <v>206887</v>
      </c>
      <c r="AZ21" s="84">
        <f>+BA21/AY21*10</f>
        <v>61.785950784727895</v>
      </c>
      <c r="BA21" s="83">
        <f>SUM(BA10:BA19)</f>
        <v>1278271</v>
      </c>
      <c r="BB21" s="83">
        <f>SUM(BB10:BB19)</f>
        <v>310989.90000000002</v>
      </c>
      <c r="BC21" s="84">
        <f>+BD21/BB21*10</f>
        <v>68.404922474974256</v>
      </c>
      <c r="BD21" s="83">
        <f>SUM(BD10:BD19)</f>
        <v>2127324</v>
      </c>
      <c r="BE21" s="83">
        <f>SUM(BE10:BE19)</f>
        <v>326376.59999999998</v>
      </c>
      <c r="BF21" s="84">
        <f>+BG21/BE21*10</f>
        <v>63.88105642377549</v>
      </c>
      <c r="BG21" s="83">
        <f>SUM(BG10:BG19)</f>
        <v>2084928.2000000002</v>
      </c>
      <c r="BH21" s="43">
        <f>'[1]Padi sawah'!BH21+'[1]Padi Ladang'!BE21</f>
        <v>484715.99999999988</v>
      </c>
      <c r="BI21" s="44">
        <f>+BJ21/BH21*10</f>
        <v>50.696139595144388</v>
      </c>
      <c r="BJ21" s="43">
        <f>'[1]Padi sawah'!BJ21+'[1]Padi Ladang'!BG21</f>
        <v>2457323</v>
      </c>
      <c r="BK21" s="83">
        <f>SUM(BK10:BK19)</f>
        <v>353454.8</v>
      </c>
      <c r="BL21" s="84">
        <f>+BM21/BK21*10</f>
        <v>67.177613658097158</v>
      </c>
      <c r="BM21" s="83">
        <f>SUM(BM10:BM19)</f>
        <v>2374425</v>
      </c>
      <c r="BN21" s="83">
        <f>SUM(BN10:BN19)</f>
        <v>282893.09999999998</v>
      </c>
      <c r="BO21" s="84">
        <f>+BP21/BN21*10</f>
        <v>61.032948088233503</v>
      </c>
      <c r="BP21" s="83">
        <f>SUM(BP10:BP19)</f>
        <v>1726579.9886819448</v>
      </c>
      <c r="BQ21" s="83">
        <f>SUM(BQ10:BQ19)</f>
        <v>288768</v>
      </c>
      <c r="BR21" s="84">
        <f>+BS21/BQ21*10</f>
        <v>62.718883421827996</v>
      </c>
      <c r="BS21" s="83">
        <f>SUM(BS10:BS19)</f>
        <v>1811120.6527954428</v>
      </c>
      <c r="BT21" s="83">
        <f>SUM(BT10:BT19)</f>
        <v>333875.8</v>
      </c>
      <c r="BU21" s="84">
        <f>+BV21/BT21*10</f>
        <v>69.439966493528445</v>
      </c>
      <c r="BV21" s="83">
        <f>SUM(BV10:BV19)</f>
        <v>2318432.4365000003</v>
      </c>
    </row>
    <row r="22" spans="1:74">
      <c r="A22" s="11"/>
      <c r="B22" s="12"/>
      <c r="C22" s="85"/>
      <c r="D22" s="86"/>
      <c r="E22" s="85"/>
      <c r="F22" s="85"/>
      <c r="G22" s="86"/>
      <c r="H22" s="85"/>
      <c r="I22" s="85"/>
      <c r="J22" s="86"/>
      <c r="K22" s="85"/>
      <c r="L22" s="85"/>
      <c r="M22" s="86"/>
      <c r="N22" s="85"/>
      <c r="O22" s="85"/>
      <c r="P22" s="86"/>
      <c r="Q22" s="85"/>
      <c r="R22" s="85"/>
      <c r="S22" s="86"/>
      <c r="T22" s="85"/>
      <c r="U22" s="85"/>
      <c r="V22" s="86"/>
      <c r="W22" s="85"/>
      <c r="X22" s="85"/>
      <c r="Y22" s="86"/>
      <c r="Z22" s="85"/>
      <c r="AA22" s="85"/>
      <c r="AB22" s="86"/>
      <c r="AC22" s="85"/>
      <c r="AD22" s="85"/>
      <c r="AE22" s="86"/>
      <c r="AF22" s="85"/>
      <c r="AG22" s="85"/>
      <c r="AH22" s="86"/>
      <c r="AI22" s="85"/>
      <c r="AJ22" s="85"/>
      <c r="AK22" s="86"/>
      <c r="AL22" s="85"/>
      <c r="AM22" s="85"/>
      <c r="AN22" s="86"/>
      <c r="AO22" s="85"/>
      <c r="AP22" s="85"/>
      <c r="AQ22" s="86"/>
      <c r="AR22" s="85"/>
      <c r="AS22" s="85"/>
      <c r="AT22" s="86"/>
      <c r="AU22" s="85"/>
      <c r="AV22" s="85"/>
      <c r="AW22" s="86"/>
      <c r="AX22" s="85"/>
      <c r="AY22" s="85"/>
      <c r="AZ22" s="86"/>
      <c r="BA22" s="85"/>
      <c r="BB22" s="85"/>
      <c r="BC22" s="86"/>
      <c r="BD22" s="85"/>
      <c r="BE22" s="85"/>
      <c r="BF22" s="86"/>
      <c r="BG22" s="85"/>
      <c r="BH22" s="28"/>
      <c r="BI22" s="28"/>
      <c r="BJ22" s="28"/>
      <c r="BK22" s="28"/>
      <c r="BL22" s="28"/>
      <c r="BM22" s="28" t="s">
        <v>38</v>
      </c>
      <c r="BN22" s="28"/>
      <c r="BO22" s="28"/>
      <c r="BP22" s="28" t="s">
        <v>38</v>
      </c>
      <c r="BQ22" s="28"/>
      <c r="BR22" s="28"/>
      <c r="BS22" s="28" t="s">
        <v>38</v>
      </c>
      <c r="BT22" s="28"/>
      <c r="BU22" s="28"/>
      <c r="BV22" s="28" t="s">
        <v>38</v>
      </c>
    </row>
    <row r="23" spans="1:74"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</row>
    <row r="24" spans="1:74">
      <c r="K24" s="29"/>
      <c r="L24" s="48">
        <f>SUM(L10:L19)</f>
        <v>33140</v>
      </c>
      <c r="M24" s="32"/>
      <c r="N24" s="48">
        <f>SUM(N10:N19)</f>
        <v>71275</v>
      </c>
      <c r="P24" s="45"/>
      <c r="Q24" s="81"/>
      <c r="U24" s="87">
        <v>40800</v>
      </c>
      <c r="V24" s="30">
        <v>27.99</v>
      </c>
      <c r="W24" s="87">
        <v>114202</v>
      </c>
      <c r="AF24" s="47"/>
      <c r="AG24" s="46"/>
      <c r="AH24" s="47"/>
      <c r="AI24" s="47"/>
      <c r="AJ24" s="47"/>
      <c r="AK24" s="47"/>
      <c r="AL24" s="47"/>
      <c r="AM24" s="46"/>
      <c r="AN24" s="47"/>
      <c r="AO24" s="47"/>
      <c r="AR24" s="47"/>
    </row>
    <row r="25" spans="1:74">
      <c r="A25" s="2"/>
      <c r="O25" s="81"/>
      <c r="P25" s="45"/>
      <c r="Q25" s="45"/>
      <c r="U25" s="32"/>
      <c r="V25" s="32"/>
      <c r="W25" s="32"/>
      <c r="AA25" s="33"/>
      <c r="AB25" s="33"/>
      <c r="AC25" s="33"/>
      <c r="AI25" s="33"/>
      <c r="AJ25" t="s">
        <v>38</v>
      </c>
      <c r="AU25" s="29"/>
      <c r="AZ25" s="35"/>
    </row>
    <row r="26" spans="1:74">
      <c r="A26" s="34"/>
      <c r="B26" s="31"/>
      <c r="U26" s="30" t="e">
        <f>+#REF!/U21*100</f>
        <v>#REF!</v>
      </c>
      <c r="V26" s="30" t="e">
        <f>+#REF!/V21*100</f>
        <v>#REF!</v>
      </c>
      <c r="W26" s="30" t="e">
        <f>+#REF!/W21*100</f>
        <v>#REF!</v>
      </c>
      <c r="AZ26" s="35"/>
      <c r="BC26" s="33"/>
    </row>
    <row r="27" spans="1:74">
      <c r="A27" s="32"/>
      <c r="B27" s="90"/>
      <c r="U27" s="49">
        <f>+U24/U21*100</f>
        <v>94.983121871726226</v>
      </c>
      <c r="V27" s="49">
        <f>+V24/V21*100</f>
        <v>99.683765463237719</v>
      </c>
      <c r="W27" s="49">
        <f>+W24/W21*100</f>
        <v>94.685073921071506</v>
      </c>
      <c r="AZ27" s="35"/>
    </row>
    <row r="28" spans="1:74">
      <c r="U28" s="32"/>
      <c r="V28" s="32"/>
      <c r="W28" s="32"/>
      <c r="AX28" s="35"/>
      <c r="AZ28" s="35"/>
    </row>
    <row r="29" spans="1:74">
      <c r="U29" s="32"/>
      <c r="V29" s="32"/>
      <c r="W29" s="32"/>
      <c r="AX29" s="35"/>
      <c r="AZ29" s="35"/>
    </row>
    <row r="30" spans="1:74">
      <c r="AX30" s="35"/>
      <c r="AZ30" s="35"/>
    </row>
    <row r="31" spans="1:74">
      <c r="AR31" t="s">
        <v>45</v>
      </c>
      <c r="AX31" s="35"/>
      <c r="AZ31" s="88"/>
    </row>
    <row r="32" spans="1:74">
      <c r="AX32" s="35"/>
      <c r="AZ32" s="35"/>
    </row>
    <row r="33" spans="1:52">
      <c r="AX33" s="35"/>
      <c r="AZ33" s="35"/>
    </row>
    <row r="34" spans="1:52">
      <c r="AX34" s="88"/>
    </row>
    <row r="35" spans="1:52">
      <c r="AX35" s="35"/>
    </row>
    <row r="36" spans="1:52">
      <c r="AX36" s="35"/>
    </row>
    <row r="37" spans="1:52">
      <c r="A37" s="89"/>
    </row>
  </sheetData>
  <mergeCells count="24">
    <mergeCell ref="BT5:BV5"/>
    <mergeCell ref="AM5:AO5"/>
    <mergeCell ref="AJ5:AL5"/>
    <mergeCell ref="C5:E5"/>
    <mergeCell ref="F5:H5"/>
    <mergeCell ref="I5:K5"/>
    <mergeCell ref="L5:N5"/>
    <mergeCell ref="O5:Q5"/>
    <mergeCell ref="R5:T5"/>
    <mergeCell ref="U5:W5"/>
    <mergeCell ref="X5:Z5"/>
    <mergeCell ref="AA5:AC5"/>
    <mergeCell ref="AD5:AF5"/>
    <mergeCell ref="AG5:AI5"/>
    <mergeCell ref="BQ5:BS5"/>
    <mergeCell ref="BN5:BP5"/>
    <mergeCell ref="AP5:AR5"/>
    <mergeCell ref="AS5:AU5"/>
    <mergeCell ref="AV5:AX5"/>
    <mergeCell ref="AY5:BA5"/>
    <mergeCell ref="BB5:BD5"/>
    <mergeCell ref="BK5:BM5"/>
    <mergeCell ref="BE5:BG5"/>
    <mergeCell ref="BH5:BJ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RC NTB Staff</cp:lastModifiedBy>
  <dcterms:created xsi:type="dcterms:W3CDTF">2019-10-14T03:23:23Z</dcterms:created>
  <dcterms:modified xsi:type="dcterms:W3CDTF">2023-02-23T03:44:35Z</dcterms:modified>
</cp:coreProperties>
</file>