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gan\Data Sektoral\Distanbun\2. Padi\"/>
    </mc:Choice>
  </mc:AlternateContent>
  <bookViews>
    <workbookView xWindow="0" yWindow="0" windowWidth="23250" windowHeight="90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21" i="1" l="1"/>
  <c r="BJ21" i="1" s="1"/>
  <c r="BI21" i="1"/>
  <c r="BW21" i="1" l="1"/>
  <c r="BV21" i="1" s="1"/>
  <c r="BU21" i="1"/>
  <c r="BT21" i="1" l="1"/>
  <c r="BR21" i="1"/>
  <c r="BS19" i="1"/>
  <c r="BS18" i="1"/>
  <c r="BS17" i="1"/>
  <c r="BS16" i="1"/>
  <c r="BS15" i="1"/>
  <c r="BS14" i="1"/>
  <c r="BS13" i="1"/>
  <c r="BS12" i="1"/>
  <c r="BS11" i="1"/>
  <c r="BS10" i="1"/>
  <c r="BS21" i="1" l="1"/>
  <c r="BP19" i="1"/>
  <c r="BP18" i="1"/>
  <c r="BP17" i="1"/>
  <c r="BP16" i="1"/>
  <c r="BP15" i="1"/>
  <c r="BP14" i="1"/>
  <c r="BP13" i="1"/>
  <c r="BP12" i="1"/>
  <c r="BP11" i="1"/>
  <c r="BP10" i="1"/>
  <c r="BO21" i="1"/>
  <c r="BQ21" i="1"/>
  <c r="BP21" i="1" s="1"/>
  <c r="BN21" i="1" l="1"/>
  <c r="BM21" i="1" s="1"/>
  <c r="BL21" i="1"/>
  <c r="BM19" i="1"/>
  <c r="BM18" i="1"/>
  <c r="BM17" i="1"/>
  <c r="BM16" i="1"/>
  <c r="BM15" i="1"/>
  <c r="BM14" i="1"/>
  <c r="BM13" i="1"/>
  <c r="BM12" i="1"/>
  <c r="BM11" i="1"/>
  <c r="BM10" i="1"/>
  <c r="O25" i="1" l="1"/>
  <c r="N25" i="1"/>
  <c r="BH21" i="1"/>
  <c r="BF21" i="1"/>
  <c r="BE21" i="1"/>
  <c r="BC21" i="1"/>
  <c r="BA21" i="1"/>
  <c r="AY21" i="1"/>
  <c r="AW21" i="1"/>
  <c r="AV21" i="1"/>
  <c r="AT21" i="1"/>
  <c r="AS21" i="1"/>
  <c r="AQ21" i="1"/>
  <c r="AP21" i="1"/>
  <c r="AN21" i="1"/>
  <c r="AJ21" i="1"/>
  <c r="AH21" i="1"/>
  <c r="AE21" i="1"/>
  <c r="AB21" i="1"/>
  <c r="Y21" i="1"/>
  <c r="V21" i="1"/>
  <c r="V28" i="1" s="1"/>
  <c r="U21" i="1"/>
  <c r="S21" i="1"/>
  <c r="BH19" i="1"/>
  <c r="BF19" i="1"/>
  <c r="BE19" i="1"/>
  <c r="BC19" i="1"/>
  <c r="BD19" i="1" s="1"/>
  <c r="BB19" i="1"/>
  <c r="AZ19" i="1"/>
  <c r="AY19" i="1"/>
  <c r="AW19" i="1"/>
  <c r="AX19" i="1" s="1"/>
  <c r="AV19" i="1"/>
  <c r="AT19" i="1"/>
  <c r="AS19" i="1"/>
  <c r="AR19" i="1"/>
  <c r="AQ19" i="1"/>
  <c r="AP19" i="1"/>
  <c r="AN19" i="1"/>
  <c r="AM19" i="1"/>
  <c r="AL19" i="1" s="1"/>
  <c r="AK19" i="1"/>
  <c r="AJ19" i="1"/>
  <c r="AH19" i="1"/>
  <c r="AG19" i="1"/>
  <c r="AF19" i="1" s="1"/>
  <c r="AE19" i="1"/>
  <c r="AD19" i="1"/>
  <c r="AB19" i="1"/>
  <c r="AA19" i="1"/>
  <c r="Y19" i="1"/>
  <c r="X19" i="1"/>
  <c r="V19" i="1"/>
  <c r="U19" i="1"/>
  <c r="T19" i="1" s="1"/>
  <c r="S19" i="1"/>
  <c r="R19" i="1"/>
  <c r="P19" i="1"/>
  <c r="BH18" i="1"/>
  <c r="BF18" i="1"/>
  <c r="BE18" i="1"/>
  <c r="BC18" i="1"/>
  <c r="BB18" i="1"/>
  <c r="AZ18" i="1"/>
  <c r="AY18" i="1"/>
  <c r="AW18" i="1"/>
  <c r="AX18" i="1" s="1"/>
  <c r="AV18" i="1"/>
  <c r="AT18" i="1"/>
  <c r="AS18" i="1"/>
  <c r="AQ18" i="1"/>
  <c r="AR18" i="1" s="1"/>
  <c r="AP18" i="1"/>
  <c r="AN18" i="1"/>
  <c r="AM18" i="1"/>
  <c r="AK18" i="1"/>
  <c r="AJ18" i="1"/>
  <c r="AH18" i="1"/>
  <c r="AG18" i="1"/>
  <c r="AE18" i="1"/>
  <c r="AD18" i="1"/>
  <c r="AB18" i="1"/>
  <c r="AA18" i="1"/>
  <c r="Y18" i="1"/>
  <c r="X18" i="1"/>
  <c r="V18" i="1"/>
  <c r="U18" i="1"/>
  <c r="S18" i="1"/>
  <c r="P18" i="1"/>
  <c r="BH17" i="1"/>
  <c r="BF17" i="1"/>
  <c r="BE17" i="1"/>
  <c r="BC17" i="1"/>
  <c r="BB17" i="1"/>
  <c r="AZ17" i="1"/>
  <c r="AY17" i="1"/>
  <c r="AW17" i="1"/>
  <c r="AV17" i="1"/>
  <c r="AT17" i="1"/>
  <c r="AS17" i="1"/>
  <c r="AQ17" i="1"/>
  <c r="AP17" i="1"/>
  <c r="AN17" i="1"/>
  <c r="AM17" i="1"/>
  <c r="AL17" i="1" s="1"/>
  <c r="AK17" i="1"/>
  <c r="AJ17" i="1"/>
  <c r="AH17" i="1"/>
  <c r="AG17" i="1"/>
  <c r="AF17" i="1" s="1"/>
  <c r="AE17" i="1"/>
  <c r="BH16" i="1"/>
  <c r="BF16" i="1"/>
  <c r="BE16" i="1"/>
  <c r="BD16" i="1" s="1"/>
  <c r="BC16" i="1"/>
  <c r="BB16" i="1"/>
  <c r="AZ16" i="1"/>
  <c r="AY16" i="1"/>
  <c r="AX16" i="1" s="1"/>
  <c r="AW16" i="1"/>
  <c r="AV16" i="1"/>
  <c r="AT16" i="1"/>
  <c r="AS16" i="1"/>
  <c r="AQ16" i="1"/>
  <c r="AP16" i="1"/>
  <c r="AN16" i="1"/>
  <c r="AM16" i="1"/>
  <c r="AK16" i="1"/>
  <c r="AJ16" i="1"/>
  <c r="AH16" i="1"/>
  <c r="AI16" i="1" s="1"/>
  <c r="AG16" i="1"/>
  <c r="AE16" i="1"/>
  <c r="AD16" i="1"/>
  <c r="AB16" i="1"/>
  <c r="AC16" i="1" s="1"/>
  <c r="AA16" i="1"/>
  <c r="Y16" i="1"/>
  <c r="X16" i="1"/>
  <c r="W16" i="1"/>
  <c r="V16" i="1"/>
  <c r="U16" i="1"/>
  <c r="S16" i="1"/>
  <c r="R16" i="1"/>
  <c r="P16" i="1"/>
  <c r="BH15" i="1"/>
  <c r="BF15" i="1"/>
  <c r="BE15" i="1"/>
  <c r="BC15" i="1"/>
  <c r="BB15" i="1"/>
  <c r="AZ15" i="1"/>
  <c r="AY15" i="1"/>
  <c r="AW15" i="1"/>
  <c r="AV15" i="1"/>
  <c r="AT15" i="1"/>
  <c r="AS15" i="1"/>
  <c r="AQ15" i="1"/>
  <c r="AP15" i="1"/>
  <c r="AN15" i="1"/>
  <c r="AM15" i="1"/>
  <c r="AL15" i="1" s="1"/>
  <c r="AK15" i="1"/>
  <c r="AJ15" i="1"/>
  <c r="AH15" i="1"/>
  <c r="AG15" i="1"/>
  <c r="AE15" i="1"/>
  <c r="AD15" i="1"/>
  <c r="AB15" i="1"/>
  <c r="AA15" i="1"/>
  <c r="Z15" i="1" s="1"/>
  <c r="Y15" i="1"/>
  <c r="X15" i="1"/>
  <c r="V15" i="1"/>
  <c r="U15" i="1"/>
  <c r="S15" i="1"/>
  <c r="R15" i="1"/>
  <c r="P15" i="1"/>
  <c r="BH14" i="1"/>
  <c r="BF14" i="1"/>
  <c r="BE14" i="1"/>
  <c r="BC14" i="1"/>
  <c r="BD14" i="1" s="1"/>
  <c r="BB14" i="1"/>
  <c r="AZ14" i="1"/>
  <c r="AY14" i="1"/>
  <c r="AW14" i="1"/>
  <c r="AV14" i="1"/>
  <c r="AT14" i="1"/>
  <c r="AS14" i="1"/>
  <c r="AQ14" i="1"/>
  <c r="AP14" i="1"/>
  <c r="AN14" i="1"/>
  <c r="AM14" i="1"/>
  <c r="AK14" i="1"/>
  <c r="AJ14" i="1"/>
  <c r="AH14" i="1"/>
  <c r="AG14" i="1"/>
  <c r="AE14" i="1"/>
  <c r="AD14" i="1"/>
  <c r="AB14" i="1"/>
  <c r="AA14" i="1"/>
  <c r="Y14" i="1"/>
  <c r="X14" i="1"/>
  <c r="W14" i="1" s="1"/>
  <c r="V14" i="1"/>
  <c r="U14" i="1"/>
  <c r="S14" i="1"/>
  <c r="R14" i="1"/>
  <c r="P14" i="1"/>
  <c r="BH13" i="1"/>
  <c r="BF13" i="1"/>
  <c r="BE13" i="1"/>
  <c r="BC13" i="1"/>
  <c r="BB13" i="1"/>
  <c r="AZ13" i="1"/>
  <c r="AY13" i="1"/>
  <c r="AW13" i="1"/>
  <c r="AV13" i="1"/>
  <c r="AT13" i="1"/>
  <c r="AS13" i="1"/>
  <c r="AQ13" i="1"/>
  <c r="AP13" i="1"/>
  <c r="AN13" i="1"/>
  <c r="AM13" i="1"/>
  <c r="AL13" i="1" s="1"/>
  <c r="AK13" i="1"/>
  <c r="AJ13" i="1"/>
  <c r="AH13" i="1"/>
  <c r="AG13" i="1"/>
  <c r="AE13" i="1"/>
  <c r="AD13" i="1"/>
  <c r="AB13" i="1"/>
  <c r="AA13" i="1"/>
  <c r="Y13" i="1"/>
  <c r="X13" i="1"/>
  <c r="V13" i="1"/>
  <c r="U13" i="1"/>
  <c r="S13" i="1"/>
  <c r="T13" i="1" s="1"/>
  <c r="R13" i="1"/>
  <c r="P13" i="1"/>
  <c r="BH12" i="1"/>
  <c r="BF12" i="1"/>
  <c r="BE12" i="1"/>
  <c r="BC12" i="1"/>
  <c r="BD12" i="1" s="1"/>
  <c r="BB12" i="1"/>
  <c r="AZ12" i="1"/>
  <c r="AY12" i="1"/>
  <c r="AW12" i="1"/>
  <c r="AV12" i="1"/>
  <c r="AT12" i="1"/>
  <c r="AS12" i="1"/>
  <c r="AQ12" i="1"/>
  <c r="AP12" i="1"/>
  <c r="AN12" i="1"/>
  <c r="AM12" i="1"/>
  <c r="AK12" i="1"/>
  <c r="AJ12" i="1"/>
  <c r="AH12" i="1"/>
  <c r="AI12" i="1" s="1"/>
  <c r="AG12" i="1"/>
  <c r="AE12" i="1"/>
  <c r="AF12" i="1" s="1"/>
  <c r="AD12" i="1"/>
  <c r="AB12" i="1"/>
  <c r="AA12" i="1"/>
  <c r="Y12" i="1"/>
  <c r="X12" i="1"/>
  <c r="W12" i="1" s="1"/>
  <c r="V12" i="1"/>
  <c r="U12" i="1"/>
  <c r="S12" i="1"/>
  <c r="R12" i="1"/>
  <c r="P12" i="1"/>
  <c r="BH11" i="1"/>
  <c r="BG11" i="1" s="1"/>
  <c r="BF11" i="1"/>
  <c r="BE11" i="1"/>
  <c r="BC11" i="1"/>
  <c r="BB11" i="1"/>
  <c r="AZ11" i="1"/>
  <c r="AY11" i="1"/>
  <c r="AW11" i="1"/>
  <c r="AV11" i="1"/>
  <c r="AU11" i="1" s="1"/>
  <c r="AT11" i="1"/>
  <c r="AS11" i="1"/>
  <c r="AQ11" i="1"/>
  <c r="AP11" i="1"/>
  <c r="AN11" i="1"/>
  <c r="AM11" i="1"/>
  <c r="AK11" i="1"/>
  <c r="AJ11" i="1"/>
  <c r="AH11" i="1"/>
  <c r="AG11" i="1"/>
  <c r="AE11" i="1"/>
  <c r="AD11" i="1"/>
  <c r="AB11" i="1"/>
  <c r="AA11" i="1"/>
  <c r="Y11" i="1"/>
  <c r="X11" i="1"/>
  <c r="W11" i="1" s="1"/>
  <c r="V11" i="1"/>
  <c r="U11" i="1"/>
  <c r="S11" i="1"/>
  <c r="T11" i="1" s="1"/>
  <c r="R11" i="1"/>
  <c r="P11" i="1"/>
  <c r="BH10" i="1"/>
  <c r="BF10" i="1"/>
  <c r="BE10" i="1"/>
  <c r="BC10" i="1"/>
  <c r="BB10" i="1"/>
  <c r="AZ10" i="1"/>
  <c r="AY10" i="1"/>
  <c r="AW10" i="1"/>
  <c r="AV10" i="1"/>
  <c r="AT10" i="1"/>
  <c r="AS10" i="1"/>
  <c r="AQ10" i="1"/>
  <c r="AP10" i="1"/>
  <c r="AN10" i="1"/>
  <c r="AM10" i="1"/>
  <c r="AK10" i="1"/>
  <c r="AJ10" i="1"/>
  <c r="AH10" i="1"/>
  <c r="AG10" i="1"/>
  <c r="AE10" i="1"/>
  <c r="AD10" i="1"/>
  <c r="AB10" i="1"/>
  <c r="AA10" i="1"/>
  <c r="Y10" i="1"/>
  <c r="X10" i="1"/>
  <c r="V10" i="1"/>
  <c r="W10" i="1" s="1"/>
  <c r="U10" i="1"/>
  <c r="S10" i="1"/>
  <c r="R10" i="1"/>
  <c r="P10" i="1"/>
  <c r="W13" i="1" l="1"/>
  <c r="BG13" i="1"/>
  <c r="AU16" i="1"/>
  <c r="T18" i="1"/>
  <c r="AL18" i="1"/>
  <c r="BD10" i="1"/>
  <c r="AC14" i="1"/>
  <c r="AI14" i="1"/>
  <c r="AO14" i="1"/>
  <c r="T15" i="1"/>
  <c r="AR17" i="1"/>
  <c r="AX17" i="1"/>
  <c r="AC18" i="1"/>
  <c r="AU13" i="1"/>
  <c r="BG16" i="1"/>
  <c r="AF18" i="1"/>
  <c r="Z11" i="1"/>
  <c r="AL11" i="1"/>
  <c r="Q12" i="1"/>
  <c r="W15" i="1"/>
  <c r="BG15" i="1"/>
  <c r="W19" i="1"/>
  <c r="AC19" i="1"/>
  <c r="BD21" i="1"/>
  <c r="AL10" i="1"/>
  <c r="BD11" i="1"/>
  <c r="T12" i="1"/>
  <c r="AU12" i="1"/>
  <c r="BG12" i="1"/>
  <c r="Q13" i="1"/>
  <c r="AC13" i="1"/>
  <c r="AI13" i="1"/>
  <c r="AO13" i="1"/>
  <c r="Z14" i="1"/>
  <c r="AL14" i="1"/>
  <c r="AF15" i="1"/>
  <c r="BD15" i="1"/>
  <c r="AO16" i="1"/>
  <c r="BA16" i="1"/>
  <c r="AU17" i="1"/>
  <c r="BD18" i="1"/>
  <c r="Z19" i="1"/>
  <c r="AU19" i="1"/>
  <c r="BA19" i="1"/>
  <c r="AU21" i="1"/>
  <c r="T10" i="1"/>
  <c r="X21" i="1"/>
  <c r="W21" i="1" s="1"/>
  <c r="W28" i="1" s="1"/>
  <c r="AU10" i="1"/>
  <c r="BG10" i="1"/>
  <c r="Q11" i="1"/>
  <c r="AI11" i="1"/>
  <c r="AL12" i="1"/>
  <c r="BD13" i="1"/>
  <c r="T14" i="1"/>
  <c r="AU14" i="1"/>
  <c r="BG14" i="1"/>
  <c r="AC15" i="1"/>
  <c r="AI15" i="1"/>
  <c r="AO15" i="1"/>
  <c r="AU15" i="1"/>
  <c r="BA15" i="1"/>
  <c r="AF16" i="1"/>
  <c r="BD17" i="1"/>
  <c r="Z18" i="1"/>
  <c r="AU18" i="1"/>
  <c r="BA18" i="1"/>
  <c r="AI21" i="1"/>
  <c r="AS24" i="1"/>
  <c r="AD21" i="1"/>
  <c r="AC21" i="1" s="1"/>
  <c r="AI10" i="1"/>
  <c r="AX11" i="1"/>
  <c r="AC12" i="1"/>
  <c r="AX12" i="1"/>
  <c r="AX14" i="1"/>
  <c r="AX15" i="1"/>
  <c r="T21" i="1"/>
  <c r="AX21" i="1"/>
  <c r="AO10" i="1"/>
  <c r="AF11" i="1"/>
  <c r="AO11" i="1"/>
  <c r="AO12" i="1"/>
  <c r="AF13" i="1"/>
  <c r="BA13" i="1"/>
  <c r="AF14" i="1"/>
  <c r="BA14" i="1"/>
  <c r="T16" i="1"/>
  <c r="AR16" i="1"/>
  <c r="AI17" i="1"/>
  <c r="BG17" i="1"/>
  <c r="AO18" i="1"/>
  <c r="Q19" i="1"/>
  <c r="AO19" i="1"/>
  <c r="AO21" i="1"/>
  <c r="BG21" i="1"/>
  <c r="AX10" i="1"/>
  <c r="AC11" i="1"/>
  <c r="AX13" i="1"/>
  <c r="AL16" i="1"/>
  <c r="BA17" i="1"/>
  <c r="AI18" i="1"/>
  <c r="BG18" i="1"/>
  <c r="AI19" i="1"/>
  <c r="BG19" i="1"/>
  <c r="P21" i="1"/>
  <c r="Z10" i="1"/>
  <c r="AG21" i="1"/>
  <c r="AF21" i="1" s="1"/>
  <c r="AK21" i="1"/>
  <c r="AR10" i="1"/>
  <c r="BA10" i="1"/>
  <c r="AR11" i="1"/>
  <c r="BA11" i="1"/>
  <c r="Z12" i="1"/>
  <c r="AR12" i="1"/>
  <c r="BA12" i="1"/>
  <c r="Z13" i="1"/>
  <c r="AR13" i="1"/>
  <c r="Q14" i="1"/>
  <c r="AR14" i="1"/>
  <c r="Q15" i="1"/>
  <c r="AR15" i="1"/>
  <c r="Q16" i="1"/>
  <c r="Z16" i="1"/>
  <c r="AO17" i="1"/>
  <c r="W18" i="1"/>
  <c r="AR21" i="1"/>
  <c r="AF10" i="1"/>
  <c r="Q10" i="1"/>
  <c r="AC10" i="1"/>
  <c r="AA21" i="1"/>
  <c r="AM21" i="1"/>
  <c r="AP24" i="1" s="1"/>
  <c r="X28" i="1" l="1"/>
  <c r="AG24" i="1"/>
  <c r="AJ24" i="1"/>
  <c r="AL21" i="1"/>
  <c r="AM24" i="1"/>
  <c r="Z21" i="1"/>
  <c r="AJ25" i="1" l="1"/>
  <c r="R18" i="1"/>
  <c r="Q18" i="1" s="1"/>
  <c r="R21" i="1" l="1"/>
  <c r="Q21" i="1" s="1"/>
</calcChain>
</file>

<file path=xl/sharedStrings.xml><?xml version="1.0" encoding="utf-8"?>
<sst xmlns="http://schemas.openxmlformats.org/spreadsheetml/2006/main" count="238" uniqueCount="53">
  <si>
    <t>PROPINSI : NUSA TENGGARA BARAT</t>
  </si>
  <si>
    <t>Tahun 2001</t>
  </si>
  <si>
    <t>Tahun 2002</t>
  </si>
  <si>
    <t xml:space="preserve">Tahun 2003  </t>
  </si>
  <si>
    <t xml:space="preserve">Tahun 2004 </t>
  </si>
  <si>
    <t xml:space="preserve">Tahun 2005 </t>
  </si>
  <si>
    <t xml:space="preserve">Tahun 2006 </t>
  </si>
  <si>
    <t xml:space="preserve">Tahun 2007 </t>
  </si>
  <si>
    <t xml:space="preserve">Tahun 2008 </t>
  </si>
  <si>
    <t>Tahun 2009</t>
  </si>
  <si>
    <t>Tahun 2010</t>
  </si>
  <si>
    <t>Tahun 2011</t>
  </si>
  <si>
    <t>Tahun 2012</t>
  </si>
  <si>
    <t>Tahun 2013</t>
  </si>
  <si>
    <t>Tahun 2014</t>
  </si>
  <si>
    <t>Tahun 2015</t>
  </si>
  <si>
    <t>Tahun 2016</t>
  </si>
  <si>
    <t>Tahun 2017</t>
  </si>
  <si>
    <t>No</t>
  </si>
  <si>
    <t>Kabupaten/Kota</t>
  </si>
  <si>
    <t>Luas</t>
  </si>
  <si>
    <t>Hasil/</t>
  </si>
  <si>
    <t>Produksi</t>
  </si>
  <si>
    <t>Panen</t>
  </si>
  <si>
    <t>Hektar</t>
  </si>
  <si>
    <t>(Ha)</t>
  </si>
  <si>
    <t>(Ku/Ha)</t>
  </si>
  <si>
    <t>(Ton)</t>
  </si>
  <si>
    <t>LOMBOK BARAT</t>
  </si>
  <si>
    <t>LOMBOK TENGAH</t>
  </si>
  <si>
    <t>LOMBOK TIMUR</t>
  </si>
  <si>
    <t>SUMBAWA</t>
  </si>
  <si>
    <t>DOMPU</t>
  </si>
  <si>
    <t>SUMBAWA BARAT</t>
  </si>
  <si>
    <t>LOMBOK UTARA</t>
  </si>
  <si>
    <t>MATARAM</t>
  </si>
  <si>
    <t>KOTA BIMA</t>
  </si>
  <si>
    <t>NTB</t>
  </si>
  <si>
    <t>Catatan</t>
  </si>
  <si>
    <t>**)</t>
  </si>
  <si>
    <t xml:space="preserve"> </t>
  </si>
  <si>
    <t>PERKEMBANGAN PRODUKSI PADI</t>
  </si>
  <si>
    <t>KOMODITI : TOTAL PADI</t>
  </si>
  <si>
    <t>ARAM II Tahun 2016</t>
  </si>
  <si>
    <t>Tahun 2018</t>
  </si>
  <si>
    <t>BIMA</t>
  </si>
  <si>
    <t>rata2</t>
  </si>
  <si>
    <t>Tahun 2019</t>
  </si>
  <si>
    <t>Tahun 2020</t>
  </si>
  <si>
    <t>Tahun 2021</t>
  </si>
  <si>
    <t>Tahun 2022</t>
  </si>
  <si>
    <t>Tahun 2018 - 2022 perhitungan produksi padi berdasarkan KSA (Kerangka Sampel Area) merupakan perhitungan Luas Panen secara digitalisasi dengan memanfaatkan foto segmen melalui CITRA SATELIT</t>
  </si>
  <si>
    <t>Kode Wilayah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</si>
</sst>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_);_(* \(#,##0.00\);_(* &quot;-&quot;_);_(@_)"/>
    <numFmt numFmtId="167" formatCode="_(* #,##0_);_(* \(#,##0\);_(* &quot;-&quot;_);_(@_)"/>
    <numFmt numFmtId="168" formatCode="_-* #,##0.00_-;\-* #,##0.0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2"/>
      <name val="Times New Roman"/>
      <family val="1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/>
    <xf numFmtId="0" fontId="4" fillId="0" borderId="0"/>
    <xf numFmtId="43" fontId="1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2" fillId="0" borderId="0"/>
    <xf numFmtId="0" fontId="1" fillId="0" borderId="0"/>
    <xf numFmtId="41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0" borderId="7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quotePrefix="1" applyBorder="1" applyAlignment="1">
      <alignment horizontal="center"/>
    </xf>
    <xf numFmtId="0" fontId="4" fillId="0" borderId="9" xfId="0" quotePrefix="1" applyFont="1" applyBorder="1" applyAlignment="1">
      <alignment horizontal="center"/>
    </xf>
    <xf numFmtId="0" fontId="4" fillId="0" borderId="7" xfId="0" applyFont="1" applyBorder="1"/>
    <xf numFmtId="165" fontId="0" fillId="0" borderId="8" xfId="1" applyNumberFormat="1" applyFont="1" applyBorder="1"/>
    <xf numFmtId="43" fontId="0" fillId="0" borderId="7" xfId="1" applyFont="1" applyBorder="1"/>
    <xf numFmtId="165" fontId="0" fillId="0" borderId="7" xfId="1" applyNumberFormat="1" applyFont="1" applyBorder="1"/>
    <xf numFmtId="165" fontId="4" fillId="0" borderId="7" xfId="1" applyNumberFormat="1" applyFont="1" applyBorder="1"/>
    <xf numFmtId="43" fontId="0" fillId="0" borderId="8" xfId="1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165" fontId="0" fillId="0" borderId="12" xfId="1" applyNumberFormat="1" applyFont="1" applyBorder="1"/>
    <xf numFmtId="165" fontId="0" fillId="0" borderId="11" xfId="1" applyNumberFormat="1" applyFont="1" applyBorder="1"/>
    <xf numFmtId="43" fontId="0" fillId="0" borderId="12" xfId="1" applyFont="1" applyBorder="1"/>
    <xf numFmtId="165" fontId="4" fillId="0" borderId="11" xfId="1" applyNumberFormat="1" applyFont="1" applyBorder="1"/>
    <xf numFmtId="165" fontId="5" fillId="0" borderId="8" xfId="1" applyNumberFormat="1" applyFont="1" applyFill="1" applyBorder="1"/>
    <xf numFmtId="164" fontId="5" fillId="0" borderId="8" xfId="1" applyNumberFormat="1" applyFont="1" applyFill="1" applyBorder="1"/>
    <xf numFmtId="165" fontId="5" fillId="0" borderId="7" xfId="1" applyNumberFormat="1" applyFont="1" applyFill="1" applyBorder="1"/>
    <xf numFmtId="0" fontId="4" fillId="0" borderId="9" xfId="0" applyFont="1" applyBorder="1"/>
    <xf numFmtId="165" fontId="0" fillId="0" borderId="0" xfId="0" applyNumberFormat="1"/>
    <xf numFmtId="166" fontId="6" fillId="0" borderId="0" xfId="2" applyNumberFormat="1" applyFont="1"/>
    <xf numFmtId="0" fontId="4" fillId="0" borderId="0" xfId="0" applyFont="1"/>
    <xf numFmtId="0" fontId="6" fillId="0" borderId="0" xfId="0" applyFont="1"/>
    <xf numFmtId="164" fontId="0" fillId="0" borderId="0" xfId="0" applyNumberFormat="1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43" fontId="0" fillId="0" borderId="8" xfId="1" applyFont="1" applyFill="1" applyBorder="1"/>
    <xf numFmtId="164" fontId="0" fillId="0" borderId="8" xfId="1" applyNumberFormat="1" applyFont="1" applyBorder="1"/>
    <xf numFmtId="164" fontId="4" fillId="0" borderId="7" xfId="1" applyNumberFormat="1" applyFont="1" applyBorder="1"/>
    <xf numFmtId="43" fontId="0" fillId="0" borderId="7" xfId="1" applyFont="1" applyFill="1" applyBorder="1"/>
    <xf numFmtId="164" fontId="0" fillId="0" borderId="7" xfId="1" applyNumberFormat="1" applyFont="1" applyBorder="1"/>
    <xf numFmtId="43" fontId="0" fillId="0" borderId="12" xfId="1" applyFont="1" applyFill="1" applyBorder="1"/>
    <xf numFmtId="164" fontId="0" fillId="0" borderId="11" xfId="1" applyNumberFormat="1" applyFont="1" applyBorder="1"/>
    <xf numFmtId="164" fontId="4" fillId="0" borderId="11" xfId="1" applyNumberFormat="1" applyFont="1" applyBorder="1"/>
    <xf numFmtId="164" fontId="0" fillId="0" borderId="8" xfId="0" applyNumberFormat="1" applyBorder="1"/>
    <xf numFmtId="165" fontId="0" fillId="0" borderId="8" xfId="0" applyNumberFormat="1" applyBorder="1"/>
    <xf numFmtId="165" fontId="4" fillId="0" borderId="7" xfId="0" applyNumberFormat="1" applyFont="1" applyBorder="1"/>
    <xf numFmtId="164" fontId="4" fillId="0" borderId="7" xfId="0" applyNumberFormat="1" applyFont="1" applyBorder="1"/>
    <xf numFmtId="164" fontId="5" fillId="0" borderId="8" xfId="1" applyNumberFormat="1" applyFont="1" applyBorder="1"/>
    <xf numFmtId="165" fontId="5" fillId="0" borderId="7" xfId="1" applyNumberFormat="1" applyFont="1" applyBorder="1"/>
    <xf numFmtId="164" fontId="5" fillId="0" borderId="7" xfId="1" applyNumberFormat="1" applyFont="1" applyBorder="1"/>
    <xf numFmtId="41" fontId="5" fillId="0" borderId="7" xfId="2" applyFont="1" applyBorder="1"/>
    <xf numFmtId="165" fontId="5" fillId="0" borderId="7" xfId="1" applyNumberFormat="1" applyFont="1" applyBorder="1" applyAlignment="1">
      <alignment shrinkToFit="1"/>
    </xf>
    <xf numFmtId="164" fontId="5" fillId="0" borderId="7" xfId="1" applyNumberFormat="1" applyFont="1" applyBorder="1" applyAlignment="1">
      <alignment shrinkToFit="1"/>
    </xf>
    <xf numFmtId="41" fontId="5" fillId="0" borderId="7" xfId="2" applyFont="1" applyBorder="1" applyAlignment="1">
      <alignment shrinkToFit="1"/>
    </xf>
    <xf numFmtId="165" fontId="7" fillId="0" borderId="7" xfId="1" applyNumberFormat="1" applyFont="1" applyBorder="1" applyAlignment="1">
      <alignment shrinkToFit="1"/>
    </xf>
    <xf numFmtId="0" fontId="0" fillId="0" borderId="0" xfId="0" applyBorder="1"/>
    <xf numFmtId="165" fontId="6" fillId="0" borderId="0" xfId="0" applyNumberFormat="1" applyFont="1" applyBorder="1"/>
    <xf numFmtId="0" fontId="6" fillId="0" borderId="0" xfId="0" applyFont="1" applyBorder="1"/>
    <xf numFmtId="165" fontId="0" fillId="0" borderId="0" xfId="0" applyNumberFormat="1" applyBorder="1"/>
    <xf numFmtId="164" fontId="0" fillId="0" borderId="0" xfId="0" applyNumberFormat="1" applyBorder="1"/>
    <xf numFmtId="164" fontId="8" fillId="0" borderId="0" xfId="0" applyNumberFormat="1" applyFont="1" applyBorder="1"/>
    <xf numFmtId="165" fontId="8" fillId="0" borderId="0" xfId="0" applyNumberFormat="1" applyFont="1" applyBorder="1"/>
    <xf numFmtId="0" fontId="8" fillId="0" borderId="0" xfId="0" applyFont="1"/>
    <xf numFmtId="165" fontId="6" fillId="0" borderId="0" xfId="0" applyNumberFormat="1" applyFont="1"/>
    <xf numFmtId="2" fontId="6" fillId="0" borderId="0" xfId="0" applyNumberFormat="1" applyFont="1"/>
    <xf numFmtId="41" fontId="9" fillId="0" borderId="0" xfId="2" applyFont="1"/>
    <xf numFmtId="166" fontId="9" fillId="0" borderId="0" xfId="2" applyNumberFormat="1" applyFont="1"/>
    <xf numFmtId="164" fontId="8" fillId="0" borderId="0" xfId="0" applyNumberFormat="1" applyFont="1"/>
    <xf numFmtId="164" fontId="6" fillId="0" borderId="0" xfId="0" applyNumberFormat="1" applyFont="1"/>
    <xf numFmtId="43" fontId="0" fillId="0" borderId="0" xfId="1" applyFont="1"/>
    <xf numFmtId="167" fontId="0" fillId="0" borderId="0" xfId="0" applyNumberFormat="1"/>
    <xf numFmtId="164" fontId="4" fillId="0" borderId="7" xfId="1" applyNumberFormat="1" applyFont="1" applyBorder="1" applyAlignment="1">
      <alignment shrinkToFit="1"/>
    </xf>
    <xf numFmtId="0" fontId="4" fillId="0" borderId="1" xfId="0" applyFont="1" applyBorder="1"/>
    <xf numFmtId="0" fontId="4" fillId="0" borderId="13" xfId="0" applyFont="1" applyBorder="1"/>
    <xf numFmtId="165" fontId="4" fillId="0" borderId="13" xfId="1" applyNumberFormat="1" applyFont="1" applyBorder="1"/>
    <xf numFmtId="165" fontId="4" fillId="0" borderId="14" xfId="1" applyNumberFormat="1" applyFont="1" applyBorder="1"/>
    <xf numFmtId="0" fontId="4" fillId="0" borderId="7" xfId="0" quotePrefix="1" applyFont="1" applyBorder="1" applyAlignment="1">
      <alignment horizontal="center"/>
    </xf>
    <xf numFmtId="0" fontId="4" fillId="0" borderId="15" xfId="0" applyFont="1" applyBorder="1"/>
    <xf numFmtId="0" fontId="4" fillId="0" borderId="2" xfId="0" applyFont="1" applyBorder="1"/>
    <xf numFmtId="41" fontId="4" fillId="0" borderId="13" xfId="2" applyFont="1" applyBorder="1"/>
    <xf numFmtId="41" fontId="4" fillId="0" borderId="14" xfId="2" applyFont="1" applyBorder="1"/>
    <xf numFmtId="41" fontId="4" fillId="0" borderId="8" xfId="2" applyFont="1" applyBorder="1"/>
    <xf numFmtId="41" fontId="4" fillId="0" borderId="12" xfId="2" applyFont="1" applyBorder="1"/>
    <xf numFmtId="168" fontId="4" fillId="0" borderId="7" xfId="2" applyNumberFormat="1" applyFont="1" applyBorder="1" applyAlignment="1">
      <alignment shrinkToFit="1"/>
    </xf>
    <xf numFmtId="168" fontId="4" fillId="0" borderId="11" xfId="2" applyNumberFormat="1" applyFont="1" applyBorder="1"/>
    <xf numFmtId="0" fontId="0" fillId="0" borderId="0" xfId="0" applyAlignment="1"/>
    <xf numFmtId="41" fontId="5" fillId="0" borderId="0" xfId="2" applyFont="1" applyBorder="1"/>
    <xf numFmtId="165" fontId="4" fillId="0" borderId="7" xfId="4" applyNumberFormat="1" applyFont="1" applyFill="1" applyBorder="1"/>
    <xf numFmtId="165" fontId="4" fillId="0" borderId="11" xfId="4" applyNumberFormat="1" applyFont="1" applyFill="1" applyBorder="1"/>
    <xf numFmtId="43" fontId="5" fillId="0" borderId="11" xfId="4" applyNumberFormat="1" applyFont="1" applyFill="1" applyBorder="1"/>
    <xf numFmtId="43" fontId="5" fillId="0" borderId="7" xfId="4" applyNumberFormat="1" applyFont="1" applyFill="1" applyBorder="1" applyAlignment="1">
      <alignment shrinkToFit="1"/>
    </xf>
    <xf numFmtId="165" fontId="4" fillId="0" borderId="7" xfId="18" applyNumberFormat="1" applyFont="1" applyFill="1" applyBorder="1"/>
    <xf numFmtId="165" fontId="4" fillId="0" borderId="11" xfId="18" applyNumberFormat="1" applyFont="1" applyFill="1" applyBorder="1"/>
    <xf numFmtId="43" fontId="5" fillId="0" borderId="11" xfId="18" applyNumberFormat="1" applyFont="1" applyFill="1" applyBorder="1"/>
    <xf numFmtId="43" fontId="5" fillId="0" borderId="7" xfId="18" applyNumberFormat="1" applyFont="1" applyFill="1" applyBorder="1" applyAlignment="1">
      <alignment shrinkToFit="1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1">
    <cellStyle name="Comma" xfId="1" builtinId="3"/>
    <cellStyle name="Comma [0]" xfId="2" builtinId="6"/>
    <cellStyle name="Comma [0] 2" xfId="6"/>
    <cellStyle name="Comma [0] 3" xfId="7"/>
    <cellStyle name="Comma [0] 4" xfId="11"/>
    <cellStyle name="Comma [0] 4 2" xfId="20"/>
    <cellStyle name="Comma [0] 5" xfId="17"/>
    <cellStyle name="Comma [0] 6" xfId="5"/>
    <cellStyle name="Comma 2" xfId="13"/>
    <cellStyle name="Comma 3" xfId="10"/>
    <cellStyle name="Comma 4" xfId="4"/>
    <cellStyle name="Comma 5" xfId="18"/>
    <cellStyle name="Comma 6" xfId="19"/>
    <cellStyle name="Normal" xfId="0" builtinId="0"/>
    <cellStyle name="Normal 2" xfId="8"/>
    <cellStyle name="Normal 3" xfId="14"/>
    <cellStyle name="Normal 3 2" xfId="12"/>
    <cellStyle name="Normal 3 2 2" xfId="16"/>
    <cellStyle name="Normal 4" xfId="15"/>
    <cellStyle name="Normal 5" xfId="9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si%20FD\DATABASE%202019\DINAS%20PERTANIAN%20DAN%20PERKEBUNAN\DINAS%20PERTANIAN%20DAN%20PERKEBUNAN%20E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XX"/>
      <sheetName val="Project_P"/>
      <sheetName val="sisa tanam april 2004"/>
      <sheetName val="Total Padi"/>
      <sheetName val="Padi sawah"/>
      <sheetName val="Padi Ladang"/>
      <sheetName val="Jagung"/>
      <sheetName val="kEDELAI"/>
      <sheetName val="Mangga"/>
      <sheetName val="Manggis"/>
      <sheetName val="Pisang"/>
      <sheetName val="Durian"/>
      <sheetName val="Rambutan"/>
      <sheetName val="Bawang Merah"/>
      <sheetName val="Cabai Besar"/>
      <sheetName val="Cabai Rawit"/>
      <sheetName val="Bawang Putih"/>
      <sheetName val="Tomat"/>
      <sheetName val="Kc. tanah"/>
      <sheetName val="Ubi Kayu"/>
      <sheetName val="Ubi Jalar"/>
      <sheetName val="KC. HIJAU"/>
      <sheetName val="Kelapa"/>
      <sheetName val="Kopi Robusta"/>
      <sheetName val="Kopi Arabika"/>
      <sheetName val="Jambu Mente"/>
      <sheetName val="Kakao"/>
      <sheetName val="Tembakau Rakyat"/>
      <sheetName val="Tembakau Virginia"/>
      <sheetName val="Tebu"/>
      <sheetName val="Asam"/>
      <sheetName val="Lada"/>
      <sheetName val="Kemiri"/>
      <sheetName val="Aren"/>
      <sheetName val="Lontar"/>
      <sheetName val="Jarak Pagar"/>
      <sheetName val="Cengkeh"/>
      <sheetName val="Kapuk"/>
      <sheetName val="Vanilli"/>
      <sheetName val="Sheet1"/>
      <sheetName val="PERKEBUNAN"/>
      <sheetName val="REKAP"/>
      <sheetName val="PRODUKSI"/>
      <sheetName val="PROVITA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O10">
            <v>32840</v>
          </cell>
          <cell r="Q10">
            <v>160137</v>
          </cell>
          <cell r="R10">
            <v>34512</v>
          </cell>
          <cell r="T10">
            <v>167858</v>
          </cell>
          <cell r="U10">
            <v>38064</v>
          </cell>
          <cell r="W10">
            <v>187587</v>
          </cell>
          <cell r="X10">
            <v>36123</v>
          </cell>
          <cell r="Z10">
            <v>182608</v>
          </cell>
          <cell r="AA10">
            <v>36657</v>
          </cell>
          <cell r="AC10">
            <v>186067</v>
          </cell>
          <cell r="AD10">
            <v>27350</v>
          </cell>
          <cell r="AF10">
            <v>134261</v>
          </cell>
          <cell r="AJ10">
            <v>29042</v>
          </cell>
          <cell r="AL10">
            <v>144315</v>
          </cell>
          <cell r="AM10">
            <v>30381</v>
          </cell>
          <cell r="AO10">
            <v>151353</v>
          </cell>
          <cell r="AP10">
            <v>32934</v>
          </cell>
          <cell r="AR10">
            <v>179897</v>
          </cell>
          <cell r="AS10">
            <v>30841</v>
          </cell>
          <cell r="AU10">
            <v>159817</v>
          </cell>
          <cell r="AV10">
            <v>31234</v>
          </cell>
          <cell r="AX10">
            <v>174929</v>
          </cell>
          <cell r="AY10">
            <v>32765</v>
          </cell>
          <cell r="BA10">
            <v>185647</v>
          </cell>
          <cell r="BB10">
            <v>32828</v>
          </cell>
          <cell r="BD10">
            <v>180071</v>
          </cell>
          <cell r="BE10">
            <v>32152</v>
          </cell>
          <cell r="BG10">
            <v>180406</v>
          </cell>
        </row>
        <row r="11">
          <cell r="O11">
            <v>64728</v>
          </cell>
          <cell r="Q11">
            <v>305466</v>
          </cell>
          <cell r="R11">
            <v>69198</v>
          </cell>
          <cell r="T11">
            <v>332311</v>
          </cell>
          <cell r="U11">
            <v>63411</v>
          </cell>
          <cell r="W11">
            <v>310216</v>
          </cell>
          <cell r="X11">
            <v>68261</v>
          </cell>
          <cell r="Z11">
            <v>348493</v>
          </cell>
          <cell r="AA11">
            <v>71606</v>
          </cell>
          <cell r="AC11">
            <v>375732</v>
          </cell>
          <cell r="AD11">
            <v>74750</v>
          </cell>
          <cell r="AF11">
            <v>369961</v>
          </cell>
          <cell r="AJ11">
            <v>88019</v>
          </cell>
          <cell r="AL11">
            <v>431852</v>
          </cell>
          <cell r="AM11">
            <v>85987</v>
          </cell>
          <cell r="AO11">
            <v>422940</v>
          </cell>
          <cell r="AP11">
            <v>84968</v>
          </cell>
          <cell r="AR11">
            <v>421227</v>
          </cell>
          <cell r="AS11">
            <v>80666</v>
          </cell>
          <cell r="AU11">
            <v>400406</v>
          </cell>
          <cell r="AV11">
            <v>91393</v>
          </cell>
          <cell r="AX11">
            <v>475028</v>
          </cell>
          <cell r="AY11">
            <v>84286</v>
          </cell>
          <cell r="BA11">
            <v>437240</v>
          </cell>
          <cell r="BB11">
            <v>85933</v>
          </cell>
          <cell r="BD11">
            <v>370445</v>
          </cell>
          <cell r="BE11">
            <v>90724</v>
          </cell>
          <cell r="BG11">
            <v>461411</v>
          </cell>
        </row>
        <row r="12">
          <cell r="O12">
            <v>49933</v>
          </cell>
          <cell r="Q12">
            <v>242420</v>
          </cell>
          <cell r="R12">
            <v>56373</v>
          </cell>
          <cell r="T12">
            <v>272220</v>
          </cell>
          <cell r="U12">
            <v>55546</v>
          </cell>
          <cell r="W12">
            <v>268573</v>
          </cell>
          <cell r="X12">
            <v>59305</v>
          </cell>
          <cell r="Z12">
            <v>298886</v>
          </cell>
          <cell r="AA12">
            <v>57882</v>
          </cell>
          <cell r="AC12">
            <v>297678</v>
          </cell>
          <cell r="AD12">
            <v>60384</v>
          </cell>
          <cell r="AF12">
            <v>297087</v>
          </cell>
          <cell r="AJ12">
            <v>65231</v>
          </cell>
          <cell r="AL12">
            <v>336609</v>
          </cell>
          <cell r="AM12">
            <v>65830</v>
          </cell>
          <cell r="AO12">
            <v>340558.5</v>
          </cell>
          <cell r="AP12">
            <v>69191</v>
          </cell>
          <cell r="AR12">
            <v>340205</v>
          </cell>
          <cell r="AS12">
            <v>65404</v>
          </cell>
          <cell r="AU12">
            <v>311687</v>
          </cell>
          <cell r="AV12">
            <v>76018</v>
          </cell>
          <cell r="AX12">
            <v>441458</v>
          </cell>
          <cell r="AY12">
            <v>79450</v>
          </cell>
          <cell r="BA12">
            <v>451970</v>
          </cell>
          <cell r="BB12">
            <v>68078</v>
          </cell>
          <cell r="BD12">
            <v>337877</v>
          </cell>
          <cell r="BE12">
            <v>72111</v>
          </cell>
          <cell r="BG12">
            <v>392816</v>
          </cell>
        </row>
        <row r="13">
          <cell r="O13">
            <v>46900</v>
          </cell>
          <cell r="Q13">
            <v>226185</v>
          </cell>
          <cell r="R13">
            <v>55401</v>
          </cell>
          <cell r="T13">
            <v>267232</v>
          </cell>
          <cell r="U13">
            <v>54658</v>
          </cell>
          <cell r="W13">
            <v>264441</v>
          </cell>
          <cell r="X13">
            <v>59052</v>
          </cell>
          <cell r="Z13">
            <v>298322</v>
          </cell>
          <cell r="AA13">
            <v>62725</v>
          </cell>
          <cell r="AC13">
            <v>334906</v>
          </cell>
          <cell r="AD13">
            <v>63828</v>
          </cell>
          <cell r="AF13">
            <v>310396</v>
          </cell>
          <cell r="AJ13">
            <v>69281</v>
          </cell>
          <cell r="AL13">
            <v>359541</v>
          </cell>
          <cell r="AM13">
            <v>69298</v>
          </cell>
          <cell r="AO13">
            <v>360583.5</v>
          </cell>
          <cell r="AP13">
            <v>75567</v>
          </cell>
          <cell r="AR13">
            <v>422532</v>
          </cell>
          <cell r="AS13">
            <v>75308</v>
          </cell>
          <cell r="AU13">
            <v>401357</v>
          </cell>
          <cell r="AV13">
            <v>78376</v>
          </cell>
          <cell r="AX13">
            <v>394424</v>
          </cell>
          <cell r="AY13">
            <v>85090</v>
          </cell>
          <cell r="BA13">
            <v>440576</v>
          </cell>
          <cell r="BB13">
            <v>78388</v>
          </cell>
          <cell r="BD13">
            <v>407186</v>
          </cell>
          <cell r="BE13">
            <v>79233</v>
          </cell>
          <cell r="BG13">
            <v>412331</v>
          </cell>
        </row>
        <row r="14">
          <cell r="O14">
            <v>17310</v>
          </cell>
          <cell r="Q14">
            <v>85476</v>
          </cell>
          <cell r="R14">
            <v>18639</v>
          </cell>
          <cell r="T14">
            <v>92135</v>
          </cell>
          <cell r="U14">
            <v>20546</v>
          </cell>
          <cell r="W14">
            <v>99134</v>
          </cell>
          <cell r="X14">
            <v>21374</v>
          </cell>
          <cell r="Z14">
            <v>110139</v>
          </cell>
          <cell r="AA14">
            <v>23879</v>
          </cell>
          <cell r="AC14">
            <v>123519</v>
          </cell>
          <cell r="AD14">
            <v>27118</v>
          </cell>
          <cell r="AF14">
            <v>132931</v>
          </cell>
          <cell r="AJ14">
            <v>28582</v>
          </cell>
          <cell r="AL14">
            <v>139090</v>
          </cell>
          <cell r="AM14">
            <v>29087</v>
          </cell>
          <cell r="AO14">
            <v>141902</v>
          </cell>
          <cell r="AP14">
            <v>27087</v>
          </cell>
          <cell r="AR14">
            <v>137958</v>
          </cell>
          <cell r="AS14">
            <v>30286</v>
          </cell>
          <cell r="AU14">
            <v>139860</v>
          </cell>
          <cell r="AV14">
            <v>32587</v>
          </cell>
          <cell r="AX14">
            <v>176383</v>
          </cell>
          <cell r="AY14">
            <v>31143</v>
          </cell>
          <cell r="BA14">
            <v>167434</v>
          </cell>
          <cell r="BB14">
            <v>30074</v>
          </cell>
          <cell r="BD14">
            <v>135369</v>
          </cell>
          <cell r="BE14">
            <v>44711</v>
          </cell>
          <cell r="BG14">
            <v>210935</v>
          </cell>
        </row>
        <row r="15">
          <cell r="O15">
            <v>29942</v>
          </cell>
          <cell r="Q15">
            <v>148118</v>
          </cell>
          <cell r="R15">
            <v>39752</v>
          </cell>
          <cell r="T15">
            <v>197678</v>
          </cell>
          <cell r="U15">
            <v>39160</v>
          </cell>
          <cell r="W15">
            <v>192981</v>
          </cell>
          <cell r="X15">
            <v>40447</v>
          </cell>
          <cell r="Z15">
            <v>210275</v>
          </cell>
          <cell r="AA15">
            <v>43093</v>
          </cell>
          <cell r="AC15">
            <v>227760</v>
          </cell>
          <cell r="AD15">
            <v>43323</v>
          </cell>
          <cell r="AF15">
            <v>214816</v>
          </cell>
          <cell r="AJ15">
            <v>51933</v>
          </cell>
          <cell r="AL15">
            <v>289651</v>
          </cell>
          <cell r="AM15">
            <v>49903</v>
          </cell>
          <cell r="AO15">
            <v>279027</v>
          </cell>
          <cell r="AP15">
            <v>53406</v>
          </cell>
          <cell r="AR15">
            <v>263339</v>
          </cell>
          <cell r="AS15">
            <v>52231</v>
          </cell>
          <cell r="AU15">
            <v>282954</v>
          </cell>
          <cell r="AV15">
            <v>53386</v>
          </cell>
          <cell r="AX15">
            <v>272152</v>
          </cell>
          <cell r="AY15">
            <v>59453</v>
          </cell>
          <cell r="BA15">
            <v>309221</v>
          </cell>
          <cell r="BB15">
            <v>63958</v>
          </cell>
          <cell r="BD15">
            <v>291738</v>
          </cell>
          <cell r="BE15">
            <v>66702</v>
          </cell>
          <cell r="BG15">
            <v>326175</v>
          </cell>
        </row>
        <row r="16">
          <cell r="O16">
            <v>13355</v>
          </cell>
          <cell r="Q16">
            <v>64207</v>
          </cell>
          <cell r="R16">
            <v>12142</v>
          </cell>
          <cell r="T16">
            <v>58596</v>
          </cell>
          <cell r="U16">
            <v>10355</v>
          </cell>
          <cell r="W16">
            <v>49195</v>
          </cell>
          <cell r="X16">
            <v>13545</v>
          </cell>
          <cell r="Z16">
            <v>66908</v>
          </cell>
          <cell r="AA16">
            <v>11409</v>
          </cell>
          <cell r="AC16">
            <v>59569</v>
          </cell>
          <cell r="AD16">
            <v>15305</v>
          </cell>
          <cell r="AF16">
            <v>75072</v>
          </cell>
          <cell r="AJ16">
            <v>16280</v>
          </cell>
          <cell r="AL16">
            <v>86912</v>
          </cell>
          <cell r="AM16">
            <v>17762</v>
          </cell>
          <cell r="AO16">
            <v>95076</v>
          </cell>
          <cell r="AP16">
            <v>18027</v>
          </cell>
          <cell r="AR16">
            <v>85985</v>
          </cell>
          <cell r="AS16">
            <v>15758</v>
          </cell>
          <cell r="AU16">
            <v>88655</v>
          </cell>
          <cell r="AV16">
            <v>19075</v>
          </cell>
          <cell r="AX16">
            <v>90314</v>
          </cell>
          <cell r="AY16">
            <v>19319</v>
          </cell>
          <cell r="BA16">
            <v>98276</v>
          </cell>
          <cell r="BB16">
            <v>18578</v>
          </cell>
          <cell r="BD16">
            <v>86765</v>
          </cell>
          <cell r="BE16">
            <v>21174</v>
          </cell>
          <cell r="BG16">
            <v>97032</v>
          </cell>
        </row>
        <row r="17">
          <cell r="AD17">
            <v>9237</v>
          </cell>
          <cell r="AF17">
            <v>45367</v>
          </cell>
          <cell r="AJ17">
            <v>10910</v>
          </cell>
          <cell r="AL17">
            <v>56949</v>
          </cell>
          <cell r="AM17">
            <v>10296</v>
          </cell>
          <cell r="AO17">
            <v>53884</v>
          </cell>
          <cell r="AP17">
            <v>11042</v>
          </cell>
          <cell r="AR17">
            <v>59979</v>
          </cell>
          <cell r="AS17">
            <v>10848</v>
          </cell>
          <cell r="AU17">
            <v>59345</v>
          </cell>
          <cell r="AV17">
            <v>10952</v>
          </cell>
          <cell r="AX17">
            <v>45411</v>
          </cell>
          <cell r="AY17">
            <v>11531</v>
          </cell>
          <cell r="BA17">
            <v>58082</v>
          </cell>
          <cell r="BB17">
            <v>9398</v>
          </cell>
          <cell r="BD17">
            <v>42706</v>
          </cell>
          <cell r="BE17">
            <v>10758</v>
          </cell>
          <cell r="BG17">
            <v>48204</v>
          </cell>
        </row>
        <row r="18">
          <cell r="O18">
            <v>3505</v>
          </cell>
          <cell r="Q18">
            <v>17374</v>
          </cell>
          <cell r="R18">
            <v>3598</v>
          </cell>
          <cell r="T18">
            <v>17732</v>
          </cell>
          <cell r="U18">
            <v>3741</v>
          </cell>
          <cell r="W18">
            <v>18716</v>
          </cell>
          <cell r="X18">
            <v>4168</v>
          </cell>
          <cell r="Z18">
            <v>21467</v>
          </cell>
          <cell r="AA18">
            <v>4175</v>
          </cell>
          <cell r="AC18">
            <v>22859</v>
          </cell>
          <cell r="AD18">
            <v>4159</v>
          </cell>
          <cell r="AF18">
            <v>20416</v>
          </cell>
          <cell r="AJ18">
            <v>5107</v>
          </cell>
          <cell r="AL18">
            <v>27217</v>
          </cell>
          <cell r="AM18">
            <v>5115</v>
          </cell>
          <cell r="AO18">
            <v>27328</v>
          </cell>
          <cell r="AP18">
            <v>5489</v>
          </cell>
          <cell r="AR18">
            <v>30873</v>
          </cell>
          <cell r="AS18">
            <v>5355</v>
          </cell>
          <cell r="AU18">
            <v>30960</v>
          </cell>
          <cell r="AV18">
            <v>3993</v>
          </cell>
          <cell r="AX18">
            <v>24703</v>
          </cell>
          <cell r="AY18">
            <v>5028</v>
          </cell>
          <cell r="BA18">
            <v>32258</v>
          </cell>
          <cell r="BB18">
            <v>5634</v>
          </cell>
          <cell r="BD18">
            <v>37040</v>
          </cell>
          <cell r="BE18">
            <v>5115</v>
          </cell>
          <cell r="BG18">
            <v>31476</v>
          </cell>
        </row>
        <row r="19">
          <cell r="O19">
            <v>3893</v>
          </cell>
          <cell r="Q19">
            <v>18406</v>
          </cell>
          <cell r="R19">
            <v>3980</v>
          </cell>
          <cell r="T19">
            <v>18905</v>
          </cell>
          <cell r="U19">
            <v>4000</v>
          </cell>
          <cell r="W19">
            <v>19253</v>
          </cell>
          <cell r="X19">
            <v>3999</v>
          </cell>
          <cell r="Z19">
            <v>20201</v>
          </cell>
          <cell r="AA19">
            <v>4694</v>
          </cell>
          <cell r="AC19">
            <v>25721</v>
          </cell>
          <cell r="AD19">
            <v>4140</v>
          </cell>
          <cell r="AF19">
            <v>20359</v>
          </cell>
          <cell r="AJ19">
            <v>4864</v>
          </cell>
          <cell r="AL19">
            <v>26143</v>
          </cell>
          <cell r="AM19">
            <v>5101</v>
          </cell>
          <cell r="AO19">
            <v>27489</v>
          </cell>
          <cell r="AP19">
            <v>5129</v>
          </cell>
          <cell r="AR19">
            <v>27258</v>
          </cell>
          <cell r="AS19">
            <v>4907</v>
          </cell>
          <cell r="AU19">
            <v>29069</v>
          </cell>
          <cell r="AV19">
            <v>4775</v>
          </cell>
          <cell r="AX19">
            <v>28877</v>
          </cell>
          <cell r="AY19">
            <v>4832</v>
          </cell>
          <cell r="BA19">
            <v>29503</v>
          </cell>
          <cell r="BB19">
            <v>4967</v>
          </cell>
          <cell r="BD19">
            <v>26669</v>
          </cell>
          <cell r="BE19">
            <v>5103</v>
          </cell>
          <cell r="BG19">
            <v>28259</v>
          </cell>
        </row>
        <row r="21">
          <cell r="R21">
            <v>293595</v>
          </cell>
          <cell r="T21">
            <v>1424667</v>
          </cell>
          <cell r="U21">
            <v>289481</v>
          </cell>
          <cell r="X21">
            <v>306274</v>
          </cell>
          <cell r="AA21">
            <v>316120</v>
          </cell>
          <cell r="AD21">
            <v>329594</v>
          </cell>
          <cell r="AJ21">
            <v>369249</v>
          </cell>
          <cell r="AL21">
            <v>1898279</v>
          </cell>
          <cell r="AP21">
            <v>382840</v>
          </cell>
          <cell r="AR21">
            <v>1969252</v>
          </cell>
          <cell r="AS21">
            <v>371604</v>
          </cell>
          <cell r="AU21">
            <v>1904110</v>
          </cell>
          <cell r="AV21">
            <v>401789</v>
          </cell>
          <cell r="AX21">
            <v>2123679</v>
          </cell>
          <cell r="AY21">
            <v>412897</v>
          </cell>
          <cell r="BA21">
            <v>2210207</v>
          </cell>
          <cell r="BB21">
            <v>397836</v>
          </cell>
          <cell r="BD21">
            <v>1915866</v>
          </cell>
          <cell r="BE21">
            <v>427783</v>
          </cell>
          <cell r="BG21">
            <v>2189045</v>
          </cell>
        </row>
      </sheetData>
      <sheetData sheetId="5" refreshError="1">
        <row r="10">
          <cell r="O10">
            <v>2880</v>
          </cell>
          <cell r="Q10">
            <v>7373</v>
          </cell>
          <cell r="R10">
            <v>3591</v>
          </cell>
          <cell r="T10">
            <v>9232</v>
          </cell>
          <cell r="U10">
            <v>3367</v>
          </cell>
          <cell r="W10">
            <v>8873</v>
          </cell>
          <cell r="X10">
            <v>3688</v>
          </cell>
          <cell r="Z10">
            <v>12578</v>
          </cell>
          <cell r="AA10">
            <v>3971</v>
          </cell>
          <cell r="AC10">
            <v>13581</v>
          </cell>
          <cell r="AD10">
            <v>1637</v>
          </cell>
          <cell r="AF10">
            <v>5481</v>
          </cell>
          <cell r="AG10">
            <v>1351</v>
          </cell>
          <cell r="AI10">
            <v>4383</v>
          </cell>
          <cell r="AJ10">
            <v>1705</v>
          </cell>
          <cell r="AL10">
            <v>6092</v>
          </cell>
          <cell r="AM10">
            <v>1858</v>
          </cell>
          <cell r="AO10">
            <v>6417</v>
          </cell>
          <cell r="AP10">
            <v>1829</v>
          </cell>
          <cell r="AR10">
            <v>6237</v>
          </cell>
          <cell r="AS10">
            <v>2026</v>
          </cell>
          <cell r="AU10">
            <v>10073</v>
          </cell>
          <cell r="AV10">
            <v>2026</v>
          </cell>
          <cell r="AX10">
            <v>10073</v>
          </cell>
          <cell r="AY10">
            <v>2425</v>
          </cell>
          <cell r="BA10">
            <v>7534</v>
          </cell>
          <cell r="BB10">
            <v>2574</v>
          </cell>
          <cell r="BD10">
            <v>7969</v>
          </cell>
        </row>
        <row r="11">
          <cell r="O11">
            <v>2668</v>
          </cell>
          <cell r="Q11">
            <v>6697</v>
          </cell>
          <cell r="R11">
            <v>2784</v>
          </cell>
          <cell r="T11">
            <v>7064</v>
          </cell>
          <cell r="U11">
            <v>2076</v>
          </cell>
          <cell r="W11">
            <v>5451</v>
          </cell>
          <cell r="X11">
            <v>2815</v>
          </cell>
          <cell r="Z11">
            <v>9700</v>
          </cell>
          <cell r="AA11">
            <v>2563</v>
          </cell>
          <cell r="AC11">
            <v>9454</v>
          </cell>
          <cell r="AD11">
            <v>1094</v>
          </cell>
          <cell r="AF11">
            <v>3801</v>
          </cell>
          <cell r="AG11">
            <v>2649</v>
          </cell>
          <cell r="AI11">
            <v>8739</v>
          </cell>
          <cell r="AJ11">
            <v>2369</v>
          </cell>
          <cell r="AL11">
            <v>8609</v>
          </cell>
          <cell r="AM11">
            <v>2096</v>
          </cell>
          <cell r="AO11">
            <v>9052</v>
          </cell>
          <cell r="AP11">
            <v>6875</v>
          </cell>
          <cell r="AR11">
            <v>25445</v>
          </cell>
          <cell r="AS11">
            <v>6454</v>
          </cell>
          <cell r="AU11">
            <v>21008</v>
          </cell>
          <cell r="AV11">
            <v>6454</v>
          </cell>
          <cell r="AX11">
            <v>21008</v>
          </cell>
          <cell r="AY11">
            <v>6157</v>
          </cell>
          <cell r="BA11">
            <v>18995</v>
          </cell>
          <cell r="BB11">
            <v>5379</v>
          </cell>
          <cell r="BD11">
            <v>20102</v>
          </cell>
        </row>
        <row r="12">
          <cell r="O12">
            <v>2905</v>
          </cell>
          <cell r="Q12">
            <v>6916</v>
          </cell>
          <cell r="R12">
            <v>2607</v>
          </cell>
          <cell r="T12">
            <v>6390</v>
          </cell>
          <cell r="U12">
            <v>2409</v>
          </cell>
          <cell r="W12">
            <v>6040</v>
          </cell>
          <cell r="X12">
            <v>2775</v>
          </cell>
          <cell r="Z12">
            <v>9561</v>
          </cell>
          <cell r="AA12">
            <v>3914</v>
          </cell>
          <cell r="AC12">
            <v>14195</v>
          </cell>
          <cell r="AD12">
            <v>3113</v>
          </cell>
          <cell r="AF12">
            <v>10610</v>
          </cell>
          <cell r="AG12">
            <v>5862</v>
          </cell>
          <cell r="AI12">
            <v>18082</v>
          </cell>
          <cell r="AJ12">
            <v>5593</v>
          </cell>
          <cell r="AL12">
            <v>19005</v>
          </cell>
          <cell r="AM12">
            <v>3714</v>
          </cell>
          <cell r="AO12">
            <v>16113</v>
          </cell>
          <cell r="AP12">
            <v>2776</v>
          </cell>
          <cell r="AR12">
            <v>7947</v>
          </cell>
          <cell r="AS12">
            <v>3400</v>
          </cell>
          <cell r="AU12">
            <v>13509</v>
          </cell>
          <cell r="AV12">
            <v>3400</v>
          </cell>
          <cell r="AX12">
            <v>13509</v>
          </cell>
          <cell r="AY12">
            <v>5394</v>
          </cell>
          <cell r="BA12">
            <v>15396</v>
          </cell>
          <cell r="BB12">
            <v>2113</v>
          </cell>
          <cell r="BD12">
            <v>7635</v>
          </cell>
        </row>
        <row r="13">
          <cell r="O13">
            <v>7304</v>
          </cell>
          <cell r="Q13">
            <v>18920</v>
          </cell>
          <cell r="R13">
            <v>8404</v>
          </cell>
          <cell r="T13">
            <v>22074</v>
          </cell>
          <cell r="U13">
            <v>7272</v>
          </cell>
          <cell r="W13">
            <v>19669</v>
          </cell>
          <cell r="X13">
            <v>9602</v>
          </cell>
          <cell r="Z13">
            <v>34193</v>
          </cell>
          <cell r="AA13">
            <v>13746</v>
          </cell>
          <cell r="AC13">
            <v>48743</v>
          </cell>
          <cell r="AD13">
            <v>9531</v>
          </cell>
          <cell r="AF13">
            <v>32799</v>
          </cell>
          <cell r="AG13">
            <v>9989</v>
          </cell>
          <cell r="AI13">
            <v>31399</v>
          </cell>
          <cell r="AJ13">
            <v>16726</v>
          </cell>
          <cell r="AL13">
            <v>57905</v>
          </cell>
          <cell r="AM13">
            <v>15178</v>
          </cell>
          <cell r="AO13">
            <v>55245</v>
          </cell>
          <cell r="AP13">
            <v>12223</v>
          </cell>
          <cell r="AR13">
            <v>47868</v>
          </cell>
          <cell r="AS13">
            <v>11933</v>
          </cell>
          <cell r="AU13">
            <v>40348</v>
          </cell>
          <cell r="AV13">
            <v>11933</v>
          </cell>
          <cell r="AX13">
            <v>40348</v>
          </cell>
          <cell r="AY13">
            <v>8496</v>
          </cell>
          <cell r="BA13">
            <v>25543.8</v>
          </cell>
          <cell r="BB13">
            <v>11770</v>
          </cell>
          <cell r="BD13">
            <v>33109</v>
          </cell>
        </row>
        <row r="14">
          <cell r="O14">
            <v>10640</v>
          </cell>
          <cell r="Q14">
            <v>28447</v>
          </cell>
          <cell r="R14">
            <v>9803</v>
          </cell>
          <cell r="T14">
            <v>26495</v>
          </cell>
          <cell r="U14">
            <v>9087</v>
          </cell>
          <cell r="W14">
            <v>25207</v>
          </cell>
          <cell r="X14">
            <v>11916</v>
          </cell>
          <cell r="Z14">
            <v>43604</v>
          </cell>
          <cell r="AA14">
            <v>9975</v>
          </cell>
          <cell r="AC14">
            <v>37834</v>
          </cell>
          <cell r="AD14">
            <v>7461</v>
          </cell>
          <cell r="AF14">
            <v>25808</v>
          </cell>
          <cell r="AG14">
            <v>6472</v>
          </cell>
          <cell r="AI14">
            <v>22732</v>
          </cell>
          <cell r="AJ14">
            <v>6348</v>
          </cell>
          <cell r="AL14">
            <v>24557</v>
          </cell>
          <cell r="AM14">
            <v>7416</v>
          </cell>
          <cell r="AO14">
            <v>30166</v>
          </cell>
          <cell r="AP14">
            <v>13959</v>
          </cell>
          <cell r="AR14">
            <v>53065.7</v>
          </cell>
          <cell r="AS14">
            <v>11600</v>
          </cell>
          <cell r="AU14">
            <v>53072</v>
          </cell>
          <cell r="AV14">
            <v>11600</v>
          </cell>
          <cell r="AX14">
            <v>53072</v>
          </cell>
          <cell r="AY14">
            <v>8348</v>
          </cell>
          <cell r="BA14">
            <v>35274.800000000003</v>
          </cell>
          <cell r="BB14">
            <v>4210</v>
          </cell>
          <cell r="BD14">
            <v>15773</v>
          </cell>
        </row>
        <row r="15">
          <cell r="O15">
            <v>8830</v>
          </cell>
          <cell r="Q15">
            <v>24312</v>
          </cell>
          <cell r="R15">
            <v>17436</v>
          </cell>
          <cell r="T15">
            <v>48013</v>
          </cell>
          <cell r="U15">
            <v>15344</v>
          </cell>
          <cell r="W15">
            <v>43050</v>
          </cell>
          <cell r="X15">
            <v>19639</v>
          </cell>
          <cell r="Z15">
            <v>72654</v>
          </cell>
          <cell r="AA15">
            <v>20749</v>
          </cell>
          <cell r="AC15">
            <v>80670</v>
          </cell>
          <cell r="AD15">
            <v>16319</v>
          </cell>
          <cell r="AF15">
            <v>56692</v>
          </cell>
          <cell r="AG15">
            <v>16960</v>
          </cell>
          <cell r="AI15">
            <v>63322</v>
          </cell>
          <cell r="AJ15">
            <v>19232</v>
          </cell>
          <cell r="AL15">
            <v>79100</v>
          </cell>
          <cell r="AM15">
            <v>21040</v>
          </cell>
          <cell r="AO15">
            <v>90976</v>
          </cell>
          <cell r="AP15">
            <v>19541</v>
          </cell>
          <cell r="AR15">
            <v>55368.7</v>
          </cell>
          <cell r="AS15">
            <v>14609</v>
          </cell>
          <cell r="AU15">
            <v>52721</v>
          </cell>
          <cell r="AV15">
            <v>14609</v>
          </cell>
          <cell r="AX15">
            <v>52721</v>
          </cell>
          <cell r="AY15">
            <v>15846</v>
          </cell>
          <cell r="BA15">
            <v>57170.8</v>
          </cell>
          <cell r="BB15">
            <v>13552</v>
          </cell>
          <cell r="BD15">
            <v>35456</v>
          </cell>
        </row>
        <row r="16">
          <cell r="O16">
            <v>842</v>
          </cell>
          <cell r="Q16">
            <v>2191</v>
          </cell>
          <cell r="R16">
            <v>884</v>
          </cell>
          <cell r="T16">
            <v>2325</v>
          </cell>
          <cell r="U16">
            <v>417</v>
          </cell>
          <cell r="W16">
            <v>1095</v>
          </cell>
          <cell r="X16">
            <v>630</v>
          </cell>
          <cell r="Z16">
            <v>2213</v>
          </cell>
          <cell r="AA16">
            <v>406</v>
          </cell>
          <cell r="AC16">
            <v>1524</v>
          </cell>
          <cell r="AD16">
            <v>435</v>
          </cell>
          <cell r="AF16">
            <v>1387</v>
          </cell>
          <cell r="AG16">
            <v>258</v>
          </cell>
          <cell r="AI16">
            <v>906</v>
          </cell>
          <cell r="AJ16">
            <v>122</v>
          </cell>
          <cell r="AL16">
            <v>472</v>
          </cell>
          <cell r="AM16">
            <v>166</v>
          </cell>
          <cell r="AO16">
            <v>675</v>
          </cell>
          <cell r="AP16">
            <v>339</v>
          </cell>
          <cell r="AR16">
            <v>1351</v>
          </cell>
          <cell r="AS16">
            <v>153</v>
          </cell>
          <cell r="AU16">
            <v>641</v>
          </cell>
          <cell r="AV16">
            <v>153</v>
          </cell>
          <cell r="AX16">
            <v>641</v>
          </cell>
          <cell r="AY16">
            <v>2633</v>
          </cell>
          <cell r="BA16">
            <v>8302</v>
          </cell>
          <cell r="BB16">
            <v>1392</v>
          </cell>
          <cell r="BD16">
            <v>6175</v>
          </cell>
        </row>
        <row r="17">
          <cell r="AD17">
            <v>2425</v>
          </cell>
          <cell r="AF17">
            <v>7962</v>
          </cell>
          <cell r="AG17">
            <v>2375</v>
          </cell>
          <cell r="AI17">
            <v>7419</v>
          </cell>
          <cell r="AJ17">
            <v>2223</v>
          </cell>
          <cell r="AL17">
            <v>7649</v>
          </cell>
          <cell r="AM17">
            <v>1718</v>
          </cell>
          <cell r="AO17">
            <v>6160</v>
          </cell>
          <cell r="AP17">
            <v>2062</v>
          </cell>
          <cell r="AR17">
            <v>6977</v>
          </cell>
          <cell r="AS17">
            <v>1954</v>
          </cell>
          <cell r="AU17">
            <v>5591</v>
          </cell>
          <cell r="AV17">
            <v>1954</v>
          </cell>
          <cell r="AX17">
            <v>5591</v>
          </cell>
          <cell r="AY17">
            <v>1677</v>
          </cell>
          <cell r="BA17">
            <v>3949</v>
          </cell>
          <cell r="BB17">
            <v>1114</v>
          </cell>
          <cell r="BD17">
            <v>2432</v>
          </cell>
        </row>
        <row r="18">
          <cell r="O18">
            <v>0</v>
          </cell>
          <cell r="Q18">
            <v>0</v>
          </cell>
          <cell r="R18">
            <v>0</v>
          </cell>
          <cell r="T18">
            <v>0</v>
          </cell>
          <cell r="U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G18">
            <v>0</v>
          </cell>
          <cell r="AI18">
            <v>0</v>
          </cell>
          <cell r="AJ18">
            <v>0</v>
          </cell>
          <cell r="AL18">
            <v>0</v>
          </cell>
          <cell r="AM18">
            <v>0</v>
          </cell>
          <cell r="AO18">
            <v>0</v>
          </cell>
          <cell r="AP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X18">
            <v>0</v>
          </cell>
          <cell r="AY18">
            <v>0</v>
          </cell>
          <cell r="BA18">
            <v>0</v>
          </cell>
          <cell r="BB18">
            <v>0</v>
          </cell>
          <cell r="BD18">
            <v>0</v>
          </cell>
        </row>
        <row r="19">
          <cell r="O19">
            <v>1919</v>
          </cell>
          <cell r="Q19">
            <v>5224</v>
          </cell>
          <cell r="R19">
            <v>2314</v>
          </cell>
          <cell r="T19">
            <v>6368</v>
          </cell>
          <cell r="U19">
            <v>2463</v>
          </cell>
          <cell r="W19">
            <v>6866</v>
          </cell>
          <cell r="X19">
            <v>2375</v>
          </cell>
          <cell r="Z19">
            <v>8876</v>
          </cell>
          <cell r="AA19">
            <v>2835</v>
          </cell>
          <cell r="AC19">
            <v>10963</v>
          </cell>
          <cell r="AD19">
            <v>2675</v>
          </cell>
          <cell r="AF19">
            <v>9293</v>
          </cell>
          <cell r="AG19">
            <v>2897</v>
          </cell>
          <cell r="AI19">
            <v>11876</v>
          </cell>
          <cell r="AJ19">
            <v>2370</v>
          </cell>
          <cell r="AL19">
            <v>10701</v>
          </cell>
          <cell r="AM19">
            <v>2031</v>
          </cell>
          <cell r="AO19">
            <v>9642</v>
          </cell>
          <cell r="AP19">
            <v>2504</v>
          </cell>
          <cell r="AR19">
            <v>8268</v>
          </cell>
          <cell r="AS19">
            <v>2477</v>
          </cell>
          <cell r="AU19">
            <v>10223</v>
          </cell>
          <cell r="AV19">
            <v>2477</v>
          </cell>
          <cell r="AX19">
            <v>10223</v>
          </cell>
          <cell r="AY19">
            <v>1850</v>
          </cell>
          <cell r="BA19">
            <v>7087</v>
          </cell>
          <cell r="BB19">
            <v>1841</v>
          </cell>
          <cell r="BD19">
            <v>6004</v>
          </cell>
        </row>
        <row r="21">
          <cell r="R21">
            <v>47823</v>
          </cell>
          <cell r="T21">
            <v>127961</v>
          </cell>
          <cell r="U21">
            <v>42435</v>
          </cell>
          <cell r="X21">
            <v>53440</v>
          </cell>
          <cell r="AA21">
            <v>58159</v>
          </cell>
          <cell r="AD21">
            <v>44690</v>
          </cell>
          <cell r="AG21">
            <v>48813</v>
          </cell>
          <cell r="AI21">
            <v>168858</v>
          </cell>
          <cell r="AM21">
            <v>55217</v>
          </cell>
          <cell r="AO21">
            <v>224446</v>
          </cell>
          <cell r="AP21">
            <v>62108</v>
          </cell>
          <cell r="AR21">
            <v>212527.40000000002</v>
          </cell>
          <cell r="AS21">
            <v>54606</v>
          </cell>
          <cell r="AU21">
            <v>207186</v>
          </cell>
          <cell r="AV21">
            <v>54606</v>
          </cell>
          <cell r="AX21">
            <v>207186</v>
          </cell>
          <cell r="AY21">
            <v>52826</v>
          </cell>
          <cell r="BA21">
            <v>179252.40000000002</v>
          </cell>
          <cell r="BB21">
            <v>43945</v>
          </cell>
          <cell r="BD21">
            <v>173113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0"/>
  <sheetViews>
    <sheetView tabSelected="1" workbookViewId="0">
      <selection activeCell="B20" sqref="B20"/>
    </sheetView>
  </sheetViews>
  <sheetFormatPr defaultRowHeight="15" x14ac:dyDescent="0.25"/>
  <cols>
    <col min="1" max="1" width="5.42578125" customWidth="1"/>
    <col min="2" max="2" width="17.140625" customWidth="1"/>
    <col min="3" max="3" width="17" customWidth="1"/>
    <col min="4" max="4" width="8.5703125" customWidth="1"/>
    <col min="5" max="5" width="7.7109375" customWidth="1"/>
    <col min="6" max="6" width="10.28515625" customWidth="1"/>
    <col min="7" max="7" width="8.7109375" customWidth="1"/>
    <col min="8" max="8" width="8.42578125" customWidth="1"/>
    <col min="9" max="9" width="10.7109375" customWidth="1"/>
    <col min="10" max="10" width="9.85546875" customWidth="1"/>
    <col min="11" max="15" width="10.28515625" customWidth="1"/>
    <col min="16" max="16" width="8.7109375" customWidth="1"/>
    <col min="17" max="17" width="7.7109375" customWidth="1"/>
    <col min="18" max="18" width="10.28515625" customWidth="1"/>
    <col min="19" max="20" width="8.7109375" customWidth="1"/>
    <col min="21" max="21" width="10.28515625" customWidth="1"/>
    <col min="22" max="22" width="8.7109375" customWidth="1"/>
    <col min="23" max="23" width="7.7109375" customWidth="1"/>
    <col min="24" max="24" width="10.28515625" customWidth="1"/>
    <col min="25" max="25" width="8.7109375" customWidth="1"/>
    <col min="26" max="26" width="7.7109375" customWidth="1"/>
    <col min="27" max="28" width="10.28515625" customWidth="1"/>
    <col min="29" max="29" width="7.28515625" customWidth="1"/>
    <col min="30" max="30" width="11.28515625" customWidth="1"/>
    <col min="31" max="31" width="8.7109375" customWidth="1"/>
    <col min="32" max="32" width="7.28515625" customWidth="1"/>
    <col min="33" max="33" width="10.28515625" customWidth="1"/>
    <col min="34" max="34" width="8.7109375" customWidth="1"/>
    <col min="35" max="35" width="7.28515625" customWidth="1"/>
    <col min="36" max="37" width="10.28515625" customWidth="1"/>
    <col min="38" max="38" width="7.28515625" customWidth="1"/>
    <col min="39" max="39" width="11.28515625" customWidth="1"/>
    <col min="40" max="40" width="8.7109375" bestFit="1" customWidth="1"/>
    <col min="41" max="42" width="10" bestFit="1" customWidth="1"/>
    <col min="43" max="43" width="9" customWidth="1"/>
    <col min="44" max="44" width="9.140625" bestFit="1" customWidth="1"/>
    <col min="45" max="45" width="9.140625" customWidth="1"/>
    <col min="46" max="46" width="8.7109375" customWidth="1"/>
    <col min="47" max="47" width="7.28515625" customWidth="1"/>
    <col min="48" max="48" width="10" customWidth="1"/>
    <col min="51" max="51" width="10.140625" customWidth="1"/>
    <col min="52" max="54" width="8.85546875" customWidth="1"/>
    <col min="57" max="57" width="10.42578125" bestFit="1" customWidth="1"/>
    <col min="60" max="60" width="10.28515625" bestFit="1" customWidth="1"/>
    <col min="63" max="63" width="10.28515625" bestFit="1" customWidth="1"/>
    <col min="66" max="66" width="10.28515625" bestFit="1" customWidth="1"/>
    <col min="69" max="69" width="10.28515625" bestFit="1" customWidth="1"/>
    <col min="72" max="72" width="12.7109375" customWidth="1"/>
    <col min="75" max="75" width="12" customWidth="1"/>
  </cols>
  <sheetData>
    <row r="1" spans="1:75" ht="20.25" x14ac:dyDescent="0.3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  <c r="AG1" s="1"/>
      <c r="AH1" s="1"/>
      <c r="AI1" s="1"/>
      <c r="AJ1" s="1"/>
      <c r="AK1" s="1"/>
      <c r="AL1" s="1"/>
      <c r="AM1" s="1"/>
      <c r="AW1" s="1" t="s">
        <v>41</v>
      </c>
    </row>
    <row r="2" spans="1:75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75" x14ac:dyDescent="0.25">
      <c r="A3" t="s">
        <v>0</v>
      </c>
      <c r="I3" t="s">
        <v>42</v>
      </c>
    </row>
    <row r="5" spans="1:75" x14ac:dyDescent="0.25">
      <c r="A5" s="4"/>
      <c r="B5" s="5"/>
      <c r="C5" s="5"/>
      <c r="D5" s="101" t="s">
        <v>1</v>
      </c>
      <c r="E5" s="102"/>
      <c r="F5" s="103"/>
      <c r="G5" s="101" t="s">
        <v>2</v>
      </c>
      <c r="H5" s="102"/>
      <c r="I5" s="103"/>
      <c r="J5" s="101" t="s">
        <v>3</v>
      </c>
      <c r="K5" s="102"/>
      <c r="L5" s="103"/>
      <c r="M5" s="101" t="s">
        <v>4</v>
      </c>
      <c r="N5" s="102"/>
      <c r="O5" s="103"/>
      <c r="P5" s="101" t="s">
        <v>5</v>
      </c>
      <c r="Q5" s="102"/>
      <c r="R5" s="103"/>
      <c r="S5" s="101" t="s">
        <v>6</v>
      </c>
      <c r="T5" s="102"/>
      <c r="U5" s="103"/>
      <c r="V5" s="101" t="s">
        <v>7</v>
      </c>
      <c r="W5" s="102"/>
      <c r="X5" s="103"/>
      <c r="Y5" s="99" t="s">
        <v>8</v>
      </c>
      <c r="Z5" s="99"/>
      <c r="AA5" s="99"/>
      <c r="AB5" s="99" t="s">
        <v>9</v>
      </c>
      <c r="AC5" s="99"/>
      <c r="AD5" s="99"/>
      <c r="AE5" s="99" t="s">
        <v>10</v>
      </c>
      <c r="AF5" s="99"/>
      <c r="AG5" s="99"/>
      <c r="AH5" s="100" t="s">
        <v>11</v>
      </c>
      <c r="AI5" s="99"/>
      <c r="AJ5" s="99"/>
      <c r="AK5" s="100" t="s">
        <v>12</v>
      </c>
      <c r="AL5" s="99"/>
      <c r="AM5" s="99"/>
      <c r="AN5" s="100" t="s">
        <v>13</v>
      </c>
      <c r="AO5" s="99"/>
      <c r="AP5" s="99"/>
      <c r="AQ5" s="100" t="s">
        <v>14</v>
      </c>
      <c r="AR5" s="99"/>
      <c r="AS5" s="99"/>
      <c r="AT5" s="100" t="s">
        <v>15</v>
      </c>
      <c r="AU5" s="99"/>
      <c r="AV5" s="99"/>
      <c r="AW5" s="100" t="s">
        <v>15</v>
      </c>
      <c r="AX5" s="99"/>
      <c r="AY5" s="99"/>
      <c r="AZ5" s="100" t="s">
        <v>43</v>
      </c>
      <c r="BA5" s="99"/>
      <c r="BB5" s="99"/>
      <c r="BC5" s="99" t="s">
        <v>16</v>
      </c>
      <c r="BD5" s="99"/>
      <c r="BE5" s="99"/>
      <c r="BF5" s="99" t="s">
        <v>17</v>
      </c>
      <c r="BG5" s="99"/>
      <c r="BH5" s="99"/>
      <c r="BI5" s="99" t="s">
        <v>44</v>
      </c>
      <c r="BJ5" s="99"/>
      <c r="BK5" s="99"/>
      <c r="BL5" s="99" t="s">
        <v>47</v>
      </c>
      <c r="BM5" s="99"/>
      <c r="BN5" s="99"/>
      <c r="BO5" s="99" t="s">
        <v>48</v>
      </c>
      <c r="BP5" s="99"/>
      <c r="BQ5" s="99"/>
      <c r="BR5" s="99" t="s">
        <v>49</v>
      </c>
      <c r="BS5" s="99"/>
      <c r="BT5" s="99"/>
      <c r="BU5" s="99" t="s">
        <v>50</v>
      </c>
      <c r="BV5" s="99"/>
      <c r="BW5" s="99"/>
    </row>
    <row r="6" spans="1:75" x14ac:dyDescent="0.25">
      <c r="A6" s="6" t="s">
        <v>18</v>
      </c>
      <c r="B6" s="7" t="s">
        <v>52</v>
      </c>
      <c r="C6" s="7" t="s">
        <v>19</v>
      </c>
      <c r="D6" s="8" t="s">
        <v>20</v>
      </c>
      <c r="E6" s="8" t="s">
        <v>21</v>
      </c>
      <c r="F6" s="8" t="s">
        <v>22</v>
      </c>
      <c r="G6" s="8" t="s">
        <v>20</v>
      </c>
      <c r="H6" s="8" t="s">
        <v>21</v>
      </c>
      <c r="I6" s="8" t="s">
        <v>22</v>
      </c>
      <c r="J6" s="8" t="s">
        <v>20</v>
      </c>
      <c r="K6" s="8" t="s">
        <v>21</v>
      </c>
      <c r="L6" s="7" t="s">
        <v>22</v>
      </c>
      <c r="M6" s="8" t="s">
        <v>20</v>
      </c>
      <c r="N6" s="8" t="s">
        <v>21</v>
      </c>
      <c r="O6" s="7" t="s">
        <v>22</v>
      </c>
      <c r="P6" s="8" t="s">
        <v>20</v>
      </c>
      <c r="Q6" s="8" t="s">
        <v>21</v>
      </c>
      <c r="R6" s="7" t="s">
        <v>22</v>
      </c>
      <c r="S6" s="8" t="s">
        <v>20</v>
      </c>
      <c r="T6" s="8" t="s">
        <v>21</v>
      </c>
      <c r="U6" s="7" t="s">
        <v>22</v>
      </c>
      <c r="V6" s="8" t="s">
        <v>20</v>
      </c>
      <c r="W6" s="8" t="s">
        <v>21</v>
      </c>
      <c r="X6" s="7" t="s">
        <v>22</v>
      </c>
      <c r="Y6" s="11" t="s">
        <v>20</v>
      </c>
      <c r="Z6" s="11" t="s">
        <v>21</v>
      </c>
      <c r="AA6" s="11" t="s">
        <v>22</v>
      </c>
      <c r="AB6" s="11" t="s">
        <v>20</v>
      </c>
      <c r="AC6" s="11" t="s">
        <v>21</v>
      </c>
      <c r="AD6" s="11" t="s">
        <v>22</v>
      </c>
      <c r="AE6" s="11" t="s">
        <v>20</v>
      </c>
      <c r="AF6" s="11" t="s">
        <v>21</v>
      </c>
      <c r="AG6" s="11" t="s">
        <v>22</v>
      </c>
      <c r="AH6" s="11" t="s">
        <v>20</v>
      </c>
      <c r="AI6" s="11" t="s">
        <v>21</v>
      </c>
      <c r="AJ6" s="11" t="s">
        <v>22</v>
      </c>
      <c r="AK6" s="11" t="s">
        <v>20</v>
      </c>
      <c r="AL6" s="11" t="s">
        <v>21</v>
      </c>
      <c r="AM6" s="11" t="s">
        <v>22</v>
      </c>
      <c r="AN6" s="11" t="s">
        <v>20</v>
      </c>
      <c r="AO6" s="11" t="s">
        <v>21</v>
      </c>
      <c r="AP6" s="11" t="s">
        <v>22</v>
      </c>
      <c r="AQ6" s="11" t="s">
        <v>20</v>
      </c>
      <c r="AR6" s="11" t="s">
        <v>21</v>
      </c>
      <c r="AS6" s="11" t="s">
        <v>22</v>
      </c>
      <c r="AT6" s="11" t="s">
        <v>20</v>
      </c>
      <c r="AU6" s="11" t="s">
        <v>21</v>
      </c>
      <c r="AV6" s="11" t="s">
        <v>22</v>
      </c>
      <c r="AW6" s="11" t="s">
        <v>20</v>
      </c>
      <c r="AX6" s="11" t="s">
        <v>21</v>
      </c>
      <c r="AY6" s="11" t="s">
        <v>22</v>
      </c>
      <c r="AZ6" s="11" t="s">
        <v>20</v>
      </c>
      <c r="BA6" s="11" t="s">
        <v>21</v>
      </c>
      <c r="BB6" s="11" t="s">
        <v>22</v>
      </c>
      <c r="BC6" s="11" t="s">
        <v>20</v>
      </c>
      <c r="BD6" s="11" t="s">
        <v>21</v>
      </c>
      <c r="BE6" s="11" t="s">
        <v>22</v>
      </c>
      <c r="BF6" s="11" t="s">
        <v>20</v>
      </c>
      <c r="BG6" s="11" t="s">
        <v>21</v>
      </c>
      <c r="BH6" s="11" t="s">
        <v>22</v>
      </c>
      <c r="BI6" s="11" t="s">
        <v>20</v>
      </c>
      <c r="BJ6" s="11" t="s">
        <v>21</v>
      </c>
      <c r="BK6" s="11" t="s">
        <v>22</v>
      </c>
      <c r="BL6" s="11" t="s">
        <v>20</v>
      </c>
      <c r="BM6" s="11" t="s">
        <v>21</v>
      </c>
      <c r="BN6" s="11" t="s">
        <v>22</v>
      </c>
      <c r="BO6" s="11" t="s">
        <v>20</v>
      </c>
      <c r="BP6" s="11" t="s">
        <v>21</v>
      </c>
      <c r="BQ6" s="11" t="s">
        <v>22</v>
      </c>
      <c r="BR6" s="11" t="s">
        <v>20</v>
      </c>
      <c r="BS6" s="11" t="s">
        <v>21</v>
      </c>
      <c r="BT6" s="11" t="s">
        <v>22</v>
      </c>
      <c r="BU6" s="11" t="s">
        <v>20</v>
      </c>
      <c r="BV6" s="11" t="s">
        <v>21</v>
      </c>
      <c r="BW6" s="11" t="s">
        <v>22</v>
      </c>
    </row>
    <row r="7" spans="1:75" x14ac:dyDescent="0.25">
      <c r="A7" s="9"/>
      <c r="B7" s="10"/>
      <c r="C7" s="10"/>
      <c r="D7" s="7" t="s">
        <v>23</v>
      </c>
      <c r="E7" s="7" t="s">
        <v>24</v>
      </c>
      <c r="F7" s="7"/>
      <c r="G7" s="7" t="s">
        <v>23</v>
      </c>
      <c r="H7" s="7" t="s">
        <v>24</v>
      </c>
      <c r="I7" s="7"/>
      <c r="J7" s="7" t="s">
        <v>23</v>
      </c>
      <c r="K7" s="7" t="s">
        <v>24</v>
      </c>
      <c r="L7" s="7"/>
      <c r="M7" s="7" t="s">
        <v>23</v>
      </c>
      <c r="N7" s="7" t="s">
        <v>24</v>
      </c>
      <c r="O7" s="7"/>
      <c r="P7" s="7" t="s">
        <v>23</v>
      </c>
      <c r="Q7" s="7" t="s">
        <v>24</v>
      </c>
      <c r="R7" s="7"/>
      <c r="S7" s="7" t="s">
        <v>23</v>
      </c>
      <c r="T7" s="7" t="s">
        <v>24</v>
      </c>
      <c r="U7" s="7"/>
      <c r="V7" s="7" t="s">
        <v>23</v>
      </c>
      <c r="W7" s="7" t="s">
        <v>24</v>
      </c>
      <c r="X7" s="7"/>
      <c r="Y7" s="11" t="s">
        <v>23</v>
      </c>
      <c r="Z7" s="11" t="s">
        <v>24</v>
      </c>
      <c r="AA7" s="11"/>
      <c r="AB7" s="11" t="s">
        <v>23</v>
      </c>
      <c r="AC7" s="11" t="s">
        <v>24</v>
      </c>
      <c r="AD7" s="11"/>
      <c r="AE7" s="11" t="s">
        <v>23</v>
      </c>
      <c r="AF7" s="11" t="s">
        <v>24</v>
      </c>
      <c r="AG7" s="11"/>
      <c r="AH7" s="11" t="s">
        <v>23</v>
      </c>
      <c r="AI7" s="11" t="s">
        <v>24</v>
      </c>
      <c r="AJ7" s="11"/>
      <c r="AK7" s="11" t="s">
        <v>23</v>
      </c>
      <c r="AL7" s="11" t="s">
        <v>24</v>
      </c>
      <c r="AM7" s="11"/>
      <c r="AN7" s="11" t="s">
        <v>23</v>
      </c>
      <c r="AO7" s="11" t="s">
        <v>24</v>
      </c>
      <c r="AP7" s="11"/>
      <c r="AQ7" s="11" t="s">
        <v>23</v>
      </c>
      <c r="AR7" s="11" t="s">
        <v>24</v>
      </c>
      <c r="AS7" s="11"/>
      <c r="AT7" s="11" t="s">
        <v>23</v>
      </c>
      <c r="AU7" s="11" t="s">
        <v>24</v>
      </c>
      <c r="AV7" s="11"/>
      <c r="AW7" s="11" t="s">
        <v>23</v>
      </c>
      <c r="AX7" s="11" t="s">
        <v>24</v>
      </c>
      <c r="AY7" s="11"/>
      <c r="AZ7" s="11" t="s">
        <v>23</v>
      </c>
      <c r="BA7" s="11" t="s">
        <v>24</v>
      </c>
      <c r="BB7" s="11"/>
      <c r="BC7" s="11" t="s">
        <v>23</v>
      </c>
      <c r="BD7" s="11" t="s">
        <v>24</v>
      </c>
      <c r="BE7" s="11"/>
      <c r="BF7" s="11" t="s">
        <v>23</v>
      </c>
      <c r="BG7" s="11" t="s">
        <v>24</v>
      </c>
      <c r="BH7" s="11"/>
      <c r="BI7" s="11" t="s">
        <v>23</v>
      </c>
      <c r="BJ7" s="11" t="s">
        <v>24</v>
      </c>
      <c r="BK7" s="11"/>
      <c r="BL7" s="11" t="s">
        <v>23</v>
      </c>
      <c r="BM7" s="11" t="s">
        <v>24</v>
      </c>
      <c r="BN7" s="11"/>
      <c r="BO7" s="11" t="s">
        <v>23</v>
      </c>
      <c r="BP7" s="11" t="s">
        <v>24</v>
      </c>
      <c r="BQ7" s="11"/>
      <c r="BR7" s="11" t="s">
        <v>23</v>
      </c>
      <c r="BS7" s="11" t="s">
        <v>24</v>
      </c>
      <c r="BT7" s="11"/>
      <c r="BU7" s="11" t="s">
        <v>23</v>
      </c>
      <c r="BV7" s="11" t="s">
        <v>24</v>
      </c>
      <c r="BW7" s="11"/>
    </row>
    <row r="8" spans="1:75" x14ac:dyDescent="0.25">
      <c r="A8" s="12"/>
      <c r="B8" s="13"/>
      <c r="C8" s="13"/>
      <c r="D8" s="14" t="s">
        <v>25</v>
      </c>
      <c r="E8" s="14" t="s">
        <v>26</v>
      </c>
      <c r="F8" s="14" t="s">
        <v>27</v>
      </c>
      <c r="G8" s="14" t="s">
        <v>25</v>
      </c>
      <c r="H8" s="14" t="s">
        <v>26</v>
      </c>
      <c r="I8" s="14" t="s">
        <v>27</v>
      </c>
      <c r="J8" s="14" t="s">
        <v>25</v>
      </c>
      <c r="K8" s="14" t="s">
        <v>26</v>
      </c>
      <c r="L8" s="14" t="s">
        <v>27</v>
      </c>
      <c r="M8" s="14" t="s">
        <v>25</v>
      </c>
      <c r="N8" s="14" t="s">
        <v>26</v>
      </c>
      <c r="O8" s="14" t="s">
        <v>27</v>
      </c>
      <c r="P8" s="14" t="s">
        <v>25</v>
      </c>
      <c r="Q8" s="14" t="s">
        <v>26</v>
      </c>
      <c r="R8" s="14" t="s">
        <v>27</v>
      </c>
      <c r="S8" s="14" t="s">
        <v>25</v>
      </c>
      <c r="T8" s="14" t="s">
        <v>26</v>
      </c>
      <c r="U8" s="14" t="s">
        <v>27</v>
      </c>
      <c r="V8" s="14" t="s">
        <v>25</v>
      </c>
      <c r="W8" s="14" t="s">
        <v>26</v>
      </c>
      <c r="X8" s="14" t="s">
        <v>27</v>
      </c>
      <c r="Y8" s="15" t="s">
        <v>25</v>
      </c>
      <c r="Z8" s="15" t="s">
        <v>26</v>
      </c>
      <c r="AA8" s="15" t="s">
        <v>27</v>
      </c>
      <c r="AB8" s="15" t="s">
        <v>25</v>
      </c>
      <c r="AC8" s="15" t="s">
        <v>26</v>
      </c>
      <c r="AD8" s="15" t="s">
        <v>27</v>
      </c>
      <c r="AE8" s="15" t="s">
        <v>25</v>
      </c>
      <c r="AF8" s="15" t="s">
        <v>26</v>
      </c>
      <c r="AG8" s="15" t="s">
        <v>27</v>
      </c>
      <c r="AH8" s="15" t="s">
        <v>25</v>
      </c>
      <c r="AI8" s="15" t="s">
        <v>26</v>
      </c>
      <c r="AJ8" s="15" t="s">
        <v>27</v>
      </c>
      <c r="AK8" s="15" t="s">
        <v>25</v>
      </c>
      <c r="AL8" s="15" t="s">
        <v>26</v>
      </c>
      <c r="AM8" s="15" t="s">
        <v>27</v>
      </c>
      <c r="AN8" s="15" t="s">
        <v>25</v>
      </c>
      <c r="AO8" s="15" t="s">
        <v>26</v>
      </c>
      <c r="AP8" s="15" t="s">
        <v>27</v>
      </c>
      <c r="AQ8" s="15" t="s">
        <v>25</v>
      </c>
      <c r="AR8" s="15" t="s">
        <v>26</v>
      </c>
      <c r="AS8" s="15" t="s">
        <v>27</v>
      </c>
      <c r="AT8" s="15" t="s">
        <v>25</v>
      </c>
      <c r="AU8" s="15" t="s">
        <v>26</v>
      </c>
      <c r="AV8" s="15" t="s">
        <v>27</v>
      </c>
      <c r="AW8" s="15" t="s">
        <v>25</v>
      </c>
      <c r="AX8" s="15" t="s">
        <v>26</v>
      </c>
      <c r="AY8" s="15" t="s">
        <v>27</v>
      </c>
      <c r="AZ8" s="15" t="s">
        <v>25</v>
      </c>
      <c r="BA8" s="15" t="s">
        <v>26</v>
      </c>
      <c r="BB8" s="15" t="s">
        <v>27</v>
      </c>
      <c r="BC8" s="15" t="s">
        <v>25</v>
      </c>
      <c r="BD8" s="15" t="s">
        <v>26</v>
      </c>
      <c r="BE8" s="15" t="s">
        <v>27</v>
      </c>
      <c r="BF8" s="15" t="s">
        <v>25</v>
      </c>
      <c r="BG8" s="15" t="s">
        <v>26</v>
      </c>
      <c r="BH8" s="15" t="s">
        <v>27</v>
      </c>
      <c r="BI8" s="15" t="s">
        <v>25</v>
      </c>
      <c r="BJ8" s="15" t="s">
        <v>26</v>
      </c>
      <c r="BK8" s="15" t="s">
        <v>27</v>
      </c>
      <c r="BL8" s="15" t="s">
        <v>25</v>
      </c>
      <c r="BM8" s="15" t="s">
        <v>26</v>
      </c>
      <c r="BN8" s="15" t="s">
        <v>27</v>
      </c>
      <c r="BO8" s="80" t="s">
        <v>25</v>
      </c>
      <c r="BP8" s="80" t="s">
        <v>26</v>
      </c>
      <c r="BQ8" s="80" t="s">
        <v>27</v>
      </c>
      <c r="BR8" s="80" t="s">
        <v>25</v>
      </c>
      <c r="BS8" s="80" t="s">
        <v>26</v>
      </c>
      <c r="BT8" s="80" t="s">
        <v>27</v>
      </c>
      <c r="BU8" s="80" t="s">
        <v>25</v>
      </c>
      <c r="BV8" s="80" t="s">
        <v>26</v>
      </c>
      <c r="BW8" s="80" t="s">
        <v>27</v>
      </c>
    </row>
    <row r="9" spans="1:75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77"/>
      <c r="BO9" s="81"/>
      <c r="BP9" s="76"/>
      <c r="BQ9" s="82"/>
      <c r="BR9" s="81"/>
      <c r="BS9" s="76"/>
      <c r="BT9" s="82"/>
      <c r="BU9" s="81"/>
      <c r="BV9" s="76"/>
      <c r="BW9" s="82"/>
    </row>
    <row r="10" spans="1:75" x14ac:dyDescent="0.25">
      <c r="A10" s="6">
        <v>1</v>
      </c>
      <c r="B10" s="7">
        <v>5201</v>
      </c>
      <c r="C10" s="10" t="s">
        <v>28</v>
      </c>
      <c r="D10" s="19">
        <v>35324</v>
      </c>
      <c r="E10" s="18">
        <v>45.476446608538112</v>
      </c>
      <c r="F10" s="19">
        <v>160641</v>
      </c>
      <c r="G10" s="19">
        <v>37168</v>
      </c>
      <c r="H10" s="39">
        <v>45.571459319845033</v>
      </c>
      <c r="I10" s="19">
        <v>169380</v>
      </c>
      <c r="J10" s="19">
        <v>36388</v>
      </c>
      <c r="K10" s="40">
        <v>45.974771902825111</v>
      </c>
      <c r="L10" s="19">
        <v>167293</v>
      </c>
      <c r="M10" s="19">
        <v>37835</v>
      </c>
      <c r="N10" s="40">
        <v>46.520417602748772</v>
      </c>
      <c r="O10" s="19">
        <v>176010</v>
      </c>
      <c r="P10" s="19">
        <f>+'[1]Padi Ladang'!O10+'[1]Padi sawah'!O10</f>
        <v>35720</v>
      </c>
      <c r="Q10" s="40">
        <f t="shared" ref="Q10:Q19" si="0">+R10/P10*10</f>
        <v>46.895296752519599</v>
      </c>
      <c r="R10" s="19">
        <f>+'[1]Padi Ladang'!Q10+'[1]Padi sawah'!Q10</f>
        <v>167510</v>
      </c>
      <c r="S10" s="19">
        <f>+'[1]Padi Ladang'!R10+'[1]Padi sawah'!R10</f>
        <v>38103</v>
      </c>
      <c r="T10" s="40">
        <f t="shared" ref="T10:T19" si="1">+U10/S10*10</f>
        <v>46.476655381466031</v>
      </c>
      <c r="U10" s="19">
        <f>+'[1]Padi Ladang'!T10+'[1]Padi sawah'!T10</f>
        <v>177090</v>
      </c>
      <c r="V10" s="19">
        <f>+'[1]Padi Ladang'!U10+'[1]Padi sawah'!U10</f>
        <v>41431</v>
      </c>
      <c r="W10" s="40">
        <f t="shared" ref="W10:W19" si="2">+X10/V10*10</f>
        <v>47.418599599333831</v>
      </c>
      <c r="X10" s="19">
        <f>+'[1]Padi Ladang'!W10+'[1]Padi sawah'!W10</f>
        <v>196460</v>
      </c>
      <c r="Y10" s="20">
        <f>+'[1]Padi Ladang'!X10+'[1]Padi sawah'!X10</f>
        <v>39811</v>
      </c>
      <c r="Z10" s="41">
        <f t="shared" ref="Z10:Z19" si="3">+AA10/Y10*10</f>
        <v>49.028158046770997</v>
      </c>
      <c r="AA10" s="20">
        <f>+'[1]Padi Ladang'!Z10+'[1]Padi sawah'!Z10</f>
        <v>195186</v>
      </c>
      <c r="AB10" s="20">
        <f>+'[1]Padi Ladang'!AA10+'[1]Padi sawah'!AA10</f>
        <v>40628</v>
      </c>
      <c r="AC10" s="41">
        <f t="shared" ref="AC10:AC19" si="4">+AD10/AB10*10</f>
        <v>49.140494240425319</v>
      </c>
      <c r="AD10" s="20">
        <f>+'[1]Padi Ladang'!AC10+'[1]Padi sawah'!AC10</f>
        <v>199648</v>
      </c>
      <c r="AE10" s="20">
        <f>'[1]Padi sawah'!AD10+'[1]Padi Ladang'!AD10</f>
        <v>28987</v>
      </c>
      <c r="AF10" s="41">
        <f t="shared" ref="AF10:AF19" si="5">+AG10/AE10*10</f>
        <v>48.208507261876015</v>
      </c>
      <c r="AG10" s="20">
        <f>'[1]Padi sawah'!AF10+'[1]Padi Ladang'!AF10</f>
        <v>139742</v>
      </c>
      <c r="AH10" s="20">
        <f>'[1]Padi sawah'!AJ10+'[1]Padi Ladang'!AG10</f>
        <v>30393</v>
      </c>
      <c r="AI10" s="41">
        <f t="shared" ref="AI10:AI19" si="6">+AJ10/AH10*10</f>
        <v>48.925081433224761</v>
      </c>
      <c r="AJ10" s="20">
        <f>'[1]Padi sawah'!AL10+'[1]Padi Ladang'!AI10</f>
        <v>148698</v>
      </c>
      <c r="AK10" s="20">
        <f>'[1]Padi sawah'!AM10+'[1]Padi Ladang'!AJ10</f>
        <v>32086</v>
      </c>
      <c r="AL10" s="41">
        <f t="shared" ref="AL10:AL19" si="7">+AM10/AK10*10</f>
        <v>49.069687714267907</v>
      </c>
      <c r="AM10" s="20">
        <f>'[1]Padi sawah'!AO10+'[1]Padi Ladang'!AL10</f>
        <v>157445</v>
      </c>
      <c r="AN10" s="20">
        <f>'[1]Padi sawah'!AP10+'[1]Padi Ladang'!AM10</f>
        <v>34792</v>
      </c>
      <c r="AO10" s="41">
        <f t="shared" ref="AO10:AO19" si="8">+AP10/AN10*10</f>
        <v>53.550816279604511</v>
      </c>
      <c r="AP10" s="20">
        <f>'[1]Padi sawah'!AR10+'[1]Padi Ladang'!AO10</f>
        <v>186314</v>
      </c>
      <c r="AQ10" s="20">
        <f>'[1]Padi sawah'!AS10+'[1]Padi Ladang'!AP10</f>
        <v>32670</v>
      </c>
      <c r="AR10" s="41">
        <f t="shared" ref="AR10:AR19" si="9">+AS10/AQ10*10</f>
        <v>50.827670645852464</v>
      </c>
      <c r="AS10" s="20">
        <f>'[1]Padi sawah'!AU10+'[1]Padi Ladang'!AR10</f>
        <v>166054</v>
      </c>
      <c r="AT10" s="20">
        <f>'[1]Padi sawah'!AV10+'[1]Padi Ladang'!AS10</f>
        <v>33260</v>
      </c>
      <c r="AU10" s="41">
        <f t="shared" ref="AU10:AU19" si="10">+AV10/AT10*10</f>
        <v>55.622970535177387</v>
      </c>
      <c r="AV10" s="20">
        <f>'[1]Padi sawah'!AX10+'[1]Padi Ladang'!AU10</f>
        <v>185002</v>
      </c>
      <c r="AW10" s="20">
        <f>'[1]Padi sawah'!AY10+'[1]Padi Ladang'!AV10</f>
        <v>34791</v>
      </c>
      <c r="AX10" s="41">
        <f t="shared" ref="AX10:AX19" si="11">+AY10/AW10*10</f>
        <v>56.255928257307922</v>
      </c>
      <c r="AY10" s="20">
        <f>'[1]Padi sawah'!BA10+'[1]Padi Ladang'!AX10</f>
        <v>195720</v>
      </c>
      <c r="AZ10" s="20">
        <f>'[1]Padi sawah'!BE10+'[1]Padi Ladang'!BB10</f>
        <v>34726</v>
      </c>
      <c r="BA10" s="41">
        <f t="shared" ref="BA10:BA19" si="12">+BB10/AZ10*10</f>
        <v>54.24609802453493</v>
      </c>
      <c r="BB10" s="20">
        <f>'[1]Padi sawah'!BG10+'[1]Padi Ladang'!BD10</f>
        <v>188375</v>
      </c>
      <c r="BC10" s="20">
        <f>'[1]Padi sawah'!BB10+'[1]Padi Ladang'!AY10</f>
        <v>35253</v>
      </c>
      <c r="BD10" s="41">
        <f t="shared" ref="BD10:BD19" si="13">+BE10/BC10*10</f>
        <v>53.216747510850141</v>
      </c>
      <c r="BE10" s="20">
        <f>'[1]Padi sawah'!BD10+'[1]Padi Ladang'!BA10</f>
        <v>187605</v>
      </c>
      <c r="BF10" s="20">
        <f>'[1]Padi sawah'!BE10+'[1]Padi Ladang'!BB10</f>
        <v>34726</v>
      </c>
      <c r="BG10" s="41">
        <f t="shared" ref="BG10:BG15" si="14">+BH10/BF10*10</f>
        <v>54.24609802453493</v>
      </c>
      <c r="BH10" s="20">
        <f>'[1]Padi sawah'!BG10+'[1]Padi Ladang'!BD10</f>
        <v>188375</v>
      </c>
      <c r="BI10" s="91">
        <v>22250</v>
      </c>
      <c r="BJ10" s="94">
        <v>52.201348314606747</v>
      </c>
      <c r="BK10" s="91">
        <v>116148</v>
      </c>
      <c r="BL10" s="20">
        <v>24271</v>
      </c>
      <c r="BM10" s="75">
        <f>+BN10/BL10*10</f>
        <v>47.962630299534432</v>
      </c>
      <c r="BN10" s="78">
        <v>116410.1</v>
      </c>
      <c r="BO10" s="83">
        <v>25480</v>
      </c>
      <c r="BP10" s="87">
        <f>+BQ10/BO10*10</f>
        <v>50.041601255886974</v>
      </c>
      <c r="BQ10" s="85">
        <v>127506</v>
      </c>
      <c r="BR10" s="83">
        <v>25413</v>
      </c>
      <c r="BS10" s="87">
        <f>+BT10/BR10*10</f>
        <v>49.600204619682842</v>
      </c>
      <c r="BT10" s="85">
        <v>126049</v>
      </c>
      <c r="BU10" s="95">
        <v>26862.66</v>
      </c>
      <c r="BV10" s="98">
        <v>50.280005777536552</v>
      </c>
      <c r="BW10" s="95">
        <v>135065.47</v>
      </c>
    </row>
    <row r="11" spans="1:75" x14ac:dyDescent="0.25">
      <c r="A11" s="6">
        <v>2</v>
      </c>
      <c r="B11" s="7">
        <v>5202</v>
      </c>
      <c r="C11" s="10" t="s">
        <v>29</v>
      </c>
      <c r="D11" s="19">
        <v>82910</v>
      </c>
      <c r="E11" s="18">
        <v>44.103003256543246</v>
      </c>
      <c r="F11" s="19">
        <v>365658</v>
      </c>
      <c r="G11" s="19">
        <v>75046</v>
      </c>
      <c r="H11" s="39">
        <v>44.590118060922634</v>
      </c>
      <c r="I11" s="19">
        <v>334631</v>
      </c>
      <c r="J11" s="19">
        <v>70563</v>
      </c>
      <c r="K11" s="40">
        <v>45.537604693677991</v>
      </c>
      <c r="L11" s="19">
        <v>321327</v>
      </c>
      <c r="M11" s="19">
        <v>71082</v>
      </c>
      <c r="N11" s="40">
        <v>46.332545510818491</v>
      </c>
      <c r="O11" s="19">
        <v>329341</v>
      </c>
      <c r="P11" s="19">
        <f>+'[1]Padi Ladang'!O11+'[1]Padi sawah'!O11</f>
        <v>67396</v>
      </c>
      <c r="Q11" s="40">
        <f t="shared" si="0"/>
        <v>46.317733990147786</v>
      </c>
      <c r="R11" s="19">
        <f>+'[1]Padi Ladang'!Q11+'[1]Padi sawah'!Q11</f>
        <v>312163</v>
      </c>
      <c r="S11" s="19">
        <f>+'[1]Padi Ladang'!R11+'[1]Padi sawah'!R11</f>
        <v>71982</v>
      </c>
      <c r="T11" s="40">
        <f t="shared" si="1"/>
        <v>47.147203467533544</v>
      </c>
      <c r="U11" s="19">
        <f>+'[1]Padi Ladang'!T11+'[1]Padi sawah'!T11</f>
        <v>339375</v>
      </c>
      <c r="V11" s="19">
        <f>+'[1]Padi Ladang'!U11+'[1]Padi sawah'!U11</f>
        <v>65487</v>
      </c>
      <c r="W11" s="40">
        <f t="shared" si="2"/>
        <v>48.203002122558672</v>
      </c>
      <c r="X11" s="19">
        <f>+'[1]Padi Ladang'!W11+'[1]Padi sawah'!W11</f>
        <v>315667</v>
      </c>
      <c r="Y11" s="20">
        <f>+'[1]Padi Ladang'!X11+'[1]Padi sawah'!X11</f>
        <v>71076</v>
      </c>
      <c r="Z11" s="41">
        <f t="shared" si="3"/>
        <v>50.395773538184478</v>
      </c>
      <c r="AA11" s="20">
        <f>+'[1]Padi Ladang'!Z11+'[1]Padi sawah'!Z11</f>
        <v>358193</v>
      </c>
      <c r="AB11" s="20">
        <f>+'[1]Padi Ladang'!AA11+'[1]Padi sawah'!AA11</f>
        <v>74169</v>
      </c>
      <c r="AC11" s="41">
        <f t="shared" si="4"/>
        <v>51.93355714651674</v>
      </c>
      <c r="AD11" s="20">
        <f>+'[1]Padi Ladang'!AC11+'[1]Padi sawah'!AC11</f>
        <v>385186</v>
      </c>
      <c r="AE11" s="20">
        <f>'[1]Padi sawah'!AD11+'[1]Padi Ladang'!AD11</f>
        <v>75844</v>
      </c>
      <c r="AF11" s="41">
        <f t="shared" si="5"/>
        <v>49.280364959654023</v>
      </c>
      <c r="AG11" s="20">
        <f>'[1]Padi sawah'!AF11+'[1]Padi Ladang'!AF11</f>
        <v>373762</v>
      </c>
      <c r="AH11" s="20">
        <f>'[1]Padi sawah'!AJ11+'[1]Padi Ladang'!AG11</f>
        <v>90668</v>
      </c>
      <c r="AI11" s="41">
        <f t="shared" si="6"/>
        <v>48.593880972338646</v>
      </c>
      <c r="AJ11" s="20">
        <f>'[1]Padi sawah'!AL11+'[1]Padi Ladang'!AI11</f>
        <v>440591</v>
      </c>
      <c r="AK11" s="20">
        <f>'[1]Padi sawah'!AM11+'[1]Padi Ladang'!AJ11</f>
        <v>88356</v>
      </c>
      <c r="AL11" s="41">
        <f t="shared" si="7"/>
        <v>48.842070713930006</v>
      </c>
      <c r="AM11" s="20">
        <f>'[1]Padi sawah'!AO11+'[1]Padi Ladang'!AL11</f>
        <v>431549</v>
      </c>
      <c r="AN11" s="20">
        <f>'[1]Padi sawah'!AP11+'[1]Padi Ladang'!AM11</f>
        <v>87064</v>
      </c>
      <c r="AO11" s="41">
        <f t="shared" si="8"/>
        <v>49.421000643204998</v>
      </c>
      <c r="AP11" s="20">
        <f>'[1]Padi sawah'!AR11+'[1]Padi Ladang'!AO11</f>
        <v>430279</v>
      </c>
      <c r="AQ11" s="20">
        <f>'[1]Padi sawah'!AS11+'[1]Padi Ladang'!AP11</f>
        <v>87541</v>
      </c>
      <c r="AR11" s="41">
        <f t="shared" si="9"/>
        <v>48.645891639346139</v>
      </c>
      <c r="AS11" s="20">
        <f>'[1]Padi sawah'!AU11+'[1]Padi Ladang'!AR11</f>
        <v>425851</v>
      </c>
      <c r="AT11" s="20">
        <f>'[1]Padi sawah'!AV11+'[1]Padi Ladang'!AS11</f>
        <v>97847</v>
      </c>
      <c r="AU11" s="41">
        <f t="shared" si="10"/>
        <v>50.695064743936967</v>
      </c>
      <c r="AV11" s="20">
        <f>'[1]Padi sawah'!AX11+'[1]Padi Ladang'!AU11</f>
        <v>496036</v>
      </c>
      <c r="AW11" s="20">
        <f>'[1]Padi sawah'!AY11+'[1]Padi Ladang'!AV11</f>
        <v>90740</v>
      </c>
      <c r="AX11" s="41">
        <f t="shared" si="11"/>
        <v>50.501212254793913</v>
      </c>
      <c r="AY11" s="20">
        <f>'[1]Padi sawah'!BA11+'[1]Padi Ladang'!AX11</f>
        <v>458248</v>
      </c>
      <c r="AZ11" s="20">
        <f>'[1]Padi sawah'!BE11+'[1]Padi Ladang'!BB11</f>
        <v>96103</v>
      </c>
      <c r="BA11" s="41">
        <f t="shared" si="12"/>
        <v>50.103846914248251</v>
      </c>
      <c r="BB11" s="20">
        <f>'[1]Padi sawah'!BG11+'[1]Padi Ladang'!BD11</f>
        <v>481513</v>
      </c>
      <c r="BC11" s="20">
        <f>'[1]Padi sawah'!BB11+'[1]Padi Ladang'!AY11</f>
        <v>92090</v>
      </c>
      <c r="BD11" s="41">
        <f t="shared" si="13"/>
        <v>42.289065045064611</v>
      </c>
      <c r="BE11" s="20">
        <f>'[1]Padi sawah'!BD11+'[1]Padi Ladang'!BA11</f>
        <v>389440</v>
      </c>
      <c r="BF11" s="20">
        <f>'[1]Padi sawah'!BE11+'[1]Padi Ladang'!BB11</f>
        <v>96103</v>
      </c>
      <c r="BG11" s="41">
        <f t="shared" si="14"/>
        <v>50.103846914248251</v>
      </c>
      <c r="BH11" s="20">
        <f>'[1]Padi sawah'!BG11+'[1]Padi Ladang'!BD11</f>
        <v>481513</v>
      </c>
      <c r="BI11" s="91">
        <v>74448</v>
      </c>
      <c r="BJ11" s="94">
        <v>51.235224586288417</v>
      </c>
      <c r="BK11" s="91">
        <v>381436</v>
      </c>
      <c r="BL11" s="20">
        <v>71943</v>
      </c>
      <c r="BM11" s="75">
        <f t="shared" ref="BM11:BM18" si="15">+BN11/BL11*10</f>
        <v>49.332819037293412</v>
      </c>
      <c r="BN11" s="78">
        <v>354915.1</v>
      </c>
      <c r="BO11" s="83">
        <v>72405</v>
      </c>
      <c r="BP11" s="87">
        <f t="shared" ref="BP11:BP18" si="16">+BQ11/BO11*10</f>
        <v>43.964090877701814</v>
      </c>
      <c r="BQ11" s="85">
        <v>318322</v>
      </c>
      <c r="BR11" s="83">
        <v>71897</v>
      </c>
      <c r="BS11" s="87">
        <f t="shared" ref="BS11:BS18" si="17">+BT11/BR11*10</f>
        <v>49.78135388124678</v>
      </c>
      <c r="BT11" s="85">
        <v>357913</v>
      </c>
      <c r="BU11" s="95">
        <v>70264.030000000013</v>
      </c>
      <c r="BV11" s="98">
        <v>53.11675262577451</v>
      </c>
      <c r="BW11" s="95">
        <v>373219.70999999996</v>
      </c>
    </row>
    <row r="12" spans="1:75" x14ac:dyDescent="0.25">
      <c r="A12" s="6">
        <v>3</v>
      </c>
      <c r="B12" s="7">
        <v>5203</v>
      </c>
      <c r="C12" s="10" t="s">
        <v>30</v>
      </c>
      <c r="D12" s="19">
        <v>62490</v>
      </c>
      <c r="E12" s="18">
        <v>45.814850376060164</v>
      </c>
      <c r="F12" s="19">
        <v>286297</v>
      </c>
      <c r="G12" s="19">
        <v>54395</v>
      </c>
      <c r="H12" s="39">
        <v>46.430002757606402</v>
      </c>
      <c r="I12" s="19">
        <v>252556</v>
      </c>
      <c r="J12" s="19">
        <v>52728</v>
      </c>
      <c r="K12" s="40">
        <v>46.600098619329387</v>
      </c>
      <c r="L12" s="19">
        <v>245713</v>
      </c>
      <c r="M12" s="19">
        <v>54614</v>
      </c>
      <c r="N12" s="40">
        <v>47.013586259933355</v>
      </c>
      <c r="O12" s="19">
        <v>256760</v>
      </c>
      <c r="P12" s="19">
        <f>+'[1]Padi Ladang'!O12+'[1]Padi sawah'!O12</f>
        <v>52838</v>
      </c>
      <c r="Q12" s="40">
        <f t="shared" si="0"/>
        <v>47.188765661077255</v>
      </c>
      <c r="R12" s="19">
        <f>+'[1]Padi Ladang'!Q12+'[1]Padi sawah'!Q12</f>
        <v>249336</v>
      </c>
      <c r="S12" s="19">
        <f>+'[1]Padi Ladang'!R12+'[1]Padi sawah'!R12</f>
        <v>58980</v>
      </c>
      <c r="T12" s="40">
        <f t="shared" si="1"/>
        <v>47.238046795523907</v>
      </c>
      <c r="U12" s="19">
        <f>+'[1]Padi Ladang'!T12+'[1]Padi sawah'!T12</f>
        <v>278610</v>
      </c>
      <c r="V12" s="19">
        <f>+'[1]Padi Ladang'!U12+'[1]Padi sawah'!U12</f>
        <v>57955</v>
      </c>
      <c r="W12" s="40">
        <f t="shared" si="2"/>
        <v>47.383832283668362</v>
      </c>
      <c r="X12" s="19">
        <f>+'[1]Padi Ladang'!W12+'[1]Padi sawah'!W12</f>
        <v>274613</v>
      </c>
      <c r="Y12" s="20">
        <f>+'[1]Padi Ladang'!X12+'[1]Padi sawah'!X12</f>
        <v>62080</v>
      </c>
      <c r="Z12" s="41">
        <f t="shared" si="3"/>
        <v>49.685405927835049</v>
      </c>
      <c r="AA12" s="20">
        <f>+'[1]Padi Ladang'!Z12+'[1]Padi sawah'!Z12</f>
        <v>308447</v>
      </c>
      <c r="AB12" s="20">
        <f>+'[1]Padi Ladang'!AA12+'[1]Padi sawah'!AA12</f>
        <v>61796</v>
      </c>
      <c r="AC12" s="41">
        <f t="shared" si="4"/>
        <v>50.468153278529357</v>
      </c>
      <c r="AD12" s="20">
        <f>+'[1]Padi Ladang'!AC12+'[1]Padi sawah'!AC12</f>
        <v>311873</v>
      </c>
      <c r="AE12" s="20">
        <f>'[1]Padi sawah'!AD12+'[1]Padi Ladang'!AD12</f>
        <v>63497</v>
      </c>
      <c r="AF12" s="41">
        <f t="shared" si="5"/>
        <v>48.458509850859095</v>
      </c>
      <c r="AG12" s="20">
        <f>'[1]Padi sawah'!AF12+'[1]Padi Ladang'!AF12</f>
        <v>307697</v>
      </c>
      <c r="AH12" s="20">
        <f>'[1]Padi sawah'!AJ12+'[1]Padi Ladang'!AG12</f>
        <v>71093</v>
      </c>
      <c r="AI12" s="41">
        <f t="shared" si="6"/>
        <v>49.891128521795395</v>
      </c>
      <c r="AJ12" s="20">
        <f>'[1]Padi sawah'!AL12+'[1]Padi Ladang'!AI12</f>
        <v>354691</v>
      </c>
      <c r="AK12" s="20">
        <f>'[1]Padi sawah'!AM12+'[1]Padi Ladang'!AJ12</f>
        <v>71423</v>
      </c>
      <c r="AL12" s="41">
        <f t="shared" si="7"/>
        <v>50.342816739705697</v>
      </c>
      <c r="AM12" s="20">
        <f>'[1]Padi sawah'!AO12+'[1]Padi Ladang'!AL12</f>
        <v>359563.5</v>
      </c>
      <c r="AN12" s="20">
        <f>'[1]Padi sawah'!AP12+'[1]Padi Ladang'!AM12</f>
        <v>72905</v>
      </c>
      <c r="AO12" s="41">
        <f t="shared" si="8"/>
        <v>48.874288457581784</v>
      </c>
      <c r="AP12" s="20">
        <f>'[1]Padi sawah'!AR12+'[1]Padi Ladang'!AO12</f>
        <v>356318</v>
      </c>
      <c r="AQ12" s="20">
        <f>'[1]Padi sawah'!AS12+'[1]Padi Ladang'!AP12</f>
        <v>68180</v>
      </c>
      <c r="AR12" s="41">
        <f t="shared" si="9"/>
        <v>46.880903490759749</v>
      </c>
      <c r="AS12" s="20">
        <f>'[1]Padi sawah'!AU12+'[1]Padi Ladang'!AR12</f>
        <v>319634</v>
      </c>
      <c r="AT12" s="20">
        <f>'[1]Padi sawah'!AV12+'[1]Padi Ladang'!AS12</f>
        <v>79418</v>
      </c>
      <c r="AU12" s="41">
        <f t="shared" si="10"/>
        <v>57.287642599914378</v>
      </c>
      <c r="AV12" s="20">
        <f>'[1]Padi sawah'!AX12+'[1]Padi Ladang'!AU12</f>
        <v>454967</v>
      </c>
      <c r="AW12" s="20">
        <f>'[1]Padi sawah'!AY12+'[1]Padi Ladang'!AV12</f>
        <v>82850</v>
      </c>
      <c r="AX12" s="41">
        <f t="shared" si="11"/>
        <v>56.183343391671698</v>
      </c>
      <c r="AY12" s="20">
        <f>'[1]Padi sawah'!BA12+'[1]Padi Ladang'!AX12</f>
        <v>465479</v>
      </c>
      <c r="AZ12" s="20">
        <f>'[1]Padi sawah'!BE12+'[1]Padi Ladang'!BB12</f>
        <v>74224</v>
      </c>
      <c r="BA12" s="41">
        <f t="shared" si="12"/>
        <v>53.951686785945242</v>
      </c>
      <c r="BB12" s="20">
        <f>'[1]Padi sawah'!BG12+'[1]Padi Ladang'!BD12</f>
        <v>400451</v>
      </c>
      <c r="BC12" s="20">
        <f>'[1]Padi sawah'!BB12+'[1]Padi Ladang'!AY12</f>
        <v>73472</v>
      </c>
      <c r="BD12" s="41">
        <f t="shared" si="13"/>
        <v>48.082670949477347</v>
      </c>
      <c r="BE12" s="20">
        <f>'[1]Padi sawah'!BD12+'[1]Padi Ladang'!BA12</f>
        <v>353273</v>
      </c>
      <c r="BF12" s="20">
        <f>'[1]Padi sawah'!BE12+'[1]Padi Ladang'!BB12</f>
        <v>74224</v>
      </c>
      <c r="BG12" s="41">
        <f t="shared" si="14"/>
        <v>53.951686785945242</v>
      </c>
      <c r="BH12" s="20">
        <f>'[1]Padi sawah'!BG12+'[1]Padi Ladang'!BD12</f>
        <v>400451</v>
      </c>
      <c r="BI12" s="91">
        <v>48146</v>
      </c>
      <c r="BJ12" s="94">
        <v>52.629917334773396</v>
      </c>
      <c r="BK12" s="91">
        <v>253392</v>
      </c>
      <c r="BL12" s="20">
        <v>46834</v>
      </c>
      <c r="BM12" s="75">
        <f t="shared" si="15"/>
        <v>55.593607208438314</v>
      </c>
      <c r="BN12" s="78">
        <v>260367.1</v>
      </c>
      <c r="BO12" s="83">
        <v>45791</v>
      </c>
      <c r="BP12" s="87">
        <f t="shared" si="16"/>
        <v>50.733987028018603</v>
      </c>
      <c r="BQ12" s="85">
        <v>232316</v>
      </c>
      <c r="BR12" s="83">
        <v>45173</v>
      </c>
      <c r="BS12" s="87">
        <f t="shared" si="17"/>
        <v>55.39016669249331</v>
      </c>
      <c r="BT12" s="85">
        <v>250214</v>
      </c>
      <c r="BU12" s="95">
        <v>42712.899999999987</v>
      </c>
      <c r="BV12" s="98">
        <v>56.606133041774285</v>
      </c>
      <c r="BW12" s="95">
        <v>241781.21000000002</v>
      </c>
    </row>
    <row r="13" spans="1:75" x14ac:dyDescent="0.25">
      <c r="A13" s="6">
        <v>4</v>
      </c>
      <c r="B13" s="7">
        <v>5204</v>
      </c>
      <c r="C13" s="10" t="s">
        <v>31</v>
      </c>
      <c r="D13" s="19">
        <v>62985</v>
      </c>
      <c r="E13" s="18">
        <v>44.368817972533144</v>
      </c>
      <c r="F13" s="19">
        <v>279457</v>
      </c>
      <c r="G13" s="19">
        <v>62853</v>
      </c>
      <c r="H13" s="39">
        <v>44.362878462444115</v>
      </c>
      <c r="I13" s="19">
        <v>278834</v>
      </c>
      <c r="J13" s="19">
        <v>70128</v>
      </c>
      <c r="K13" s="40">
        <v>44.978467944330369</v>
      </c>
      <c r="L13" s="19">
        <v>315425</v>
      </c>
      <c r="M13" s="19">
        <v>70133</v>
      </c>
      <c r="N13" s="40">
        <v>45.335719276232297</v>
      </c>
      <c r="O13" s="19">
        <v>317953</v>
      </c>
      <c r="P13" s="19">
        <f>+'[1]Padi Ladang'!O13+'[1]Padi sawah'!O13</f>
        <v>54204</v>
      </c>
      <c r="Q13" s="40">
        <f t="shared" si="0"/>
        <v>45.218987528595676</v>
      </c>
      <c r="R13" s="19">
        <f>+'[1]Padi Ladang'!Q13+'[1]Padi sawah'!Q13</f>
        <v>245105</v>
      </c>
      <c r="S13" s="19">
        <f>+'[1]Padi Ladang'!R13+'[1]Padi sawah'!R13</f>
        <v>63805</v>
      </c>
      <c r="T13" s="40">
        <f t="shared" si="1"/>
        <v>45.342214559987461</v>
      </c>
      <c r="U13" s="19">
        <f>+'[1]Padi Ladang'!T13+'[1]Padi sawah'!T13</f>
        <v>289306</v>
      </c>
      <c r="V13" s="19">
        <f>+'[1]Padi Ladang'!U13+'[1]Padi sawah'!U13</f>
        <v>61930</v>
      </c>
      <c r="W13" s="40">
        <f t="shared" si="2"/>
        <v>45.87598901986113</v>
      </c>
      <c r="X13" s="19">
        <f>+'[1]Padi Ladang'!W13+'[1]Padi sawah'!W13</f>
        <v>284110</v>
      </c>
      <c r="Y13" s="20">
        <f>+'[1]Padi Ladang'!X13+'[1]Padi sawah'!X13</f>
        <v>68654</v>
      </c>
      <c r="Z13" s="41">
        <f t="shared" si="3"/>
        <v>48.43344888862994</v>
      </c>
      <c r="AA13" s="20">
        <f>+'[1]Padi Ladang'!Z13+'[1]Padi sawah'!Z13</f>
        <v>332515</v>
      </c>
      <c r="AB13" s="20">
        <f>+'[1]Padi Ladang'!AA13+'[1]Padi sawah'!AA13</f>
        <v>76471</v>
      </c>
      <c r="AC13" s="41">
        <f t="shared" si="4"/>
        <v>50.169214473460528</v>
      </c>
      <c r="AD13" s="20">
        <f>+'[1]Padi Ladang'!AC13+'[1]Padi sawah'!AC13</f>
        <v>383649</v>
      </c>
      <c r="AE13" s="20">
        <f>'[1]Padi sawah'!AD13+'[1]Padi Ladang'!AD13</f>
        <v>73359</v>
      </c>
      <c r="AF13" s="41">
        <f t="shared" si="5"/>
        <v>46.7829441513652</v>
      </c>
      <c r="AG13" s="20">
        <f>'[1]Padi sawah'!AF13+'[1]Padi Ladang'!AF13</f>
        <v>343195</v>
      </c>
      <c r="AH13" s="20">
        <f>'[1]Padi sawah'!AJ13+'[1]Padi Ladang'!AG13</f>
        <v>79270</v>
      </c>
      <c r="AI13" s="41">
        <f t="shared" si="6"/>
        <v>49.317522391825406</v>
      </c>
      <c r="AJ13" s="20">
        <f>'[1]Padi sawah'!AL13+'[1]Padi Ladang'!AI13</f>
        <v>390940</v>
      </c>
      <c r="AK13" s="20">
        <f>'[1]Padi sawah'!AM13+'[1]Padi Ladang'!AJ13</f>
        <v>86024</v>
      </c>
      <c r="AL13" s="41">
        <f t="shared" si="7"/>
        <v>48.647877336557244</v>
      </c>
      <c r="AM13" s="20">
        <f>'[1]Padi sawah'!AO13+'[1]Padi Ladang'!AL13</f>
        <v>418488.5</v>
      </c>
      <c r="AN13" s="20">
        <f>'[1]Padi sawah'!AP13+'[1]Padi Ladang'!AM13</f>
        <v>90745</v>
      </c>
      <c r="AO13" s="41">
        <f t="shared" si="8"/>
        <v>52.650504160008815</v>
      </c>
      <c r="AP13" s="20">
        <f>'[1]Padi sawah'!AR13+'[1]Padi Ladang'!AO13</f>
        <v>477777</v>
      </c>
      <c r="AQ13" s="20">
        <f>'[1]Padi sawah'!AS13+'[1]Padi Ladang'!AP13</f>
        <v>87531</v>
      </c>
      <c r="AR13" s="41">
        <f t="shared" si="9"/>
        <v>51.321817413259303</v>
      </c>
      <c r="AS13" s="20">
        <f>'[1]Padi sawah'!AU13+'[1]Padi Ladang'!AR13</f>
        <v>449225</v>
      </c>
      <c r="AT13" s="20">
        <f>'[1]Padi sawah'!AV13+'[1]Padi Ladang'!AS13</f>
        <v>90309</v>
      </c>
      <c r="AU13" s="41">
        <f t="shared" si="10"/>
        <v>48.142710028900773</v>
      </c>
      <c r="AV13" s="20">
        <f>'[1]Padi sawah'!AX13+'[1]Padi Ladang'!AU13</f>
        <v>434772</v>
      </c>
      <c r="AW13" s="20">
        <f>'[1]Padi sawah'!AY13+'[1]Padi Ladang'!AV13</f>
        <v>97023</v>
      </c>
      <c r="AX13" s="41">
        <f t="shared" si="11"/>
        <v>49.56804056770045</v>
      </c>
      <c r="AY13" s="20">
        <f>'[1]Padi sawah'!BA13+'[1]Padi Ladang'!AX13</f>
        <v>480924</v>
      </c>
      <c r="AZ13" s="20">
        <f>'[1]Padi sawah'!BE13+'[1]Padi Ladang'!BB13</f>
        <v>91003</v>
      </c>
      <c r="BA13" s="41">
        <f t="shared" si="12"/>
        <v>48.947836884498315</v>
      </c>
      <c r="BB13" s="20">
        <f>'[1]Padi sawah'!BG13+'[1]Padi Ladang'!BD13</f>
        <v>445440</v>
      </c>
      <c r="BC13" s="20">
        <f>'[1]Padi sawah'!BB13+'[1]Padi Ladang'!AY13</f>
        <v>86884</v>
      </c>
      <c r="BD13" s="41">
        <f t="shared" si="13"/>
        <v>49.805464757607837</v>
      </c>
      <c r="BE13" s="20">
        <f>'[1]Padi sawah'!BD13+'[1]Padi Ladang'!BA13</f>
        <v>432729.8</v>
      </c>
      <c r="BF13" s="20">
        <f>'[1]Padi sawah'!BE13+'[1]Padi Ladang'!BB13</f>
        <v>91003</v>
      </c>
      <c r="BG13" s="41">
        <f t="shared" si="14"/>
        <v>48.947836884498315</v>
      </c>
      <c r="BH13" s="20">
        <f>'[1]Padi sawah'!BG13+'[1]Padi Ladang'!BD13</f>
        <v>445440</v>
      </c>
      <c r="BI13" s="91">
        <v>56303</v>
      </c>
      <c r="BJ13" s="94">
        <v>50.910608670941158</v>
      </c>
      <c r="BK13" s="91">
        <v>286642</v>
      </c>
      <c r="BL13" s="20">
        <v>58110</v>
      </c>
      <c r="BM13" s="75">
        <f t="shared" si="15"/>
        <v>47.67836861125452</v>
      </c>
      <c r="BN13" s="78">
        <v>277059</v>
      </c>
      <c r="BO13" s="83">
        <v>51728</v>
      </c>
      <c r="BP13" s="87">
        <f t="shared" si="16"/>
        <v>51.36270491803279</v>
      </c>
      <c r="BQ13" s="85">
        <v>265689</v>
      </c>
      <c r="BR13" s="83">
        <v>55840</v>
      </c>
      <c r="BS13" s="87">
        <f t="shared" si="17"/>
        <v>51.482987106017191</v>
      </c>
      <c r="BT13" s="85">
        <v>287481</v>
      </c>
      <c r="BU13" s="95">
        <v>55173.06</v>
      </c>
      <c r="BV13" s="98">
        <v>55.896669497758502</v>
      </c>
      <c r="BW13" s="95">
        <v>308399.02999999997</v>
      </c>
    </row>
    <row r="14" spans="1:75" x14ac:dyDescent="0.25">
      <c r="A14" s="6">
        <v>5</v>
      </c>
      <c r="B14" s="7">
        <v>5205</v>
      </c>
      <c r="C14" s="10" t="s">
        <v>32</v>
      </c>
      <c r="D14" s="19">
        <v>29269</v>
      </c>
      <c r="E14" s="18">
        <v>40.33140865762411</v>
      </c>
      <c r="F14" s="19">
        <v>118046</v>
      </c>
      <c r="G14" s="19">
        <v>27229</v>
      </c>
      <c r="H14" s="39">
        <v>39.684527525799702</v>
      </c>
      <c r="I14" s="19">
        <v>108057</v>
      </c>
      <c r="J14" s="19">
        <v>31153</v>
      </c>
      <c r="K14" s="40">
        <v>40.50974223991269</v>
      </c>
      <c r="L14" s="19">
        <v>126200</v>
      </c>
      <c r="M14" s="19">
        <v>30742</v>
      </c>
      <c r="N14" s="40">
        <v>40.802810487281242</v>
      </c>
      <c r="O14" s="19">
        <v>125436</v>
      </c>
      <c r="P14" s="19">
        <f>+'[1]Padi Ladang'!O14+'[1]Padi sawah'!O14</f>
        <v>27950</v>
      </c>
      <c r="Q14" s="40">
        <f t="shared" si="0"/>
        <v>40.759570661896241</v>
      </c>
      <c r="R14" s="19">
        <f>+'[1]Padi Ladang'!Q14+'[1]Padi sawah'!Q14</f>
        <v>113923</v>
      </c>
      <c r="S14" s="19">
        <f>+'[1]Padi Ladang'!R14+'[1]Padi sawah'!R14</f>
        <v>28442</v>
      </c>
      <c r="T14" s="40">
        <f t="shared" si="1"/>
        <v>41.709443780324875</v>
      </c>
      <c r="U14" s="19">
        <f>+'[1]Padi Ladang'!T14+'[1]Padi sawah'!T14</f>
        <v>118630</v>
      </c>
      <c r="V14" s="19">
        <f>+'[1]Padi Ladang'!U14+'[1]Padi sawah'!U14</f>
        <v>29633</v>
      </c>
      <c r="W14" s="40">
        <f t="shared" si="2"/>
        <v>41.960314514224002</v>
      </c>
      <c r="X14" s="19">
        <f>+'[1]Padi Ladang'!W14+'[1]Padi sawah'!W14</f>
        <v>124341</v>
      </c>
      <c r="Y14" s="20">
        <f>+'[1]Padi Ladang'!X14+'[1]Padi sawah'!X14</f>
        <v>33290</v>
      </c>
      <c r="Z14" s="41">
        <f t="shared" si="3"/>
        <v>46.182937819164913</v>
      </c>
      <c r="AA14" s="20">
        <f>+'[1]Padi Ladang'!Z14+'[1]Padi sawah'!Z14</f>
        <v>153743</v>
      </c>
      <c r="AB14" s="20">
        <f>+'[1]Padi Ladang'!AA14+'[1]Padi sawah'!AA14</f>
        <v>33854</v>
      </c>
      <c r="AC14" s="41">
        <f t="shared" si="4"/>
        <v>47.661428487032552</v>
      </c>
      <c r="AD14" s="20">
        <f>+'[1]Padi Ladang'!AC14+'[1]Padi sawah'!AC14</f>
        <v>161353</v>
      </c>
      <c r="AE14" s="20">
        <f>'[1]Padi sawah'!AD14+'[1]Padi Ladang'!AD14</f>
        <v>34579</v>
      </c>
      <c r="AF14" s="41">
        <f t="shared" si="5"/>
        <v>45.906185835333588</v>
      </c>
      <c r="AG14" s="20">
        <f>'[1]Padi sawah'!AF14+'[1]Padi Ladang'!AF14</f>
        <v>158739</v>
      </c>
      <c r="AH14" s="20">
        <f>'[1]Padi sawah'!AJ14+'[1]Padi Ladang'!AG14</f>
        <v>35054</v>
      </c>
      <c r="AI14" s="41">
        <f t="shared" si="6"/>
        <v>46.163633251554749</v>
      </c>
      <c r="AJ14" s="20">
        <f>'[1]Padi sawah'!AL14+'[1]Padi Ladang'!AI14</f>
        <v>161822</v>
      </c>
      <c r="AK14" s="20">
        <f>'[1]Padi sawah'!AM14+'[1]Padi Ladang'!AJ14</f>
        <v>35435</v>
      </c>
      <c r="AL14" s="41">
        <f t="shared" si="7"/>
        <v>46.975871313672926</v>
      </c>
      <c r="AM14" s="20">
        <f>'[1]Padi sawah'!AO14+'[1]Padi Ladang'!AL14</f>
        <v>166459</v>
      </c>
      <c r="AN14" s="20">
        <f>'[1]Padi sawah'!AP14+'[1]Padi Ladang'!AM14</f>
        <v>34503</v>
      </c>
      <c r="AO14" s="41">
        <f t="shared" si="8"/>
        <v>48.727357041416688</v>
      </c>
      <c r="AP14" s="20">
        <f>'[1]Padi sawah'!AR14+'[1]Padi Ladang'!AO14</f>
        <v>168124</v>
      </c>
      <c r="AQ14" s="20">
        <f>'[1]Padi sawah'!AS14+'[1]Padi Ladang'!AP14</f>
        <v>44245</v>
      </c>
      <c r="AR14" s="41">
        <f t="shared" si="9"/>
        <v>43.6039552491807</v>
      </c>
      <c r="AS14" s="20">
        <f>'[1]Padi sawah'!AU14+'[1]Padi Ladang'!AR14</f>
        <v>192925.7</v>
      </c>
      <c r="AT14" s="20">
        <f>'[1]Padi sawah'!AV14+'[1]Padi Ladang'!AS14</f>
        <v>44187</v>
      </c>
      <c r="AU14" s="41">
        <f t="shared" si="10"/>
        <v>51.92816891846018</v>
      </c>
      <c r="AV14" s="20">
        <f>'[1]Padi sawah'!AX14+'[1]Padi Ladang'!AU14</f>
        <v>229455</v>
      </c>
      <c r="AW14" s="20">
        <f>'[1]Padi sawah'!AY14+'[1]Padi Ladang'!AV14</f>
        <v>42743</v>
      </c>
      <c r="AX14" s="41">
        <f t="shared" si="11"/>
        <v>51.588798165781533</v>
      </c>
      <c r="AY14" s="20">
        <f>'[1]Padi sawah'!BA14+'[1]Padi Ladang'!AX14</f>
        <v>220506</v>
      </c>
      <c r="AZ14" s="20">
        <f>'[1]Padi sawah'!BE14+'[1]Padi Ladang'!BB14</f>
        <v>48921</v>
      </c>
      <c r="BA14" s="41">
        <f t="shared" si="12"/>
        <v>46.341652868911105</v>
      </c>
      <c r="BB14" s="20">
        <f>'[1]Padi sawah'!BG14+'[1]Padi Ladang'!BD14</f>
        <v>226708</v>
      </c>
      <c r="BC14" s="20">
        <f>'[1]Padi sawah'!BB14+'[1]Padi Ladang'!AY14</f>
        <v>38422</v>
      </c>
      <c r="BD14" s="41">
        <f t="shared" si="13"/>
        <v>44.413044609858936</v>
      </c>
      <c r="BE14" s="20">
        <f>'[1]Padi sawah'!BD14+'[1]Padi Ladang'!BA14</f>
        <v>170643.8</v>
      </c>
      <c r="BF14" s="20">
        <f>'[1]Padi sawah'!BE14+'[1]Padi Ladang'!BB14</f>
        <v>48921</v>
      </c>
      <c r="BG14" s="41">
        <f t="shared" si="14"/>
        <v>46.341652868911105</v>
      </c>
      <c r="BH14" s="20">
        <f>'[1]Padi sawah'!BG14+'[1]Padi Ladang'!BD14</f>
        <v>226708</v>
      </c>
      <c r="BI14" s="91">
        <v>21166</v>
      </c>
      <c r="BJ14" s="94">
        <v>47.617405272607016</v>
      </c>
      <c r="BK14" s="91">
        <v>100787</v>
      </c>
      <c r="BL14" s="20">
        <v>18825</v>
      </c>
      <c r="BM14" s="75">
        <f t="shared" si="15"/>
        <v>49.099070385126154</v>
      </c>
      <c r="BN14" s="78">
        <v>92429</v>
      </c>
      <c r="BO14" s="83">
        <v>18147</v>
      </c>
      <c r="BP14" s="87">
        <f t="shared" si="16"/>
        <v>46.261641042596573</v>
      </c>
      <c r="BQ14" s="85">
        <v>83951</v>
      </c>
      <c r="BR14" s="83">
        <v>17986</v>
      </c>
      <c r="BS14" s="87">
        <f t="shared" si="17"/>
        <v>50.629378405426444</v>
      </c>
      <c r="BT14" s="85">
        <v>91062</v>
      </c>
      <c r="BU14" s="95">
        <v>16206.83</v>
      </c>
      <c r="BV14" s="98">
        <v>51.64868145096851</v>
      </c>
      <c r="BW14" s="95">
        <v>83706.14</v>
      </c>
    </row>
    <row r="15" spans="1:75" x14ac:dyDescent="0.25">
      <c r="A15" s="6">
        <v>6</v>
      </c>
      <c r="B15" s="7">
        <v>5206</v>
      </c>
      <c r="C15" s="10" t="s">
        <v>45</v>
      </c>
      <c r="D15" s="19">
        <v>54132</v>
      </c>
      <c r="E15" s="18">
        <v>42.74347890342127</v>
      </c>
      <c r="F15" s="19">
        <v>231379</v>
      </c>
      <c r="G15" s="19">
        <v>49257</v>
      </c>
      <c r="H15" s="42">
        <v>41.12329212091683</v>
      </c>
      <c r="I15" s="19">
        <v>202561</v>
      </c>
      <c r="J15" s="19">
        <v>48804</v>
      </c>
      <c r="K15" s="43">
        <v>41.955577411687564</v>
      </c>
      <c r="L15" s="19">
        <v>204760</v>
      </c>
      <c r="M15" s="19">
        <v>51720</v>
      </c>
      <c r="N15" s="43">
        <v>42.127996906419185</v>
      </c>
      <c r="O15" s="19">
        <v>217886</v>
      </c>
      <c r="P15" s="19">
        <f>+'[1]Padi Ladang'!O15+'[1]Padi sawah'!O15</f>
        <v>38772</v>
      </c>
      <c r="Q15" s="40">
        <f t="shared" si="0"/>
        <v>44.472815433818212</v>
      </c>
      <c r="R15" s="19">
        <f>+'[1]Padi Ladang'!Q15+'[1]Padi sawah'!Q15</f>
        <v>172430</v>
      </c>
      <c r="S15" s="19">
        <f>+'[1]Padi Ladang'!R15+'[1]Padi sawah'!R15</f>
        <v>57188</v>
      </c>
      <c r="T15" s="40">
        <f t="shared" si="1"/>
        <v>42.961985031824852</v>
      </c>
      <c r="U15" s="19">
        <f>+'[1]Padi Ladang'!T15+'[1]Padi sawah'!T15</f>
        <v>245691</v>
      </c>
      <c r="V15" s="19">
        <f>+'[1]Padi Ladang'!U15+'[1]Padi sawah'!U15</f>
        <v>54504</v>
      </c>
      <c r="W15" s="40">
        <f t="shared" si="2"/>
        <v>43.305261999119331</v>
      </c>
      <c r="X15" s="19">
        <f>+'[1]Padi Ladang'!W15+'[1]Padi sawah'!W15</f>
        <v>236031</v>
      </c>
      <c r="Y15" s="20">
        <f>+'[1]Padi Ladang'!X15+'[1]Padi sawah'!X15</f>
        <v>60086</v>
      </c>
      <c r="Z15" s="41">
        <f t="shared" si="3"/>
        <v>47.087341477215993</v>
      </c>
      <c r="AA15" s="20">
        <f>+'[1]Padi Ladang'!Z15+'[1]Padi sawah'!Z15</f>
        <v>282929</v>
      </c>
      <c r="AB15" s="20">
        <f>+'[1]Padi Ladang'!AA15+'[1]Padi sawah'!AA15</f>
        <v>63842</v>
      </c>
      <c r="AC15" s="41">
        <f t="shared" si="4"/>
        <v>48.311456408007267</v>
      </c>
      <c r="AD15" s="20">
        <f>+'[1]Padi Ladang'!AC15+'[1]Padi sawah'!AC15</f>
        <v>308430</v>
      </c>
      <c r="AE15" s="20">
        <f>'[1]Padi sawah'!AD15+'[1]Padi Ladang'!AD15</f>
        <v>59642</v>
      </c>
      <c r="AF15" s="41">
        <f t="shared" si="5"/>
        <v>45.522953623285602</v>
      </c>
      <c r="AG15" s="20">
        <f>'[1]Padi sawah'!AF15+'[1]Padi Ladang'!AF15</f>
        <v>271508</v>
      </c>
      <c r="AH15" s="20">
        <f>'[1]Padi sawah'!AJ15+'[1]Padi Ladang'!AG15</f>
        <v>68893</v>
      </c>
      <c r="AI15" s="41">
        <f t="shared" si="6"/>
        <v>51.23495855892471</v>
      </c>
      <c r="AJ15" s="20">
        <f>'[1]Padi sawah'!AL15+'[1]Padi Ladang'!AI15</f>
        <v>352973</v>
      </c>
      <c r="AK15" s="20">
        <f>'[1]Padi sawah'!AM15+'[1]Padi Ladang'!AJ15</f>
        <v>69135</v>
      </c>
      <c r="AL15" s="41">
        <f t="shared" si="7"/>
        <v>51.801113762927606</v>
      </c>
      <c r="AM15" s="20">
        <f>'[1]Padi sawah'!AO15+'[1]Padi Ladang'!AL15</f>
        <v>358127</v>
      </c>
      <c r="AN15" s="20">
        <f>'[1]Padi sawah'!AP15+'[1]Padi Ladang'!AM15</f>
        <v>74446</v>
      </c>
      <c r="AO15" s="41">
        <f t="shared" si="8"/>
        <v>47.593557746554545</v>
      </c>
      <c r="AP15" s="20">
        <f>'[1]Padi sawah'!AR15+'[1]Padi Ladang'!AO15</f>
        <v>354315</v>
      </c>
      <c r="AQ15" s="20">
        <f>'[1]Padi sawah'!AS15+'[1]Padi Ladang'!AP15</f>
        <v>71772</v>
      </c>
      <c r="AR15" s="41">
        <f t="shared" si="9"/>
        <v>47.138535919300004</v>
      </c>
      <c r="AS15" s="20">
        <f>'[1]Padi sawah'!AU15+'[1]Padi Ladang'!AR15</f>
        <v>338322.7</v>
      </c>
      <c r="AT15" s="20">
        <f>'[1]Padi sawah'!AV15+'[1]Padi Ladang'!AS15</f>
        <v>67995</v>
      </c>
      <c r="AU15" s="41">
        <f t="shared" si="10"/>
        <v>47.778954334877568</v>
      </c>
      <c r="AV15" s="20">
        <f>'[1]Padi sawah'!AX15+'[1]Padi Ladang'!AU15</f>
        <v>324873</v>
      </c>
      <c r="AW15" s="20">
        <f>'[1]Padi sawah'!AY15+'[1]Padi Ladang'!AV15</f>
        <v>74062</v>
      </c>
      <c r="AX15" s="41">
        <f t="shared" si="11"/>
        <v>48.87013583214064</v>
      </c>
      <c r="AY15" s="20">
        <f>'[1]Padi sawah'!BA15+'[1]Padi Ladang'!AX15</f>
        <v>361942</v>
      </c>
      <c r="AZ15" s="20">
        <f>'[1]Padi sawah'!BE15+'[1]Padi Ladang'!BB15</f>
        <v>80254</v>
      </c>
      <c r="BA15" s="41">
        <f t="shared" si="12"/>
        <v>45.06080693797194</v>
      </c>
      <c r="BB15" s="20">
        <f>'[1]Padi sawah'!BG15+'[1]Padi Ladang'!BD15</f>
        <v>361631</v>
      </c>
      <c r="BC15" s="20">
        <f>'[1]Padi sawah'!BB15+'[1]Padi Ladang'!AY15</f>
        <v>79804</v>
      </c>
      <c r="BD15" s="41">
        <f t="shared" si="13"/>
        <v>43.720715753596309</v>
      </c>
      <c r="BE15" s="20">
        <f>'[1]Padi sawah'!BD15+'[1]Padi Ladang'!BA15</f>
        <v>348908.79999999999</v>
      </c>
      <c r="BF15" s="20">
        <f>'[1]Padi sawah'!BE15+'[1]Padi Ladang'!BB15</f>
        <v>80254</v>
      </c>
      <c r="BG15" s="41">
        <f t="shared" si="14"/>
        <v>45.06080693797194</v>
      </c>
      <c r="BH15" s="20">
        <f>'[1]Padi sawah'!BG15+'[1]Padi Ladang'!BD15</f>
        <v>361631</v>
      </c>
      <c r="BI15" s="91">
        <v>43301</v>
      </c>
      <c r="BJ15" s="94">
        <v>47.659869287083438</v>
      </c>
      <c r="BK15" s="91">
        <v>206372</v>
      </c>
      <c r="BL15" s="20">
        <v>39869</v>
      </c>
      <c r="BM15" s="75">
        <f t="shared" si="15"/>
        <v>45.635205297348811</v>
      </c>
      <c r="BN15" s="78">
        <v>181943</v>
      </c>
      <c r="BO15" s="83">
        <v>38049</v>
      </c>
      <c r="BP15" s="87">
        <f t="shared" si="16"/>
        <v>45.400141922258143</v>
      </c>
      <c r="BQ15" s="85">
        <v>172743</v>
      </c>
      <c r="BR15" s="83">
        <v>36990</v>
      </c>
      <c r="BS15" s="87">
        <f t="shared" si="17"/>
        <v>48.911327385779941</v>
      </c>
      <c r="BT15" s="85">
        <v>180923</v>
      </c>
      <c r="BU15" s="95">
        <v>35364.79</v>
      </c>
      <c r="BV15" s="98">
        <v>51.826842461103254</v>
      </c>
      <c r="BW15" s="95">
        <v>183284.53999999998</v>
      </c>
    </row>
    <row r="16" spans="1:75" x14ac:dyDescent="0.25">
      <c r="A16" s="6">
        <v>7</v>
      </c>
      <c r="B16" s="7">
        <v>5207</v>
      </c>
      <c r="C16" s="10" t="s">
        <v>33</v>
      </c>
      <c r="D16" s="17"/>
      <c r="E16" s="21"/>
      <c r="F16" s="17"/>
      <c r="G16" s="17"/>
      <c r="H16" s="39"/>
      <c r="I16" s="17"/>
      <c r="J16" s="17"/>
      <c r="K16" s="40"/>
      <c r="L16" s="17"/>
      <c r="M16" s="17"/>
      <c r="N16" s="40"/>
      <c r="O16" s="17"/>
      <c r="P16" s="19">
        <f>+'[1]Padi Ladang'!O16+'[1]Padi sawah'!O16</f>
        <v>14197</v>
      </c>
      <c r="Q16" s="43">
        <f>+R16/P16*10</f>
        <v>46.769035711770087</v>
      </c>
      <c r="R16" s="19">
        <f>+'[1]Padi Ladang'!Q16+'[1]Padi sawah'!Q16</f>
        <v>66398</v>
      </c>
      <c r="S16" s="19">
        <f>+'[1]Padi Ladang'!R16+'[1]Padi sawah'!R16</f>
        <v>13026</v>
      </c>
      <c r="T16" s="43">
        <f>+U16/S16*10</f>
        <v>46.768770152003682</v>
      </c>
      <c r="U16" s="19">
        <f>+'[1]Padi Ladang'!T16+'[1]Padi sawah'!T16</f>
        <v>60921</v>
      </c>
      <c r="V16" s="19">
        <f>+'[1]Padi Ladang'!U16+'[1]Padi sawah'!U16</f>
        <v>10772</v>
      </c>
      <c r="W16" s="43">
        <f>+X16/V16*10</f>
        <v>46.685852209431857</v>
      </c>
      <c r="X16" s="19">
        <f>+'[1]Padi Ladang'!W16+'[1]Padi sawah'!W16</f>
        <v>50290</v>
      </c>
      <c r="Y16" s="20">
        <f>+'[1]Padi Ladang'!X16+'[1]Padi sawah'!X16</f>
        <v>14175</v>
      </c>
      <c r="Z16" s="41">
        <f>+AA16/Y16*10</f>
        <v>48.762610229276895</v>
      </c>
      <c r="AA16" s="20">
        <f>+'[1]Padi Ladang'!Z16+'[1]Padi sawah'!Z16</f>
        <v>69121</v>
      </c>
      <c r="AB16" s="20">
        <f>+'[1]Padi Ladang'!AA16+'[1]Padi sawah'!AA16</f>
        <v>11815</v>
      </c>
      <c r="AC16" s="41">
        <f>+AD16/AB16*10</f>
        <v>51.707998307236565</v>
      </c>
      <c r="AD16" s="20">
        <f>+'[1]Padi Ladang'!AC16+'[1]Padi sawah'!AC16</f>
        <v>61093</v>
      </c>
      <c r="AE16" s="20">
        <f>'[1]Padi sawah'!AD16+'[1]Padi Ladang'!AD16</f>
        <v>15740</v>
      </c>
      <c r="AF16" s="41">
        <f>+AG16/AE16*10</f>
        <v>48.576238881829738</v>
      </c>
      <c r="AG16" s="20">
        <f>'[1]Padi sawah'!AF16+'[1]Padi Ladang'!AF16</f>
        <v>76459</v>
      </c>
      <c r="AH16" s="20">
        <f>'[1]Padi sawah'!AJ16+'[1]Padi Ladang'!AG16</f>
        <v>16538</v>
      </c>
      <c r="AI16" s="41">
        <f>+AJ16/AH16*10</f>
        <v>53.100737695005442</v>
      </c>
      <c r="AJ16" s="20">
        <f>'[1]Padi sawah'!AL16+'[1]Padi Ladang'!AI16</f>
        <v>87818</v>
      </c>
      <c r="AK16" s="20">
        <f>'[1]Padi sawah'!AM16+'[1]Padi Ladang'!AJ16</f>
        <v>17884</v>
      </c>
      <c r="AL16" s="41">
        <f>+AM16/AK16*10</f>
        <v>53.426526504137769</v>
      </c>
      <c r="AM16" s="20">
        <f>'[1]Padi sawah'!AO16+'[1]Padi Ladang'!AL16</f>
        <v>95548</v>
      </c>
      <c r="AN16" s="20">
        <f>'[1]Padi sawah'!AP16+'[1]Padi Ladang'!AM16</f>
        <v>18193</v>
      </c>
      <c r="AO16" s="41">
        <f>+AP16/AN16*10</f>
        <v>47.633705271258179</v>
      </c>
      <c r="AP16" s="20">
        <f>'[1]Padi sawah'!AR16+'[1]Padi Ladang'!AO16</f>
        <v>86660</v>
      </c>
      <c r="AQ16" s="20">
        <f>'[1]Padi sawah'!AS16+'[1]Padi Ladang'!AP16</f>
        <v>16097</v>
      </c>
      <c r="AR16" s="41">
        <f>+AS16/AQ16*10</f>
        <v>55.914766726719265</v>
      </c>
      <c r="AS16" s="20">
        <f>'[1]Padi sawah'!AU16+'[1]Padi Ladang'!AR16</f>
        <v>90006</v>
      </c>
      <c r="AT16" s="20">
        <f>'[1]Padi sawah'!AV16+'[1]Padi Ladang'!AS16</f>
        <v>19228</v>
      </c>
      <c r="AU16" s="41">
        <f>+AV16/AT16*10</f>
        <v>47.303411691283543</v>
      </c>
      <c r="AV16" s="20">
        <f>'[1]Padi sawah'!AX16+'[1]Padi Ladang'!AU16</f>
        <v>90955</v>
      </c>
      <c r="AW16" s="20">
        <f>'[1]Padi sawah'!AY16+'[1]Padi Ladang'!AV16</f>
        <v>19472</v>
      </c>
      <c r="AX16" s="41">
        <f>+AY16/AW16*10</f>
        <v>50.7996096959737</v>
      </c>
      <c r="AY16" s="20">
        <f>'[1]Padi sawah'!BA16+'[1]Padi Ladang'!AX16</f>
        <v>98917</v>
      </c>
      <c r="AZ16" s="20">
        <f>'[1]Padi sawah'!BE16+'[1]Padi Ladang'!BB16</f>
        <v>22566</v>
      </c>
      <c r="BA16" s="41">
        <f>+BB16/AZ16*10</f>
        <v>45.735619959230704</v>
      </c>
      <c r="BB16" s="20">
        <f>'[1]Padi sawah'!BG16+'[1]Padi Ladang'!BD16</f>
        <v>103207</v>
      </c>
      <c r="BC16" s="20">
        <f>'[1]Padi sawah'!BB16+'[1]Padi Ladang'!AY16</f>
        <v>21211</v>
      </c>
      <c r="BD16" s="41">
        <f>+BE16/BC16*10</f>
        <v>44.819669039649241</v>
      </c>
      <c r="BE16" s="20">
        <f>'[1]Padi sawah'!BD16+'[1]Padi Ladang'!BA16</f>
        <v>95067</v>
      </c>
      <c r="BF16" s="20">
        <f>'[1]Padi sawah'!BE16+'[1]Padi Ladang'!BB16</f>
        <v>22566</v>
      </c>
      <c r="BG16" s="41">
        <f>+BH16/BF16*10</f>
        <v>45.735619959230704</v>
      </c>
      <c r="BH16" s="20">
        <f>'[1]Padi sawah'!BG16+'[1]Padi Ladang'!BD16</f>
        <v>103207</v>
      </c>
      <c r="BI16" s="91">
        <v>12474</v>
      </c>
      <c r="BJ16" s="94">
        <v>45.214846881513544</v>
      </c>
      <c r="BK16" s="91">
        <v>56401</v>
      </c>
      <c r="BL16" s="20">
        <v>12000</v>
      </c>
      <c r="BM16" s="75">
        <f t="shared" si="15"/>
        <v>52.734999999999999</v>
      </c>
      <c r="BN16" s="78">
        <v>63282</v>
      </c>
      <c r="BO16" s="83">
        <v>11830</v>
      </c>
      <c r="BP16" s="87">
        <f t="shared" si="16"/>
        <v>49.967878275570584</v>
      </c>
      <c r="BQ16" s="85">
        <v>59112</v>
      </c>
      <c r="BR16" s="83">
        <v>12633</v>
      </c>
      <c r="BS16" s="87">
        <f t="shared" si="17"/>
        <v>53.370537481200031</v>
      </c>
      <c r="BT16" s="85">
        <v>67423</v>
      </c>
      <c r="BU16" s="95">
        <v>12951.229999999998</v>
      </c>
      <c r="BV16" s="98">
        <v>52.45456995204318</v>
      </c>
      <c r="BW16" s="95">
        <v>67935.12000000001</v>
      </c>
    </row>
    <row r="17" spans="1:75" x14ac:dyDescent="0.25">
      <c r="A17" s="6">
        <v>8</v>
      </c>
      <c r="B17" s="7">
        <v>5208</v>
      </c>
      <c r="C17" s="10" t="s">
        <v>34</v>
      </c>
      <c r="D17" s="19"/>
      <c r="E17" s="18"/>
      <c r="F17" s="19"/>
      <c r="G17" s="19"/>
      <c r="H17" s="39"/>
      <c r="I17" s="19"/>
      <c r="J17" s="19"/>
      <c r="K17" s="40"/>
      <c r="L17" s="19"/>
      <c r="M17" s="19"/>
      <c r="N17" s="40"/>
      <c r="O17" s="19"/>
      <c r="P17" s="19"/>
      <c r="Q17" s="40"/>
      <c r="R17" s="19"/>
      <c r="S17" s="19"/>
      <c r="T17" s="40"/>
      <c r="U17" s="19"/>
      <c r="V17" s="19"/>
      <c r="W17" s="40"/>
      <c r="X17" s="19"/>
      <c r="Y17" s="20"/>
      <c r="Z17" s="41"/>
      <c r="AA17" s="20"/>
      <c r="AB17" s="20"/>
      <c r="AC17" s="41"/>
      <c r="AD17" s="20"/>
      <c r="AE17" s="20">
        <f>'[1]Padi sawah'!AD17+'[1]Padi Ladang'!AD17</f>
        <v>11662</v>
      </c>
      <c r="AF17" s="41">
        <f>+AG17/AE17*10</f>
        <v>45.728862973760933</v>
      </c>
      <c r="AG17" s="20">
        <f>'[1]Padi sawah'!AF17+'[1]Padi Ladang'!AF17</f>
        <v>53329</v>
      </c>
      <c r="AH17" s="20">
        <f>'[1]Padi sawah'!AJ17+'[1]Padi Ladang'!AG17</f>
        <v>13285</v>
      </c>
      <c r="AI17" s="41">
        <f>+AJ17/AH17*10</f>
        <v>48.451637184794876</v>
      </c>
      <c r="AJ17" s="20">
        <f>'[1]Padi sawah'!AL17+'[1]Padi Ladang'!AI17</f>
        <v>64368</v>
      </c>
      <c r="AK17" s="20">
        <f>'[1]Padi sawah'!AM17+'[1]Padi Ladang'!AJ17</f>
        <v>12519</v>
      </c>
      <c r="AL17" s="41">
        <f>+AM17/AK17*10</f>
        <v>49.151689432063264</v>
      </c>
      <c r="AM17" s="20">
        <f>'[1]Padi sawah'!AO17+'[1]Padi Ladang'!AL17</f>
        <v>61533</v>
      </c>
      <c r="AN17" s="20">
        <f>'[1]Padi sawah'!AP17+'[1]Padi Ladang'!AM17</f>
        <v>12760</v>
      </c>
      <c r="AO17" s="41">
        <f>+AP17/AN17*10</f>
        <v>51.83307210031348</v>
      </c>
      <c r="AP17" s="20">
        <f>'[1]Padi sawah'!AR17+'[1]Padi Ladang'!AO17</f>
        <v>66139</v>
      </c>
      <c r="AQ17" s="20">
        <f>'[1]Padi sawah'!AS17+'[1]Padi Ladang'!AP17</f>
        <v>12910</v>
      </c>
      <c r="AR17" s="41">
        <f>+AS17/AQ17*10</f>
        <v>51.372579395817198</v>
      </c>
      <c r="AS17" s="20">
        <f>'[1]Padi sawah'!AU17+'[1]Padi Ladang'!AR17</f>
        <v>66322</v>
      </c>
      <c r="AT17" s="20">
        <f>'[1]Padi sawah'!AV17+'[1]Padi Ladang'!AS17</f>
        <v>12906</v>
      </c>
      <c r="AU17" s="41">
        <f>+AV17/AT17*10</f>
        <v>39.518053618472024</v>
      </c>
      <c r="AV17" s="20">
        <f>'[1]Padi sawah'!AX17+'[1]Padi Ladang'!AU17</f>
        <v>51002</v>
      </c>
      <c r="AW17" s="20">
        <f>'[1]Padi sawah'!AY17+'[1]Padi Ladang'!AV17</f>
        <v>13485</v>
      </c>
      <c r="AX17" s="41">
        <f>+AY17/AW17*10</f>
        <v>47.217649239896183</v>
      </c>
      <c r="AY17" s="20">
        <f>'[1]Padi sawah'!BA17+'[1]Padi Ladang'!AX17</f>
        <v>63673</v>
      </c>
      <c r="AZ17" s="20">
        <f>'[1]Padi sawah'!BE17+'[1]Padi Ladang'!BB17</f>
        <v>11872</v>
      </c>
      <c r="BA17" s="41">
        <f>+BB17/AZ17*10</f>
        <v>42.651617250673858</v>
      </c>
      <c r="BB17" s="20">
        <f>'[1]Padi sawah'!BG17+'[1]Padi Ladang'!BD17</f>
        <v>50636</v>
      </c>
      <c r="BC17" s="20">
        <f>'[1]Padi sawah'!BB17+'[1]Padi Ladang'!AY17</f>
        <v>11075</v>
      </c>
      <c r="BD17" s="41">
        <f>+BE17/BC17*10</f>
        <v>42.126410835214443</v>
      </c>
      <c r="BE17" s="20">
        <f>'[1]Padi sawah'!BD17+'[1]Padi Ladang'!BA17</f>
        <v>46655</v>
      </c>
      <c r="BF17" s="20">
        <f>'[1]Padi sawah'!BE17+'[1]Padi Ladang'!BB17</f>
        <v>11872</v>
      </c>
      <c r="BG17" s="41">
        <f>+BH17/BF17*10</f>
        <v>42.651617250673858</v>
      </c>
      <c r="BH17" s="20">
        <f>'[1]Padi sawah'!BG17+'[1]Padi Ladang'!BD17</f>
        <v>50636</v>
      </c>
      <c r="BI17" s="91">
        <v>5843</v>
      </c>
      <c r="BJ17" s="94">
        <v>49.871641280164305</v>
      </c>
      <c r="BK17" s="91">
        <v>29140</v>
      </c>
      <c r="BL17" s="20">
        <v>4566.5</v>
      </c>
      <c r="BM17" s="75">
        <f t="shared" si="15"/>
        <v>59.499397788240451</v>
      </c>
      <c r="BN17" s="78">
        <v>27170.400000000001</v>
      </c>
      <c r="BO17" s="83">
        <v>4720</v>
      </c>
      <c r="BP17" s="87">
        <f t="shared" si="16"/>
        <v>56.983050847457626</v>
      </c>
      <c r="BQ17" s="85">
        <v>26896</v>
      </c>
      <c r="BR17" s="83">
        <v>5341</v>
      </c>
      <c r="BS17" s="87">
        <f t="shared" si="17"/>
        <v>56.697247706422019</v>
      </c>
      <c r="BT17" s="85">
        <v>30282</v>
      </c>
      <c r="BU17" s="95">
        <v>5673.62</v>
      </c>
      <c r="BV17" s="98">
        <v>56.552430370733333</v>
      </c>
      <c r="BW17" s="95">
        <v>32085.700000000004</v>
      </c>
    </row>
    <row r="18" spans="1:75" x14ac:dyDescent="0.25">
      <c r="A18" s="6">
        <v>9</v>
      </c>
      <c r="B18" s="7">
        <v>5271</v>
      </c>
      <c r="C18" s="10" t="s">
        <v>35</v>
      </c>
      <c r="D18" s="19">
        <v>3551</v>
      </c>
      <c r="E18" s="21">
        <v>48.262461278513094</v>
      </c>
      <c r="F18" s="19">
        <v>17138</v>
      </c>
      <c r="G18" s="19">
        <v>5021</v>
      </c>
      <c r="H18" s="39">
        <v>48.101971718781122</v>
      </c>
      <c r="I18" s="19">
        <v>24152</v>
      </c>
      <c r="J18" s="19">
        <v>3491</v>
      </c>
      <c r="K18" s="40">
        <v>48.751074190776286</v>
      </c>
      <c r="L18" s="19">
        <v>17019</v>
      </c>
      <c r="M18" s="19">
        <v>3448</v>
      </c>
      <c r="N18" s="40">
        <v>49.753480278422273</v>
      </c>
      <c r="O18" s="19">
        <v>17155</v>
      </c>
      <c r="P18" s="19">
        <f>+'[1]Padi Ladang'!O18+'[1]Padi sawah'!O18</f>
        <v>3505</v>
      </c>
      <c r="Q18" s="40">
        <f>+R18/P18*10</f>
        <v>49.569186875891582</v>
      </c>
      <c r="R18" s="19">
        <f>+'[1]Padi Ladang'!Q18+'[1]Padi sawah'!Q18</f>
        <v>17374</v>
      </c>
      <c r="S18" s="19">
        <f>+'[1]Padi Ladang'!R18+'[1]Padi sawah'!R18</f>
        <v>3598</v>
      </c>
      <c r="T18" s="40">
        <f>+U18/S18*10</f>
        <v>49.282934963868819</v>
      </c>
      <c r="U18" s="19">
        <f>+'[1]Padi Ladang'!T18+'[1]Padi sawah'!T18</f>
        <v>17732</v>
      </c>
      <c r="V18" s="19">
        <f>+'[1]Padi Ladang'!U18+'[1]Padi sawah'!U18</f>
        <v>3741</v>
      </c>
      <c r="W18" s="40">
        <f>+X18/V18*10</f>
        <v>50.029403902699812</v>
      </c>
      <c r="X18" s="19">
        <f>+'[1]Padi Ladang'!W18+'[1]Padi sawah'!W18</f>
        <v>18716</v>
      </c>
      <c r="Y18" s="20">
        <f>+'[1]Padi Ladang'!X18+'[1]Padi sawah'!X18</f>
        <v>4168</v>
      </c>
      <c r="Z18" s="41">
        <f>+AA18/Y18*10</f>
        <v>51.504318618042227</v>
      </c>
      <c r="AA18" s="20">
        <f>+'[1]Padi Ladang'!Z18+'[1]Padi sawah'!Z18</f>
        <v>21467</v>
      </c>
      <c r="AB18" s="20">
        <f>+'[1]Padi Ladang'!AA18+'[1]Padi sawah'!AA18</f>
        <v>4175</v>
      </c>
      <c r="AC18" s="41">
        <f>+AD18/AB18*10</f>
        <v>54.752095808383238</v>
      </c>
      <c r="AD18" s="20">
        <f>+'[1]Padi Ladang'!AC18+'[1]Padi sawah'!AC18</f>
        <v>22859</v>
      </c>
      <c r="AE18" s="20">
        <f>'[1]Padi sawah'!AD18+'[1]Padi Ladang'!AD18</f>
        <v>4159</v>
      </c>
      <c r="AF18" s="41">
        <f>+AG18/AE18*10</f>
        <v>49.088723250781435</v>
      </c>
      <c r="AG18" s="20">
        <f>'[1]Padi sawah'!AF18+'[1]Padi Ladang'!AF18</f>
        <v>20416</v>
      </c>
      <c r="AH18" s="20">
        <f>'[1]Padi sawah'!AJ18+'[1]Padi Ladang'!AG18</f>
        <v>5107</v>
      </c>
      <c r="AI18" s="41">
        <f>+AJ18/AH18*10</f>
        <v>53.293518699823764</v>
      </c>
      <c r="AJ18" s="20">
        <f>'[1]Padi sawah'!AL18+'[1]Padi Ladang'!AI18</f>
        <v>27217</v>
      </c>
      <c r="AK18" s="20">
        <f>'[1]Padi sawah'!AM18+'[1]Padi Ladang'!AJ18</f>
        <v>5115</v>
      </c>
      <c r="AL18" s="41">
        <f>+AM18/AK18*10</f>
        <v>53.427174975562075</v>
      </c>
      <c r="AM18" s="20">
        <f>'[1]Padi sawah'!AO18+'[1]Padi Ladang'!AL18</f>
        <v>27328</v>
      </c>
      <c r="AN18" s="20">
        <f>'[1]Padi sawah'!AP18+'[1]Padi Ladang'!AM18</f>
        <v>5489</v>
      </c>
      <c r="AO18" s="41">
        <f>+AP18/AN18*10</f>
        <v>56.245217708143556</v>
      </c>
      <c r="AP18" s="20">
        <f>'[1]Padi sawah'!AR18+'[1]Padi Ladang'!AO18</f>
        <v>30873</v>
      </c>
      <c r="AQ18" s="20">
        <f>'[1]Padi sawah'!AS18+'[1]Padi Ladang'!AP18</f>
        <v>5355</v>
      </c>
      <c r="AR18" s="41">
        <f>+AS18/AQ18*10</f>
        <v>57.815126050420169</v>
      </c>
      <c r="AS18" s="20">
        <f>'[1]Padi sawah'!AU18+'[1]Padi Ladang'!AR18</f>
        <v>30960</v>
      </c>
      <c r="AT18" s="20">
        <f>'[1]Padi sawah'!AV18+'[1]Padi Ladang'!AS18</f>
        <v>3993</v>
      </c>
      <c r="AU18" s="41">
        <f>+AV18/AT18*10</f>
        <v>61.86576508890559</v>
      </c>
      <c r="AV18" s="20">
        <f>'[1]Padi sawah'!AX18+'[1]Padi Ladang'!AU18</f>
        <v>24703</v>
      </c>
      <c r="AW18" s="20">
        <f>'[1]Padi sawah'!AY18+'[1]Padi Ladang'!AV18</f>
        <v>5028</v>
      </c>
      <c r="AX18" s="41">
        <f>+AY18/AW18*10</f>
        <v>64.156722354813041</v>
      </c>
      <c r="AY18" s="20">
        <f>'[1]Padi sawah'!BA18+'[1]Padi Ladang'!AX18</f>
        <v>32258</v>
      </c>
      <c r="AZ18" s="20">
        <f>'[1]Padi sawah'!BE18+'[1]Padi Ladang'!BB18</f>
        <v>5115</v>
      </c>
      <c r="BA18" s="41">
        <f>+BB18/AZ18*10</f>
        <v>61.536656891495596</v>
      </c>
      <c r="BB18" s="20">
        <f>'[1]Padi sawah'!BG18+'[1]Padi Ladang'!BD18</f>
        <v>31476</v>
      </c>
      <c r="BC18" s="20">
        <f>'[1]Padi sawah'!BB18+'[1]Padi Ladang'!AY18</f>
        <v>5634</v>
      </c>
      <c r="BD18" s="41">
        <f>+BE18/BC18*10</f>
        <v>65.74369897053603</v>
      </c>
      <c r="BE18" s="20">
        <f>'[1]Padi sawah'!BD18+'[1]Padi Ladang'!BA18</f>
        <v>37040</v>
      </c>
      <c r="BF18" s="20">
        <f>'[1]Padi sawah'!BE18+'[1]Padi Ladang'!BB18</f>
        <v>5115</v>
      </c>
      <c r="BG18" s="41">
        <f>+BH18/BF18*10</f>
        <v>61.536656891495596</v>
      </c>
      <c r="BH18" s="20">
        <f>'[1]Padi sawah'!BG18+'[1]Padi Ladang'!BD18</f>
        <v>31476</v>
      </c>
      <c r="BI18" s="91">
        <v>2426</v>
      </c>
      <c r="BJ18" s="94">
        <v>66.875515251442707</v>
      </c>
      <c r="BK18" s="91">
        <v>16224</v>
      </c>
      <c r="BL18" s="20">
        <v>2466</v>
      </c>
      <c r="BM18" s="75">
        <f t="shared" si="15"/>
        <v>63.495539334955396</v>
      </c>
      <c r="BN18" s="78">
        <v>15658</v>
      </c>
      <c r="BO18" s="83">
        <v>2483</v>
      </c>
      <c r="BP18" s="87">
        <f t="shared" si="16"/>
        <v>67.744663713250105</v>
      </c>
      <c r="BQ18" s="85">
        <v>16821</v>
      </c>
      <c r="BR18" s="83">
        <v>2623.1</v>
      </c>
      <c r="BS18" s="87">
        <f t="shared" si="17"/>
        <v>63.472608745377606</v>
      </c>
      <c r="BT18" s="85">
        <v>16649.5</v>
      </c>
      <c r="BU18" s="95">
        <v>2556.73</v>
      </c>
      <c r="BV18" s="98">
        <v>64.790024758187215</v>
      </c>
      <c r="BW18" s="95">
        <v>16565.060000000001</v>
      </c>
    </row>
    <row r="19" spans="1:75" ht="15.75" thickBot="1" x14ac:dyDescent="0.3">
      <c r="A19" s="22">
        <v>10</v>
      </c>
      <c r="B19" s="104">
        <v>5272</v>
      </c>
      <c r="C19" s="23" t="s">
        <v>36</v>
      </c>
      <c r="D19" s="24"/>
      <c r="E19" s="26"/>
      <c r="F19" s="24"/>
      <c r="G19" s="24"/>
      <c r="H19" s="44"/>
      <c r="I19" s="24"/>
      <c r="J19" s="25">
        <v>6162</v>
      </c>
      <c r="K19" s="45">
        <v>40.090879584550471</v>
      </c>
      <c r="L19" s="25">
        <v>24704</v>
      </c>
      <c r="M19" s="25">
        <v>6410</v>
      </c>
      <c r="N19" s="45">
        <v>40.898595943837755</v>
      </c>
      <c r="O19" s="25">
        <v>26216</v>
      </c>
      <c r="P19" s="25">
        <f>+'[1]Padi Ladang'!O19+'[1]Padi sawah'!O19</f>
        <v>5812</v>
      </c>
      <c r="Q19" s="45">
        <f t="shared" si="0"/>
        <v>40.65726083964212</v>
      </c>
      <c r="R19" s="25">
        <f>+'[1]Padi Ladang'!Q19+'[1]Padi sawah'!Q19</f>
        <v>23630</v>
      </c>
      <c r="S19" s="25">
        <f>+'[1]Padi Ladang'!R19+'[1]Padi sawah'!R19</f>
        <v>6294</v>
      </c>
      <c r="T19" s="45">
        <f t="shared" si="1"/>
        <v>40.154115030187477</v>
      </c>
      <c r="U19" s="25">
        <f>+'[1]Padi Ladang'!T19+'[1]Padi sawah'!T19</f>
        <v>25273</v>
      </c>
      <c r="V19" s="25">
        <f>+'[1]Padi Ladang'!U19+'[1]Padi sawah'!U19</f>
        <v>6463</v>
      </c>
      <c r="W19" s="45">
        <f t="shared" si="2"/>
        <v>40.413120841714374</v>
      </c>
      <c r="X19" s="25">
        <f>+'[1]Padi Ladang'!W19+'[1]Padi sawah'!W19</f>
        <v>26119</v>
      </c>
      <c r="Y19" s="27">
        <f>+'[1]Padi Ladang'!X19+'[1]Padi sawah'!X19</f>
        <v>6374</v>
      </c>
      <c r="Z19" s="46">
        <f t="shared" si="3"/>
        <v>45.618136178224034</v>
      </c>
      <c r="AA19" s="27">
        <f>+'[1]Padi Ladang'!Z19+'[1]Padi sawah'!Z19</f>
        <v>29077</v>
      </c>
      <c r="AB19" s="27">
        <f>+'[1]Padi Ladang'!AA19+'[1]Padi sawah'!AA19</f>
        <v>7529</v>
      </c>
      <c r="AC19" s="46">
        <f t="shared" si="4"/>
        <v>48.72360207198831</v>
      </c>
      <c r="AD19" s="27">
        <f>+'[1]Padi Ladang'!AC19+'[1]Padi sawah'!AC19</f>
        <v>36684</v>
      </c>
      <c r="AE19" s="27">
        <f>'[1]Padi sawah'!AD19+'[1]Padi Ladang'!AD19</f>
        <v>6815</v>
      </c>
      <c r="AF19" s="46">
        <f t="shared" si="5"/>
        <v>43.509904622157009</v>
      </c>
      <c r="AG19" s="27">
        <f>'[1]Padi sawah'!AF19+'[1]Padi Ladang'!AF19</f>
        <v>29652</v>
      </c>
      <c r="AH19" s="27">
        <f>'[1]Padi sawah'!AJ19+'[1]Padi Ladang'!AG19</f>
        <v>7761</v>
      </c>
      <c r="AI19" s="46">
        <f t="shared" si="6"/>
        <v>48.987243911867033</v>
      </c>
      <c r="AJ19" s="27">
        <f>'[1]Padi sawah'!AL19+'[1]Padi Ladang'!AI19</f>
        <v>38019</v>
      </c>
      <c r="AK19" s="27">
        <f>'[1]Padi sawah'!AM19+'[1]Padi Ladang'!AJ19</f>
        <v>7471</v>
      </c>
      <c r="AL19" s="46">
        <f t="shared" si="7"/>
        <v>51.117654932405301</v>
      </c>
      <c r="AM19" s="27">
        <f>'[1]Padi sawah'!AO19+'[1]Padi Ladang'!AL19</f>
        <v>38190</v>
      </c>
      <c r="AN19" s="27">
        <f>'[1]Padi sawah'!AP19+'[1]Padi Ladang'!AM19</f>
        <v>7160</v>
      </c>
      <c r="AO19" s="46">
        <f t="shared" si="8"/>
        <v>51.536312849162009</v>
      </c>
      <c r="AP19" s="27">
        <f>'[1]Padi sawah'!AR19+'[1]Padi Ladang'!AO19</f>
        <v>36900</v>
      </c>
      <c r="AQ19" s="27">
        <f>'[1]Padi sawah'!AS19+'[1]Padi Ladang'!AP19</f>
        <v>7411</v>
      </c>
      <c r="AR19" s="46">
        <f t="shared" si="9"/>
        <v>50.380515450006754</v>
      </c>
      <c r="AS19" s="27">
        <f>'[1]Padi sawah'!AU19+'[1]Padi Ladang'!AR19</f>
        <v>37337</v>
      </c>
      <c r="AT19" s="27">
        <f>'[1]Padi sawah'!AV19+'[1]Padi Ladang'!AS19</f>
        <v>7252</v>
      </c>
      <c r="AU19" s="46">
        <f t="shared" si="10"/>
        <v>53.916161059018208</v>
      </c>
      <c r="AV19" s="27">
        <f>'[1]Padi sawah'!AX19+'[1]Padi Ladang'!AU19</f>
        <v>39100</v>
      </c>
      <c r="AW19" s="27">
        <f>'[1]Padi sawah'!AY19+'[1]Padi Ladang'!AV19</f>
        <v>7309</v>
      </c>
      <c r="AX19" s="46">
        <f t="shared" si="11"/>
        <v>54.352168559310442</v>
      </c>
      <c r="AY19" s="27">
        <f>'[1]Padi sawah'!BA19+'[1]Padi Ladang'!AX19</f>
        <v>39726</v>
      </c>
      <c r="AZ19" s="27">
        <f>'[1]Padi sawah'!BE19+'[1]Padi Ladang'!BB19</f>
        <v>6944</v>
      </c>
      <c r="BA19" s="46">
        <f t="shared" si="12"/>
        <v>49.341877880184335</v>
      </c>
      <c r="BB19" s="27">
        <f>'[1]Padi sawah'!BG19+'[1]Padi Ladang'!BD19</f>
        <v>34263</v>
      </c>
      <c r="BC19" s="27">
        <f>'[1]Padi sawah'!BB19+'[1]Padi Ladang'!AY19</f>
        <v>6817</v>
      </c>
      <c r="BD19" s="46">
        <f t="shared" si="13"/>
        <v>49.5173830130556</v>
      </c>
      <c r="BE19" s="27">
        <f>'[1]Padi sawah'!BD19+'[1]Padi Ladang'!BA19</f>
        <v>33756</v>
      </c>
      <c r="BF19" s="27">
        <f>'[1]Padi sawah'!BE19+'[1]Padi Ladang'!BB19</f>
        <v>6944</v>
      </c>
      <c r="BG19" s="46">
        <f>+BH19/BF19*10</f>
        <v>49.341877880184335</v>
      </c>
      <c r="BH19" s="27">
        <f>'[1]Padi sawah'!BG19+'[1]Padi Ladang'!BD19</f>
        <v>34263</v>
      </c>
      <c r="BI19" s="92">
        <v>2886</v>
      </c>
      <c r="BJ19" s="93">
        <v>47.803187803187804</v>
      </c>
      <c r="BK19" s="92">
        <v>13796</v>
      </c>
      <c r="BL19" s="27">
        <v>2783</v>
      </c>
      <c r="BM19" s="46">
        <f>BN19/BL19*10</f>
        <v>46.525332375134745</v>
      </c>
      <c r="BN19" s="79">
        <v>12948</v>
      </c>
      <c r="BO19" s="84">
        <v>2829</v>
      </c>
      <c r="BP19" s="88">
        <f>BQ19/BO19*10</f>
        <v>48.90067161541181</v>
      </c>
      <c r="BQ19" s="86">
        <v>13834</v>
      </c>
      <c r="BR19" s="84">
        <v>2316.1999999999998</v>
      </c>
      <c r="BS19" s="88">
        <f>BT19/BR19*10</f>
        <v>49.924445211985152</v>
      </c>
      <c r="BT19" s="86">
        <v>11563.5</v>
      </c>
      <c r="BU19" s="96">
        <v>2327.0300000000007</v>
      </c>
      <c r="BV19" s="97">
        <v>46.85582050940468</v>
      </c>
      <c r="BW19" s="96">
        <v>10903.49</v>
      </c>
    </row>
    <row r="20" spans="1:75" ht="15.75" thickTop="1" x14ac:dyDescent="0.25">
      <c r="A20" s="6"/>
      <c r="B20" s="7"/>
      <c r="C20" s="10"/>
      <c r="D20" s="10"/>
      <c r="E20" s="10"/>
      <c r="F20" s="10"/>
      <c r="G20" s="10"/>
      <c r="H20" s="10"/>
      <c r="I20" s="10"/>
      <c r="J20" s="10"/>
      <c r="K20" s="47"/>
      <c r="L20" s="10"/>
      <c r="M20" s="10"/>
      <c r="N20" s="47"/>
      <c r="O20" s="10"/>
      <c r="P20" s="10"/>
      <c r="Q20" s="47"/>
      <c r="R20" s="10"/>
      <c r="S20" s="48"/>
      <c r="T20" s="47"/>
      <c r="U20" s="48"/>
      <c r="V20" s="48"/>
      <c r="W20" s="47"/>
      <c r="X20" s="48"/>
      <c r="Y20" s="49"/>
      <c r="Z20" s="50"/>
      <c r="AA20" s="49"/>
      <c r="AB20" s="49"/>
      <c r="AC20" s="50"/>
      <c r="AD20" s="49"/>
      <c r="AE20" s="49"/>
      <c r="AF20" s="50"/>
      <c r="AG20" s="49"/>
      <c r="AH20" s="49"/>
      <c r="AI20" s="50"/>
      <c r="AJ20" s="49"/>
      <c r="AK20" s="49"/>
      <c r="AL20" s="50"/>
      <c r="AM20" s="49"/>
      <c r="AN20" s="49"/>
      <c r="AO20" s="50"/>
      <c r="AP20" s="49"/>
      <c r="AQ20" s="49"/>
      <c r="AR20" s="50"/>
      <c r="AS20" s="49"/>
      <c r="AT20" s="49"/>
      <c r="AU20" s="50"/>
      <c r="AV20" s="49"/>
      <c r="AW20" s="49"/>
      <c r="AX20" s="50"/>
      <c r="AY20" s="49"/>
      <c r="AZ20" s="49"/>
      <c r="BA20" s="50"/>
      <c r="BB20" s="49"/>
      <c r="BC20" s="49"/>
      <c r="BD20" s="50"/>
      <c r="BE20" s="20"/>
      <c r="BF20" s="49"/>
      <c r="BG20" s="50"/>
      <c r="BH20" s="20"/>
      <c r="BI20" s="49"/>
      <c r="BJ20" s="50"/>
      <c r="BK20" s="20"/>
      <c r="BL20" s="49"/>
      <c r="BM20" s="50"/>
      <c r="BN20" s="20"/>
      <c r="BO20" s="49"/>
      <c r="BP20" s="50"/>
      <c r="BQ20" s="20"/>
      <c r="BR20" s="49"/>
      <c r="BS20" s="50"/>
      <c r="BT20" s="20"/>
      <c r="BU20" s="49"/>
      <c r="BV20" s="50"/>
      <c r="BW20" s="20"/>
    </row>
    <row r="21" spans="1:75" x14ac:dyDescent="0.25">
      <c r="A21" s="6"/>
      <c r="B21" s="7"/>
      <c r="C21" s="7" t="s">
        <v>37</v>
      </c>
      <c r="D21" s="28">
        <v>330661</v>
      </c>
      <c r="E21" s="29">
        <v>44.112126921529907</v>
      </c>
      <c r="F21" s="28">
        <v>1458616</v>
      </c>
      <c r="G21" s="28">
        <v>310969</v>
      </c>
      <c r="H21" s="29">
        <v>44.061337303718375</v>
      </c>
      <c r="I21" s="28">
        <v>1370171</v>
      </c>
      <c r="J21" s="28">
        <v>319417</v>
      </c>
      <c r="K21" s="29">
        <v>44.532413741284898</v>
      </c>
      <c r="L21" s="28">
        <v>1422441</v>
      </c>
      <c r="M21" s="28">
        <v>325984</v>
      </c>
      <c r="N21" s="29">
        <v>44.994754343771469</v>
      </c>
      <c r="O21" s="28">
        <v>1466757</v>
      </c>
      <c r="P21" s="28">
        <f>SUM(P10:P20)</f>
        <v>300394</v>
      </c>
      <c r="Q21" s="51">
        <f>+R21/P21*10</f>
        <v>45.535829610444949</v>
      </c>
      <c r="R21" s="30">
        <f>SUM(R10:R20)</f>
        <v>1367869</v>
      </c>
      <c r="S21" s="52">
        <f>+'[1]Padi Ladang'!R21+'[1]Padi sawah'!R21</f>
        <v>341418</v>
      </c>
      <c r="T21" s="51">
        <f>+U21/S21*10</f>
        <v>45.475868290482637</v>
      </c>
      <c r="U21" s="52">
        <f>+'[1]Padi Ladang'!T21+'[1]Padi sawah'!T21</f>
        <v>1552628</v>
      </c>
      <c r="V21" s="52">
        <f>+'[1]Padi Ladang'!U21+'[1]Padi sawah'!U21</f>
        <v>331916</v>
      </c>
      <c r="W21" s="51">
        <f>+X21/V21*10</f>
        <v>45.985942226346424</v>
      </c>
      <c r="X21" s="90">
        <f>SUM(X10:X19)</f>
        <v>1526347</v>
      </c>
      <c r="Y21" s="52">
        <f>+'[1]Padi Ladang'!X21+'[1]Padi sawah'!X21</f>
        <v>359714</v>
      </c>
      <c r="Z21" s="53">
        <f>+AA21/Y21*10</f>
        <v>48.668608950443968</v>
      </c>
      <c r="AA21" s="54">
        <f>SUM(AA10:AA19)</f>
        <v>1750678</v>
      </c>
      <c r="AB21" s="52">
        <f>+'[1]Padi Ladang'!AA21+'[1]Padi sawah'!AA21</f>
        <v>374279</v>
      </c>
      <c r="AC21" s="53">
        <f>+AD21/AB21*10</f>
        <v>49.983434817342143</v>
      </c>
      <c r="AD21" s="54">
        <f>SUM(AD10:AD19)</f>
        <v>1870775</v>
      </c>
      <c r="AE21" s="55">
        <f>+'[1]Padi Ladang'!AD21+'[1]Padi sawah'!AD21</f>
        <v>374284</v>
      </c>
      <c r="AF21" s="56">
        <f>+AG21/AE21*10</f>
        <v>47.410495773263079</v>
      </c>
      <c r="AG21" s="57">
        <f>SUM(AG10:AG19)</f>
        <v>1774499</v>
      </c>
      <c r="AH21" s="55">
        <f>'[1]Padi sawah'!AJ21+'[1]Padi Ladang'!AG21</f>
        <v>418062</v>
      </c>
      <c r="AI21" s="56">
        <f>+AJ21/AH21*10</f>
        <v>49.445704225689013</v>
      </c>
      <c r="AJ21" s="55">
        <f>'[1]Padi sawah'!AL21+'[1]Padi Ladang'!AI21</f>
        <v>2067137</v>
      </c>
      <c r="AK21" s="55">
        <f>SUM(AK10:AK19)</f>
        <v>425448</v>
      </c>
      <c r="AL21" s="56">
        <f>+AM21/AK21*10</f>
        <v>49.694228201801394</v>
      </c>
      <c r="AM21" s="55">
        <f>SUM(AM10:AM19)</f>
        <v>2114231</v>
      </c>
      <c r="AN21" s="55">
        <f>'[1]Padi sawah'!AP21+'[1]Padi Ladang'!AM21</f>
        <v>438057</v>
      </c>
      <c r="AO21" s="56">
        <f>+AP21/AN21*10</f>
        <v>50.077912235165741</v>
      </c>
      <c r="AP21" s="58">
        <f>'[1]Padi sawah'!AR21+'[1]Padi Ladang'!AO21</f>
        <v>2193698</v>
      </c>
      <c r="AQ21" s="55">
        <f>'[1]Padi sawah'!AS21+'[1]Padi Ladang'!AP21</f>
        <v>433712</v>
      </c>
      <c r="AR21" s="56">
        <f>+AS21/AQ21*10</f>
        <v>48.802832294241334</v>
      </c>
      <c r="AS21" s="58">
        <f>'[1]Padi sawah'!AU21+'[1]Padi Ladang'!AR21</f>
        <v>2116637.4</v>
      </c>
      <c r="AT21" s="55">
        <f>'[1]Padi sawah'!AV21+'[1]Padi Ladang'!AS21</f>
        <v>456395</v>
      </c>
      <c r="AU21" s="56">
        <f>+AV21/AT21*10</f>
        <v>51.071221200933401</v>
      </c>
      <c r="AV21" s="58">
        <f>'[1]Padi sawah'!AX21+'[1]Padi Ladang'!AU21</f>
        <v>2330865</v>
      </c>
      <c r="AW21" s="55">
        <f>'[1]Padi sawah'!AY21+'[1]Padi Ladang'!AV21</f>
        <v>467503</v>
      </c>
      <c r="AX21" s="56">
        <f>+AY21/AW21*10</f>
        <v>51.708609356517499</v>
      </c>
      <c r="AY21" s="58">
        <f>'[1]Padi sawah'!BA21+'[1]Padi Ladang'!AX21</f>
        <v>2417393</v>
      </c>
      <c r="AZ21" s="55">
        <v>444734</v>
      </c>
      <c r="BA21" s="56">
        <f>+BB21/AZ21*10</f>
        <v>47.260160005756255</v>
      </c>
      <c r="BB21" s="58">
        <v>2101820</v>
      </c>
      <c r="BC21" s="52">
        <f>'[1]Padi sawah'!BB21+'[1]Padi Ladang'!AY21</f>
        <v>450662</v>
      </c>
      <c r="BD21" s="56">
        <f>+BE21/BC21*10</f>
        <v>46.48979501267025</v>
      </c>
      <c r="BE21" s="52">
        <f>'[1]Padi sawah'!BD21+'[1]Padi Ladang'!BA21</f>
        <v>2095118.4</v>
      </c>
      <c r="BF21" s="52">
        <f>'[1]Padi sawah'!BE21+'[1]Padi Ladang'!BB21</f>
        <v>471728</v>
      </c>
      <c r="BG21" s="56">
        <f>+BH21/BF21*10</f>
        <v>50.074576874809217</v>
      </c>
      <c r="BH21" s="52">
        <f>'[1]Padi sawah'!BG21+'[1]Padi Ladang'!BD21</f>
        <v>2362158</v>
      </c>
      <c r="BI21" s="52">
        <f>SUM(BI10:BI19)</f>
        <v>289243</v>
      </c>
      <c r="BJ21" s="56">
        <f>+BK21/BI21*10</f>
        <v>50.488274564985147</v>
      </c>
      <c r="BK21" s="52">
        <f>SUM(BK10:BK19)</f>
        <v>1460338</v>
      </c>
      <c r="BL21" s="52">
        <f>SUM(BL10:BL19)</f>
        <v>281667.5</v>
      </c>
      <c r="BM21" s="56">
        <f>+BN21/BL21*10</f>
        <v>49.781451534167047</v>
      </c>
      <c r="BN21" s="52">
        <f>SUM(BN10:BN19)</f>
        <v>1402181.6999999997</v>
      </c>
      <c r="BO21" s="52">
        <f>SUM(BO10:BO19)</f>
        <v>273462</v>
      </c>
      <c r="BP21" s="56">
        <f>+BQ21/BO21*10</f>
        <v>48.167204218502022</v>
      </c>
      <c r="BQ21" s="52">
        <f>SUM(BQ10:BQ19)</f>
        <v>1317190</v>
      </c>
      <c r="BR21" s="52">
        <f>SUM(BR10:BR19)</f>
        <v>276212.3</v>
      </c>
      <c r="BS21" s="56">
        <f>+BT21/BR21*10</f>
        <v>51.393801072580771</v>
      </c>
      <c r="BT21" s="52">
        <f>SUM(BT10:BT19)</f>
        <v>1419560</v>
      </c>
      <c r="BU21" s="52">
        <f>SUM(BU10:BU19)</f>
        <v>270092.88</v>
      </c>
      <c r="BV21" s="56">
        <f>+BW21/BU21*10</f>
        <v>53.794289949442572</v>
      </c>
      <c r="BW21" s="52">
        <f>SUM(BW10:BW19)</f>
        <v>1452945.47</v>
      </c>
    </row>
    <row r="22" spans="1:75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2"/>
      <c r="K22" s="12"/>
      <c r="L22" s="13"/>
      <c r="M22" s="12"/>
      <c r="N22" s="12"/>
      <c r="O22" s="13"/>
      <c r="P22" s="12"/>
      <c r="Q22" s="12"/>
      <c r="R22" s="13"/>
      <c r="S22" s="12"/>
      <c r="T22" s="12"/>
      <c r="U22" s="12"/>
      <c r="V22" s="12"/>
      <c r="W22" s="12"/>
      <c r="X22" s="12"/>
      <c r="Y22" s="31"/>
      <c r="Z22" s="31" t="s">
        <v>40</v>
      </c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</row>
    <row r="23" spans="1:75" s="59" customFormat="1" x14ac:dyDescent="0.25">
      <c r="M23" s="60"/>
      <c r="N23" s="61"/>
      <c r="O23" s="60"/>
      <c r="X23" s="62"/>
      <c r="Y23" s="62"/>
      <c r="Z23" s="63"/>
      <c r="AA23" s="62"/>
      <c r="AB23" s="63"/>
      <c r="AC23" s="62"/>
      <c r="AD23" s="63"/>
      <c r="AE23" s="62"/>
      <c r="AF23" s="63"/>
      <c r="AG23" s="62"/>
      <c r="AH23" s="62"/>
      <c r="AI23" s="63"/>
      <c r="AJ23" s="62"/>
      <c r="AK23" s="63"/>
      <c r="AL23" s="63"/>
      <c r="AM23" s="63"/>
      <c r="AN23" s="62"/>
      <c r="AO23" s="63"/>
      <c r="AP23" s="62"/>
    </row>
    <row r="24" spans="1:75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61"/>
      <c r="O24" s="60"/>
      <c r="P24" s="59"/>
      <c r="Q24" s="59"/>
      <c r="R24" s="59"/>
      <c r="S24" s="59"/>
      <c r="T24" s="59"/>
      <c r="U24" s="59"/>
      <c r="V24" s="59"/>
      <c r="W24" s="59"/>
      <c r="X24" s="62"/>
      <c r="Y24" s="62"/>
      <c r="Z24" s="63"/>
      <c r="AA24" s="62"/>
      <c r="AB24" s="63"/>
      <c r="AC24" s="62"/>
      <c r="AD24" s="63"/>
      <c r="AE24" s="62"/>
      <c r="AF24" s="63"/>
      <c r="AG24" s="64">
        <f>AG21/AA21%</f>
        <v>101.36067283646679</v>
      </c>
      <c r="AH24" s="65"/>
      <c r="AI24" s="64"/>
      <c r="AJ24" s="64">
        <f>AJ21/AG21%</f>
        <v>116.49130261555514</v>
      </c>
      <c r="AK24" s="64"/>
      <c r="AL24" s="64"/>
      <c r="AM24" s="64">
        <f>AM21/AJ21%</f>
        <v>102.27822345591996</v>
      </c>
      <c r="AN24" s="65"/>
      <c r="AO24" s="64"/>
      <c r="AP24" s="64">
        <f>AP21/AM21%</f>
        <v>103.75867159264999</v>
      </c>
      <c r="AQ24" s="66"/>
      <c r="AR24" s="66"/>
      <c r="AS24" s="64">
        <f>AS21/AP21%</f>
        <v>96.487182830088727</v>
      </c>
      <c r="AT24" s="66"/>
      <c r="AU24" s="66"/>
      <c r="AV24" s="66"/>
    </row>
    <row r="25" spans="1:75" x14ac:dyDescent="0.25">
      <c r="A25" t="s">
        <v>38</v>
      </c>
      <c r="M25" s="67"/>
      <c r="N25" s="68">
        <f>1476494/329505*10</f>
        <v>44.809456609156157</v>
      </c>
      <c r="O25" s="67">
        <f>SUM(O10:O19)</f>
        <v>1466757</v>
      </c>
      <c r="P25" s="32"/>
      <c r="R25" s="32"/>
      <c r="S25" s="32"/>
      <c r="U25" s="32"/>
      <c r="V25" s="69">
        <v>327791</v>
      </c>
      <c r="W25" s="70">
        <v>45.83</v>
      </c>
      <c r="X25" s="69">
        <v>1502270</v>
      </c>
      <c r="AG25" s="66"/>
      <c r="AH25" s="66"/>
      <c r="AI25" s="66" t="s">
        <v>46</v>
      </c>
      <c r="AJ25" s="71">
        <f>(AG24+AJ24+AM24+AP24+AS24)/5</f>
        <v>104.07521066613613</v>
      </c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</row>
    <row r="26" spans="1:75" x14ac:dyDescent="0.25">
      <c r="A26" s="3"/>
      <c r="B26" s="3"/>
      <c r="C26" s="89" t="s">
        <v>51</v>
      </c>
      <c r="M26" s="36"/>
      <c r="N26" s="32"/>
      <c r="O26" s="36"/>
      <c r="V26" s="35"/>
      <c r="W26" s="35"/>
      <c r="X26" s="35"/>
      <c r="AB26" s="36"/>
      <c r="AC26" s="36"/>
      <c r="AD26" s="36"/>
    </row>
    <row r="27" spans="1:75" x14ac:dyDescent="0.25">
      <c r="A27" s="37" t="s">
        <v>39</v>
      </c>
      <c r="B27" s="37"/>
      <c r="C27" s="34"/>
      <c r="D27" s="35"/>
      <c r="E27" s="35"/>
      <c r="F27" s="35"/>
      <c r="G27" s="35"/>
      <c r="H27" s="35"/>
      <c r="I27" s="35"/>
      <c r="J27" s="35"/>
      <c r="K27" s="35"/>
      <c r="V27" s="33"/>
      <c r="W27" s="33"/>
      <c r="X27" s="33"/>
      <c r="AY27" s="38"/>
    </row>
    <row r="28" spans="1:75" x14ac:dyDescent="0.25">
      <c r="V28" s="72">
        <f>+V25/V21*100</f>
        <v>98.757215681075934</v>
      </c>
      <c r="W28" s="72">
        <f>+W25/W21*100</f>
        <v>99.660891527287049</v>
      </c>
      <c r="X28" s="72">
        <f>+X25/X21*100</f>
        <v>98.422573634959804</v>
      </c>
      <c r="AY28" s="38"/>
    </row>
    <row r="29" spans="1:75" x14ac:dyDescent="0.25">
      <c r="C29" s="89"/>
      <c r="AS29" s="73"/>
      <c r="AY29" s="38"/>
    </row>
    <row r="39" spans="3:10" x14ac:dyDescent="0.25">
      <c r="C39" s="38"/>
    </row>
    <row r="40" spans="3:10" x14ac:dyDescent="0.25">
      <c r="C40" s="38"/>
    </row>
    <row r="41" spans="3:10" x14ac:dyDescent="0.25">
      <c r="C41" s="38"/>
      <c r="J41" s="32"/>
    </row>
    <row r="42" spans="3:10" x14ac:dyDescent="0.25">
      <c r="C42" s="38"/>
      <c r="J42" s="32"/>
    </row>
    <row r="43" spans="3:10" x14ac:dyDescent="0.25">
      <c r="C43" s="38"/>
      <c r="J43" s="32"/>
    </row>
    <row r="44" spans="3:10" x14ac:dyDescent="0.25">
      <c r="C44" s="38"/>
      <c r="J44" s="32"/>
    </row>
    <row r="45" spans="3:10" x14ac:dyDescent="0.25">
      <c r="C45" s="38"/>
      <c r="J45" s="74"/>
    </row>
    <row r="46" spans="3:10" x14ac:dyDescent="0.25">
      <c r="C46" s="38"/>
      <c r="J46" s="74"/>
    </row>
    <row r="49" spans="3:14" x14ac:dyDescent="0.25"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3:14" x14ac:dyDescent="0.25">
      <c r="C50" s="32"/>
      <c r="J50" s="32"/>
      <c r="K50" s="32"/>
      <c r="L50" s="32"/>
      <c r="M50" s="74"/>
      <c r="N50" s="74"/>
    </row>
  </sheetData>
  <mergeCells count="24">
    <mergeCell ref="AK5:AM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BU5:BW5"/>
    <mergeCell ref="BI5:BK5"/>
    <mergeCell ref="AN5:AP5"/>
    <mergeCell ref="AQ5:AS5"/>
    <mergeCell ref="AT5:AV5"/>
    <mergeCell ref="AW5:AY5"/>
    <mergeCell ref="AZ5:BB5"/>
    <mergeCell ref="BC5:BE5"/>
    <mergeCell ref="BR5:BT5"/>
    <mergeCell ref="BO5:BQ5"/>
    <mergeCell ref="BL5:BN5"/>
    <mergeCell ref="BF5:B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2019-10-14T03:23:23Z</dcterms:created>
  <dcterms:modified xsi:type="dcterms:W3CDTF">2023-11-09T07:12:48Z</dcterms:modified>
</cp:coreProperties>
</file>