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22. Ubi Kayu\"/>
    </mc:Choice>
  </mc:AlternateContent>
  <bookViews>
    <workbookView xWindow="0" yWindow="0" windowWidth="747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21" i="1" l="1"/>
  <c r="BN21" i="1"/>
  <c r="BO21" i="1" s="1"/>
  <c r="BM21" i="1" l="1"/>
  <c r="BK21" i="1"/>
  <c r="BL21" i="1" l="1"/>
  <c r="BH21" i="1"/>
  <c r="BJ21" i="1"/>
  <c r="BI21" i="1" s="1"/>
  <c r="BI11" i="1"/>
  <c r="BI12" i="1"/>
  <c r="BI13" i="1"/>
  <c r="BI14" i="1"/>
  <c r="BI15" i="1"/>
  <c r="BI16" i="1"/>
  <c r="BI17" i="1"/>
  <c r="BI18" i="1"/>
  <c r="BI19" i="1"/>
  <c r="BI10" i="1"/>
  <c r="BG21" i="1" l="1"/>
  <c r="BE21" i="1"/>
  <c r="BF19" i="1"/>
  <c r="BF17" i="1"/>
  <c r="BF15" i="1"/>
  <c r="BF14" i="1"/>
  <c r="BF13" i="1"/>
  <c r="BF12" i="1"/>
  <c r="BF11" i="1"/>
  <c r="BF10" i="1"/>
  <c r="BF21" i="1" l="1"/>
  <c r="AW22" i="1"/>
  <c r="N22" i="1"/>
  <c r="M22" i="1"/>
  <c r="L22" i="1"/>
  <c r="K22" i="1"/>
  <c r="J22" i="1"/>
  <c r="I22" i="1"/>
  <c r="H22" i="1"/>
  <c r="G22" i="1"/>
  <c r="F22" i="1"/>
  <c r="E22" i="1"/>
  <c r="D22" i="1"/>
  <c r="C22" i="1"/>
  <c r="BD21" i="1"/>
  <c r="BB21" i="1"/>
  <c r="BB22" i="1" s="1"/>
  <c r="BA21" i="1"/>
  <c r="BA22" i="1" s="1"/>
  <c r="AY21" i="1"/>
  <c r="AY22" i="1" s="1"/>
  <c r="AX21" i="1"/>
  <c r="AX22" i="1" s="1"/>
  <c r="AV21" i="1"/>
  <c r="AV22" i="1" s="1"/>
  <c r="AU21" i="1"/>
  <c r="AU22" i="1" s="1"/>
  <c r="AT21" i="1"/>
  <c r="AT22" i="1" s="1"/>
  <c r="AS21" i="1"/>
  <c r="AS22" i="1" s="1"/>
  <c r="AR21" i="1"/>
  <c r="AR22" i="1" s="1"/>
  <c r="AP21" i="1"/>
  <c r="AP22" i="1" s="1"/>
  <c r="AO21" i="1"/>
  <c r="AO22" i="1" s="1"/>
  <c r="AM21" i="1"/>
  <c r="AM22" i="1" s="1"/>
  <c r="AL21" i="1"/>
  <c r="AL22" i="1" s="1"/>
  <c r="AJ21" i="1"/>
  <c r="AJ22" i="1" s="1"/>
  <c r="AI21" i="1"/>
  <c r="AG21" i="1"/>
  <c r="AG22" i="1" s="1"/>
  <c r="AF21" i="1"/>
  <c r="AD21" i="1"/>
  <c r="AD22" i="1" s="1"/>
  <c r="AC21" i="1"/>
  <c r="AC22" i="1" s="1"/>
  <c r="AA21" i="1"/>
  <c r="AA22" i="1" s="1"/>
  <c r="Z21" i="1"/>
  <c r="Z22" i="1" s="1"/>
  <c r="X21" i="1"/>
  <c r="X22" i="1" s="1"/>
  <c r="W21" i="1"/>
  <c r="V21" i="1" s="1"/>
  <c r="V22" i="1" s="1"/>
  <c r="U21" i="1"/>
  <c r="U22" i="1" s="1"/>
  <c r="T21" i="1"/>
  <c r="T22" i="1" s="1"/>
  <c r="R21" i="1"/>
  <c r="R22" i="1" s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AB18" i="1"/>
  <c r="Y18" i="1"/>
  <c r="BC17" i="1"/>
  <c r="AZ17" i="1"/>
  <c r="AW17" i="1"/>
  <c r="AT17" i="1"/>
  <c r="AQ17" i="1"/>
  <c r="AN17" i="1"/>
  <c r="AK17" i="1"/>
  <c r="AH17" i="1"/>
  <c r="AE17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BC13" i="1"/>
  <c r="AZ13" i="1"/>
  <c r="AT13" i="1"/>
  <c r="AQ13" i="1"/>
  <c r="AN13" i="1"/>
  <c r="AK13" i="1"/>
  <c r="AH13" i="1"/>
  <c r="AE13" i="1"/>
  <c r="AB13" i="1"/>
  <c r="Y13" i="1"/>
  <c r="V13" i="1"/>
  <c r="S13" i="1"/>
  <c r="P13" i="1"/>
  <c r="BC12" i="1"/>
  <c r="AZ12" i="1"/>
  <c r="AW12" i="1"/>
  <c r="AT12" i="1"/>
  <c r="AQ12" i="1"/>
  <c r="AN12" i="1"/>
  <c r="AK12" i="1"/>
  <c r="AH12" i="1"/>
  <c r="AE12" i="1"/>
  <c r="AB12" i="1"/>
  <c r="Y12" i="1"/>
  <c r="V12" i="1"/>
  <c r="S12" i="1"/>
  <c r="P12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BC10" i="1"/>
  <c r="AZ10" i="1"/>
  <c r="AT10" i="1"/>
  <c r="AQ10" i="1"/>
  <c r="AN10" i="1"/>
  <c r="AK10" i="1"/>
  <c r="AH10" i="1"/>
  <c r="AE10" i="1"/>
  <c r="AB10" i="1"/>
  <c r="Y10" i="1"/>
  <c r="V10" i="1"/>
  <c r="S10" i="1"/>
  <c r="P10" i="1"/>
  <c r="BD22" i="1" l="1"/>
  <c r="BC21" i="1"/>
  <c r="AH21" i="1"/>
  <c r="AH22" i="1" s="1"/>
  <c r="Y21" i="1"/>
  <c r="Y22" i="1" s="1"/>
  <c r="AK21" i="1"/>
  <c r="AK22" i="1" s="1"/>
  <c r="BC22" i="1"/>
  <c r="S21" i="1"/>
  <c r="S22" i="1" s="1"/>
  <c r="AE21" i="1"/>
  <c r="AE22" i="1" s="1"/>
  <c r="AQ21" i="1"/>
  <c r="AQ22" i="1" s="1"/>
  <c r="W22" i="1"/>
  <c r="AI22" i="1"/>
  <c r="AB21" i="1"/>
  <c r="AB22" i="1" s="1"/>
  <c r="AN21" i="1"/>
  <c r="AN22" i="1" s="1"/>
  <c r="AF22" i="1"/>
  <c r="AZ21" i="1"/>
  <c r="AZ22" i="1" s="1"/>
  <c r="P21" i="1" l="1"/>
  <c r="P22" i="1"/>
  <c r="Q21" i="1"/>
  <c r="Q18" i="1"/>
  <c r="Q22" i="1"/>
  <c r="O22" i="1"/>
  <c r="O21" i="1"/>
  <c r="O18" i="1"/>
</calcChain>
</file>

<file path=xl/sharedStrings.xml><?xml version="1.0" encoding="utf-8"?>
<sst xmlns="http://schemas.openxmlformats.org/spreadsheetml/2006/main" count="218" uniqueCount="50">
  <si>
    <t>PROPINSI : NUSA TENGGARA BARAT</t>
  </si>
  <si>
    <t>Tahun 2001</t>
  </si>
  <si>
    <t>Tahun 2002</t>
  </si>
  <si>
    <t xml:space="preserve">Tahun 2003  </t>
  </si>
  <si>
    <t xml:space="preserve">Tahun 2004 </t>
  </si>
  <si>
    <t xml:space="preserve">Tahun 2005 </t>
  </si>
  <si>
    <t xml:space="preserve">Tahun 2006 </t>
  </si>
  <si>
    <t xml:space="preserve">Tahun 2007 </t>
  </si>
  <si>
    <t xml:space="preserve">Tahun 2008 </t>
  </si>
  <si>
    <t>Tahun 2009</t>
  </si>
  <si>
    <t>Tahun 2010</t>
  </si>
  <si>
    <t>Tahun 2011</t>
  </si>
  <si>
    <t>Tahun 2012</t>
  </si>
  <si>
    <t>Tahun 2013</t>
  </si>
  <si>
    <t>Tahun 2014</t>
  </si>
  <si>
    <t>Tahun 2015</t>
  </si>
  <si>
    <t>No</t>
  </si>
  <si>
    <t>Kabupaten/Kota</t>
  </si>
  <si>
    <t>Luas</t>
  </si>
  <si>
    <t>Hasil/</t>
  </si>
  <si>
    <t>Produksi</t>
  </si>
  <si>
    <t>Panen</t>
  </si>
  <si>
    <t>Hektar</t>
  </si>
  <si>
    <t>(Ha)</t>
  </si>
  <si>
    <t>(Ku/Ha)</t>
  </si>
  <si>
    <t>(Ton)</t>
  </si>
  <si>
    <t>LOMBOK BARAT</t>
  </si>
  <si>
    <t>LOMBOK TENGAH</t>
  </si>
  <si>
    <t>LOMBOK TIMUR</t>
  </si>
  <si>
    <t>SUMBAWA</t>
  </si>
  <si>
    <t>DOMPU</t>
  </si>
  <si>
    <t>SUMBAWA BARAT</t>
  </si>
  <si>
    <t>LOMBOK UTARA</t>
  </si>
  <si>
    <t>MATARAM</t>
  </si>
  <si>
    <t>KOTA BIMA</t>
  </si>
  <si>
    <t>NTB</t>
  </si>
  <si>
    <t>Catatan</t>
  </si>
  <si>
    <t>**)</t>
  </si>
  <si>
    <t>BIMA</t>
  </si>
  <si>
    <t>PERKEMBANGAN PRODUKSI UBI KAYU</t>
  </si>
  <si>
    <t>Tahun 2016</t>
  </si>
  <si>
    <t>Tahun 2017</t>
  </si>
  <si>
    <t>Tahun 2021</t>
  </si>
  <si>
    <t>Tahun 2018</t>
  </si>
  <si>
    <t>Tahun 2019</t>
  </si>
  <si>
    <t>Tahun 2020</t>
  </si>
  <si>
    <t>Tahun 2022 : ANGKA PERKIRAAN</t>
  </si>
  <si>
    <t>Tahun 2010 - 2015 ATAP Pusat BPS</t>
  </si>
  <si>
    <t>Tahun 2016 - 2021 ; Angka Tetap Daerah</t>
  </si>
  <si>
    <t>Tahun 2022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</si>
</sst>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maze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quotePrefix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7" xfId="0" applyFont="1" applyBorder="1"/>
    <xf numFmtId="165" fontId="0" fillId="0" borderId="8" xfId="1" applyNumberFormat="1" applyFont="1" applyBorder="1"/>
    <xf numFmtId="43" fontId="0" fillId="0" borderId="7" xfId="1" applyFont="1" applyBorder="1"/>
    <xf numFmtId="165" fontId="0" fillId="0" borderId="7" xfId="1" applyNumberFormat="1" applyFont="1" applyBorder="1"/>
    <xf numFmtId="165" fontId="3" fillId="0" borderId="7" xfId="1" applyNumberFormat="1" applyFont="1" applyBorder="1"/>
    <xf numFmtId="43" fontId="0" fillId="0" borderId="8" xfId="1" applyFont="1" applyBorder="1"/>
    <xf numFmtId="0" fontId="0" fillId="0" borderId="12" xfId="0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165" fontId="3" fillId="0" borderId="11" xfId="1" applyNumberFormat="1" applyFont="1" applyBorder="1"/>
    <xf numFmtId="165" fontId="4" fillId="0" borderId="8" xfId="1" applyNumberFormat="1" applyFont="1" applyFill="1" applyBorder="1"/>
    <xf numFmtId="164" fontId="4" fillId="0" borderId="8" xfId="1" applyNumberFormat="1" applyFont="1" applyFill="1" applyBorder="1"/>
    <xf numFmtId="165" fontId="4" fillId="0" borderId="7" xfId="1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right"/>
    </xf>
    <xf numFmtId="165" fontId="0" fillId="0" borderId="8" xfId="0" applyNumberFormat="1" applyBorder="1"/>
    <xf numFmtId="165" fontId="3" fillId="0" borderId="7" xfId="0" applyNumberFormat="1" applyFont="1" applyBorder="1"/>
    <xf numFmtId="165" fontId="0" fillId="0" borderId="0" xfId="0" applyNumberFormat="1" applyBorder="1"/>
    <xf numFmtId="164" fontId="0" fillId="0" borderId="0" xfId="0" applyNumberForma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165" fontId="0" fillId="0" borderId="8" xfId="1" applyNumberFormat="1" applyFont="1" applyFill="1" applyBorder="1"/>
    <xf numFmtId="164" fontId="0" fillId="0" borderId="8" xfId="1" applyNumberFormat="1" applyFont="1" applyFill="1" applyBorder="1"/>
    <xf numFmtId="164" fontId="4" fillId="0" borderId="7" xfId="1" applyNumberFormat="1" applyFont="1" applyFill="1" applyBorder="1"/>
    <xf numFmtId="0" fontId="0" fillId="0" borderId="8" xfId="0" applyFill="1" applyBorder="1"/>
    <xf numFmtId="165" fontId="0" fillId="0" borderId="12" xfId="1" applyNumberFormat="1" applyFont="1" applyFill="1" applyBorder="1"/>
    <xf numFmtId="0" fontId="0" fillId="0" borderId="12" xfId="0" applyFill="1" applyBorder="1"/>
    <xf numFmtId="164" fontId="0" fillId="0" borderId="12" xfId="1" applyNumberFormat="1" applyFont="1" applyFill="1" applyBorder="1"/>
    <xf numFmtId="43" fontId="0" fillId="0" borderId="11" xfId="1" applyFont="1" applyBorder="1"/>
    <xf numFmtId="165" fontId="4" fillId="0" borderId="7" xfId="1" applyNumberFormat="1" applyFont="1" applyFill="1" applyBorder="1" applyAlignment="1">
      <alignment shrinkToFit="1"/>
    </xf>
    <xf numFmtId="164" fontId="4" fillId="0" borderId="7" xfId="1" applyNumberFormat="1" applyFont="1" applyFill="1" applyBorder="1" applyAlignment="1">
      <alignment shrinkToFit="1"/>
    </xf>
    <xf numFmtId="165" fontId="0" fillId="0" borderId="10" xfId="0" applyNumberFormat="1" applyBorder="1"/>
    <xf numFmtId="0" fontId="6" fillId="0" borderId="0" xfId="0" applyFont="1"/>
    <xf numFmtId="43" fontId="3" fillId="0" borderId="7" xfId="1" applyFont="1" applyBorder="1"/>
    <xf numFmtId="0" fontId="0" fillId="0" borderId="11" xfId="0" applyBorder="1" applyAlignment="1">
      <alignment horizontal="center"/>
    </xf>
    <xf numFmtId="43" fontId="3" fillId="0" borderId="11" xfId="1" applyFont="1" applyBorder="1"/>
    <xf numFmtId="164" fontId="4" fillId="0" borderId="11" xfId="1" applyNumberFormat="1" applyFont="1" applyFill="1" applyBorder="1" applyAlignment="1">
      <alignment shrinkToFit="1"/>
    </xf>
    <xf numFmtId="43" fontId="0" fillId="0" borderId="10" xfId="0" applyNumberFormat="1" applyBorder="1"/>
    <xf numFmtId="0" fontId="3" fillId="0" borderId="7" xfId="1" applyNumberFormat="1" applyFont="1" applyBorder="1"/>
    <xf numFmtId="41" fontId="3" fillId="0" borderId="7" xfId="2" applyFont="1" applyBorder="1"/>
    <xf numFmtId="43" fontId="0" fillId="0" borderId="12" xfId="1" applyFont="1" applyBorder="1"/>
    <xf numFmtId="0" fontId="4" fillId="0" borderId="8" xfId="0" applyFont="1" applyBorder="1" applyAlignment="1">
      <alignment horizontal="center"/>
    </xf>
    <xf numFmtId="164" fontId="4" fillId="0" borderId="0" xfId="0" applyNumberFormat="1" applyFont="1" applyBorder="1"/>
    <xf numFmtId="0" fontId="3" fillId="0" borderId="9" xfId="0" applyFont="1" applyBorder="1"/>
    <xf numFmtId="166" fontId="4" fillId="0" borderId="7" xfId="1" applyNumberFormat="1" applyFont="1" applyFill="1" applyBorder="1" applyAlignment="1">
      <alignment shrinkToFit="1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165" fontId="0" fillId="0" borderId="7" xfId="0" applyNumberFormat="1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165" fontId="0" fillId="0" borderId="15" xfId="0" applyNumberFormat="1" applyBorder="1"/>
    <xf numFmtId="166" fontId="4" fillId="0" borderId="11" xfId="1" applyNumberFormat="1" applyFont="1" applyFill="1" applyBorder="1" applyAlignment="1">
      <alignment shrinkToFit="1"/>
    </xf>
    <xf numFmtId="165" fontId="0" fillId="0" borderId="11" xfId="0" applyNumberFormat="1" applyBorder="1"/>
  </cellXfs>
  <cellStyles count="5">
    <cellStyle name="Comma" xfId="1" builtinId="3"/>
    <cellStyle name="Comma [0]" xfId="2" builtinId="6"/>
    <cellStyle name="Comma 3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"/>
  <sheetViews>
    <sheetView tabSelected="1" topLeftCell="A4" workbookViewId="0">
      <selection activeCell="C10" sqref="C10:BP19"/>
    </sheetView>
  </sheetViews>
  <sheetFormatPr defaultRowHeight="15"/>
  <cols>
    <col min="1" max="1" width="5" customWidth="1"/>
    <col min="2" max="2" width="17.28515625" customWidth="1"/>
    <col min="3" max="3" width="8.140625" customWidth="1"/>
    <col min="4" max="4" width="8.7109375" customWidth="1"/>
    <col min="5" max="5" width="8" customWidth="1"/>
    <col min="6" max="6" width="8.5703125" customWidth="1"/>
    <col min="7" max="7" width="9.140625" customWidth="1"/>
    <col min="8" max="8" width="8.5703125" customWidth="1"/>
    <col min="9" max="9" width="8.140625" customWidth="1"/>
    <col min="10" max="10" width="8.5703125" customWidth="1"/>
    <col min="11" max="11" width="8.85546875" customWidth="1"/>
    <col min="12" max="12" width="8.42578125" customWidth="1"/>
    <col min="13" max="14" width="8" customWidth="1"/>
    <col min="15" max="15" width="6.7109375" customWidth="1"/>
    <col min="16" max="16" width="7.7109375" customWidth="1"/>
    <col min="17" max="17" width="8.28515625" customWidth="1"/>
    <col min="18" max="18" width="7.85546875" customWidth="1"/>
    <col min="19" max="19" width="8.140625" customWidth="1"/>
    <col min="20" max="20" width="9.140625" customWidth="1"/>
    <col min="21" max="21" width="8.140625" customWidth="1"/>
    <col min="22" max="22" width="9.140625" customWidth="1"/>
    <col min="23" max="23" width="8.5703125" customWidth="1"/>
    <col min="24" max="29" width="9.140625" customWidth="1"/>
    <col min="30" max="30" width="6.85546875" customWidth="1"/>
    <col min="31" max="31" width="7.7109375" customWidth="1"/>
    <col min="32" max="32" width="8.85546875" customWidth="1"/>
    <col min="33" max="34" width="9" customWidth="1"/>
    <col min="35" max="35" width="8.85546875" customWidth="1"/>
    <col min="36" max="36" width="6.85546875" customWidth="1"/>
    <col min="37" max="37" width="7.7109375" customWidth="1"/>
    <col min="38" max="38" width="8.85546875" customWidth="1"/>
    <col min="39" max="39" width="6.7109375" bestFit="1" customWidth="1"/>
    <col min="40" max="40" width="7.7109375" bestFit="1" customWidth="1"/>
    <col min="41" max="41" width="8.28515625" bestFit="1" customWidth="1"/>
    <col min="42" max="42" width="8.28515625" customWidth="1"/>
  </cols>
  <sheetData>
    <row r="1" spans="1:68" ht="20.25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6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68">
      <c r="A3" t="s">
        <v>0</v>
      </c>
    </row>
    <row r="5" spans="1:68">
      <c r="A5" s="3"/>
      <c r="B5" s="4"/>
      <c r="C5" s="65" t="s">
        <v>1</v>
      </c>
      <c r="D5" s="66"/>
      <c r="E5" s="67"/>
      <c r="F5" s="65" t="s">
        <v>2</v>
      </c>
      <c r="G5" s="66"/>
      <c r="H5" s="67"/>
      <c r="I5" s="65" t="s">
        <v>3</v>
      </c>
      <c r="J5" s="66"/>
      <c r="K5" s="67"/>
      <c r="L5" s="65" t="s">
        <v>4</v>
      </c>
      <c r="M5" s="66"/>
      <c r="N5" s="67"/>
      <c r="O5" s="65" t="s">
        <v>5</v>
      </c>
      <c r="P5" s="66"/>
      <c r="Q5" s="67"/>
      <c r="R5" s="65" t="s">
        <v>6</v>
      </c>
      <c r="S5" s="66"/>
      <c r="T5" s="67"/>
      <c r="U5" s="65" t="s">
        <v>7</v>
      </c>
      <c r="V5" s="66"/>
      <c r="W5" s="67"/>
      <c r="X5" s="64" t="s">
        <v>8</v>
      </c>
      <c r="Y5" s="64"/>
      <c r="Z5" s="64"/>
      <c r="AA5" s="64" t="s">
        <v>9</v>
      </c>
      <c r="AB5" s="64"/>
      <c r="AC5" s="64"/>
      <c r="AD5" s="64" t="s">
        <v>10</v>
      </c>
      <c r="AE5" s="64"/>
      <c r="AF5" s="64"/>
      <c r="AG5" s="63" t="s">
        <v>11</v>
      </c>
      <c r="AH5" s="64"/>
      <c r="AI5" s="64"/>
      <c r="AJ5" s="63" t="s">
        <v>12</v>
      </c>
      <c r="AK5" s="64"/>
      <c r="AL5" s="64"/>
      <c r="AM5" s="63" t="s">
        <v>13</v>
      </c>
      <c r="AN5" s="64"/>
      <c r="AO5" s="64"/>
      <c r="AP5" s="63" t="s">
        <v>14</v>
      </c>
      <c r="AQ5" s="64"/>
      <c r="AR5" s="64"/>
      <c r="AS5" s="63" t="s">
        <v>15</v>
      </c>
      <c r="AT5" s="64"/>
      <c r="AU5" s="64"/>
      <c r="AV5" s="63" t="s">
        <v>40</v>
      </c>
      <c r="AW5" s="64"/>
      <c r="AX5" s="64"/>
      <c r="AY5" s="63" t="s">
        <v>41</v>
      </c>
      <c r="AZ5" s="64"/>
      <c r="BA5" s="64"/>
      <c r="BB5" s="63" t="s">
        <v>43</v>
      </c>
      <c r="BC5" s="64"/>
      <c r="BD5" s="64"/>
      <c r="BE5" s="63" t="s">
        <v>44</v>
      </c>
      <c r="BF5" s="64"/>
      <c r="BG5" s="64"/>
      <c r="BH5" s="63" t="s">
        <v>45</v>
      </c>
      <c r="BI5" s="64"/>
      <c r="BJ5" s="64"/>
      <c r="BK5" s="63" t="s">
        <v>42</v>
      </c>
      <c r="BL5" s="64"/>
      <c r="BM5" s="64"/>
      <c r="BN5" s="63" t="s">
        <v>49</v>
      </c>
      <c r="BO5" s="64"/>
      <c r="BP5" s="64"/>
    </row>
    <row r="6" spans="1:68">
      <c r="A6" s="5" t="s">
        <v>16</v>
      </c>
      <c r="B6" s="6" t="s">
        <v>17</v>
      </c>
      <c r="C6" s="7" t="s">
        <v>18</v>
      </c>
      <c r="D6" s="7" t="s">
        <v>19</v>
      </c>
      <c r="E6" s="7" t="s">
        <v>20</v>
      </c>
      <c r="F6" s="7" t="s">
        <v>18</v>
      </c>
      <c r="G6" s="7" t="s">
        <v>19</v>
      </c>
      <c r="H6" s="7" t="s">
        <v>20</v>
      </c>
      <c r="I6" s="7" t="s">
        <v>18</v>
      </c>
      <c r="J6" s="7" t="s">
        <v>19</v>
      </c>
      <c r="K6" s="6" t="s">
        <v>20</v>
      </c>
      <c r="L6" s="7" t="s">
        <v>18</v>
      </c>
      <c r="M6" s="7" t="s">
        <v>19</v>
      </c>
      <c r="N6" s="6" t="s">
        <v>20</v>
      </c>
      <c r="O6" s="7" t="s">
        <v>18</v>
      </c>
      <c r="P6" s="7" t="s">
        <v>19</v>
      </c>
      <c r="Q6" s="6" t="s">
        <v>20</v>
      </c>
      <c r="R6" s="7" t="s">
        <v>18</v>
      </c>
      <c r="S6" s="7" t="s">
        <v>19</v>
      </c>
      <c r="T6" s="6" t="s">
        <v>20</v>
      </c>
      <c r="U6" s="7" t="s">
        <v>18</v>
      </c>
      <c r="V6" s="7" t="s">
        <v>19</v>
      </c>
      <c r="W6" s="6" t="s">
        <v>20</v>
      </c>
      <c r="X6" s="10" t="s">
        <v>18</v>
      </c>
      <c r="Y6" s="10" t="s">
        <v>19</v>
      </c>
      <c r="Z6" s="10" t="s">
        <v>20</v>
      </c>
      <c r="AA6" s="36" t="s">
        <v>18</v>
      </c>
      <c r="AB6" s="36" t="s">
        <v>19</v>
      </c>
      <c r="AC6" s="36" t="s">
        <v>20</v>
      </c>
      <c r="AD6" s="36" t="s">
        <v>18</v>
      </c>
      <c r="AE6" s="36" t="s">
        <v>19</v>
      </c>
      <c r="AF6" s="36" t="s">
        <v>20</v>
      </c>
      <c r="AG6" s="36" t="s">
        <v>18</v>
      </c>
      <c r="AH6" s="36" t="s">
        <v>19</v>
      </c>
      <c r="AI6" s="36" t="s">
        <v>20</v>
      </c>
      <c r="AJ6" s="36" t="s">
        <v>18</v>
      </c>
      <c r="AK6" s="36" t="s">
        <v>19</v>
      </c>
      <c r="AL6" s="36" t="s">
        <v>20</v>
      </c>
      <c r="AM6" s="35" t="s">
        <v>18</v>
      </c>
      <c r="AN6" s="35" t="s">
        <v>19</v>
      </c>
      <c r="AO6" s="35" t="s">
        <v>20</v>
      </c>
      <c r="AP6" s="35" t="s">
        <v>18</v>
      </c>
      <c r="AQ6" s="35" t="s">
        <v>19</v>
      </c>
      <c r="AR6" s="35" t="s">
        <v>20</v>
      </c>
      <c r="AS6" s="35" t="s">
        <v>18</v>
      </c>
      <c r="AT6" s="35" t="s">
        <v>19</v>
      </c>
      <c r="AU6" s="35" t="s">
        <v>20</v>
      </c>
      <c r="AV6" s="35" t="s">
        <v>18</v>
      </c>
      <c r="AW6" s="35" t="s">
        <v>19</v>
      </c>
      <c r="AX6" s="35" t="s">
        <v>20</v>
      </c>
      <c r="AY6" s="35" t="s">
        <v>18</v>
      </c>
      <c r="AZ6" s="35" t="s">
        <v>19</v>
      </c>
      <c r="BA6" s="35" t="s">
        <v>20</v>
      </c>
      <c r="BB6" s="35" t="s">
        <v>18</v>
      </c>
      <c r="BC6" s="35" t="s">
        <v>19</v>
      </c>
      <c r="BD6" s="35" t="s">
        <v>20</v>
      </c>
      <c r="BE6" s="35" t="s">
        <v>18</v>
      </c>
      <c r="BF6" s="35" t="s">
        <v>19</v>
      </c>
      <c r="BG6" s="35" t="s">
        <v>20</v>
      </c>
      <c r="BH6" s="35" t="s">
        <v>18</v>
      </c>
      <c r="BI6" s="35" t="s">
        <v>19</v>
      </c>
      <c r="BJ6" s="35" t="s">
        <v>20</v>
      </c>
      <c r="BK6" s="35" t="s">
        <v>18</v>
      </c>
      <c r="BL6" s="35" t="s">
        <v>19</v>
      </c>
      <c r="BM6" s="35" t="s">
        <v>20</v>
      </c>
      <c r="BN6" s="35" t="s">
        <v>18</v>
      </c>
      <c r="BO6" s="35" t="s">
        <v>19</v>
      </c>
      <c r="BP6" s="35" t="s">
        <v>20</v>
      </c>
    </row>
    <row r="7" spans="1:68">
      <c r="A7" s="8"/>
      <c r="B7" s="9"/>
      <c r="C7" s="6" t="s">
        <v>21</v>
      </c>
      <c r="D7" s="6" t="s">
        <v>22</v>
      </c>
      <c r="E7" s="6"/>
      <c r="F7" s="6" t="s">
        <v>21</v>
      </c>
      <c r="G7" s="6" t="s">
        <v>22</v>
      </c>
      <c r="H7" s="6"/>
      <c r="I7" s="6" t="s">
        <v>21</v>
      </c>
      <c r="J7" s="6" t="s">
        <v>22</v>
      </c>
      <c r="K7" s="6"/>
      <c r="L7" s="6" t="s">
        <v>21</v>
      </c>
      <c r="M7" s="6" t="s">
        <v>22</v>
      </c>
      <c r="N7" s="6"/>
      <c r="O7" s="6" t="s">
        <v>21</v>
      </c>
      <c r="P7" s="6" t="s">
        <v>22</v>
      </c>
      <c r="Q7" s="6"/>
      <c r="R7" s="6" t="s">
        <v>21</v>
      </c>
      <c r="S7" s="6" t="s">
        <v>22</v>
      </c>
      <c r="T7" s="6"/>
      <c r="U7" s="6" t="s">
        <v>21</v>
      </c>
      <c r="V7" s="6" t="s">
        <v>22</v>
      </c>
      <c r="W7" s="6"/>
      <c r="X7" s="10" t="s">
        <v>21</v>
      </c>
      <c r="Y7" s="10" t="s">
        <v>22</v>
      </c>
      <c r="Z7" s="10"/>
      <c r="AA7" s="37" t="s">
        <v>21</v>
      </c>
      <c r="AB7" s="37" t="s">
        <v>22</v>
      </c>
      <c r="AC7" s="37"/>
      <c r="AD7" s="37" t="s">
        <v>21</v>
      </c>
      <c r="AE7" s="37" t="s">
        <v>22</v>
      </c>
      <c r="AF7" s="37"/>
      <c r="AG7" s="37" t="s">
        <v>21</v>
      </c>
      <c r="AH7" s="37" t="s">
        <v>22</v>
      </c>
      <c r="AI7" s="37"/>
      <c r="AJ7" s="37" t="s">
        <v>21</v>
      </c>
      <c r="AK7" s="37" t="s">
        <v>22</v>
      </c>
      <c r="AL7" s="37"/>
      <c r="AM7" s="10" t="s">
        <v>21</v>
      </c>
      <c r="AN7" s="10" t="s">
        <v>22</v>
      </c>
      <c r="AO7" s="10"/>
      <c r="AP7" s="10" t="s">
        <v>21</v>
      </c>
      <c r="AQ7" s="10" t="s">
        <v>22</v>
      </c>
      <c r="AR7" s="10"/>
      <c r="AS7" s="10" t="s">
        <v>21</v>
      </c>
      <c r="AT7" s="10" t="s">
        <v>22</v>
      </c>
      <c r="AU7" s="10"/>
      <c r="AV7" s="10" t="s">
        <v>21</v>
      </c>
      <c r="AW7" s="10" t="s">
        <v>22</v>
      </c>
      <c r="AX7" s="10"/>
      <c r="AY7" s="10" t="s">
        <v>21</v>
      </c>
      <c r="AZ7" s="10" t="s">
        <v>22</v>
      </c>
      <c r="BA7" s="10"/>
      <c r="BB7" s="10" t="s">
        <v>21</v>
      </c>
      <c r="BC7" s="10" t="s">
        <v>22</v>
      </c>
      <c r="BD7" s="10"/>
      <c r="BE7" s="10" t="s">
        <v>21</v>
      </c>
      <c r="BF7" s="10" t="s">
        <v>22</v>
      </c>
      <c r="BG7" s="10"/>
      <c r="BH7" s="10" t="s">
        <v>21</v>
      </c>
      <c r="BI7" s="10" t="s">
        <v>22</v>
      </c>
      <c r="BJ7" s="10"/>
      <c r="BK7" s="10" t="s">
        <v>21</v>
      </c>
      <c r="BL7" s="10" t="s">
        <v>22</v>
      </c>
      <c r="BM7" s="10"/>
      <c r="BN7" s="10" t="s">
        <v>21</v>
      </c>
      <c r="BO7" s="10" t="s">
        <v>22</v>
      </c>
      <c r="BP7" s="10"/>
    </row>
    <row r="8" spans="1:68">
      <c r="A8" s="11"/>
      <c r="B8" s="12"/>
      <c r="C8" s="13" t="s">
        <v>23</v>
      </c>
      <c r="D8" s="13" t="s">
        <v>24</v>
      </c>
      <c r="E8" s="13" t="s">
        <v>25</v>
      </c>
      <c r="F8" s="13" t="s">
        <v>23</v>
      </c>
      <c r="G8" s="13" t="s">
        <v>24</v>
      </c>
      <c r="H8" s="13" t="s">
        <v>25</v>
      </c>
      <c r="I8" s="13" t="s">
        <v>23</v>
      </c>
      <c r="J8" s="13" t="s">
        <v>24</v>
      </c>
      <c r="K8" s="13" t="s">
        <v>25</v>
      </c>
      <c r="L8" s="13" t="s">
        <v>23</v>
      </c>
      <c r="M8" s="13" t="s">
        <v>24</v>
      </c>
      <c r="N8" s="13" t="s">
        <v>25</v>
      </c>
      <c r="O8" s="13" t="s">
        <v>23</v>
      </c>
      <c r="P8" s="13" t="s">
        <v>24</v>
      </c>
      <c r="Q8" s="13" t="s">
        <v>25</v>
      </c>
      <c r="R8" s="13" t="s">
        <v>23</v>
      </c>
      <c r="S8" s="13" t="s">
        <v>24</v>
      </c>
      <c r="T8" s="13" t="s">
        <v>25</v>
      </c>
      <c r="U8" s="13" t="s">
        <v>23</v>
      </c>
      <c r="V8" s="13" t="s">
        <v>24</v>
      </c>
      <c r="W8" s="13" t="s">
        <v>25</v>
      </c>
      <c r="X8" s="14" t="s">
        <v>23</v>
      </c>
      <c r="Y8" s="14" t="s">
        <v>24</v>
      </c>
      <c r="Z8" s="14" t="s">
        <v>25</v>
      </c>
      <c r="AA8" s="38" t="s">
        <v>23</v>
      </c>
      <c r="AB8" s="38" t="s">
        <v>24</v>
      </c>
      <c r="AC8" s="38" t="s">
        <v>25</v>
      </c>
      <c r="AD8" s="38" t="s">
        <v>23</v>
      </c>
      <c r="AE8" s="38" t="s">
        <v>24</v>
      </c>
      <c r="AF8" s="38" t="s">
        <v>25</v>
      </c>
      <c r="AG8" s="38" t="s">
        <v>23</v>
      </c>
      <c r="AH8" s="38" t="s">
        <v>24</v>
      </c>
      <c r="AI8" s="38" t="s">
        <v>25</v>
      </c>
      <c r="AJ8" s="38" t="s">
        <v>23</v>
      </c>
      <c r="AK8" s="38" t="s">
        <v>24</v>
      </c>
      <c r="AL8" s="38" t="s">
        <v>25</v>
      </c>
      <c r="AM8" s="14" t="s">
        <v>23</v>
      </c>
      <c r="AN8" s="14" t="s">
        <v>24</v>
      </c>
      <c r="AO8" s="14" t="s">
        <v>25</v>
      </c>
      <c r="AP8" s="14" t="s">
        <v>23</v>
      </c>
      <c r="AQ8" s="14" t="s">
        <v>24</v>
      </c>
      <c r="AR8" s="14" t="s">
        <v>25</v>
      </c>
      <c r="AS8" s="14" t="s">
        <v>23</v>
      </c>
      <c r="AT8" s="14" t="s">
        <v>24</v>
      </c>
      <c r="AU8" s="14" t="s">
        <v>25</v>
      </c>
      <c r="AV8" s="14" t="s">
        <v>23</v>
      </c>
      <c r="AW8" s="14" t="s">
        <v>24</v>
      </c>
      <c r="AX8" s="14" t="s">
        <v>25</v>
      </c>
      <c r="AY8" s="14" t="s">
        <v>23</v>
      </c>
      <c r="AZ8" s="14" t="s">
        <v>24</v>
      </c>
      <c r="BA8" s="14" t="s">
        <v>25</v>
      </c>
      <c r="BB8" s="14" t="s">
        <v>23</v>
      </c>
      <c r="BC8" s="14" t="s">
        <v>24</v>
      </c>
      <c r="BD8" s="14" t="s">
        <v>25</v>
      </c>
      <c r="BE8" s="14" t="s">
        <v>23</v>
      </c>
      <c r="BF8" s="14" t="s">
        <v>24</v>
      </c>
      <c r="BG8" s="14" t="s">
        <v>25</v>
      </c>
      <c r="BH8" s="14" t="s">
        <v>23</v>
      </c>
      <c r="BI8" s="14" t="s">
        <v>24</v>
      </c>
      <c r="BJ8" s="14" t="s">
        <v>25</v>
      </c>
      <c r="BK8" s="14" t="s">
        <v>23</v>
      </c>
      <c r="BL8" s="14" t="s">
        <v>24</v>
      </c>
      <c r="BM8" s="14" t="s">
        <v>25</v>
      </c>
      <c r="BN8" s="14" t="s">
        <v>23</v>
      </c>
      <c r="BO8" s="14" t="s">
        <v>24</v>
      </c>
      <c r="BP8" s="14" t="s">
        <v>25</v>
      </c>
    </row>
    <row r="9" spans="1:68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</row>
    <row r="10" spans="1:68">
      <c r="A10" s="5">
        <v>1</v>
      </c>
      <c r="B10" s="9" t="s">
        <v>26</v>
      </c>
      <c r="C10" s="16">
        <v>2686</v>
      </c>
      <c r="D10" s="20">
        <v>111.32166790766939</v>
      </c>
      <c r="E10" s="16">
        <v>29901</v>
      </c>
      <c r="F10" s="39">
        <v>2564</v>
      </c>
      <c r="G10" s="40">
        <v>112.24648985959439</v>
      </c>
      <c r="H10" s="16">
        <v>28780</v>
      </c>
      <c r="I10" s="16">
        <v>2037</v>
      </c>
      <c r="J10" s="17">
        <v>113.42660775650467</v>
      </c>
      <c r="K10" s="16">
        <v>23105</v>
      </c>
      <c r="L10" s="16">
        <v>2396</v>
      </c>
      <c r="M10" s="20">
        <v>114.84974958263774</v>
      </c>
      <c r="N10" s="16">
        <v>27518</v>
      </c>
      <c r="O10" s="18">
        <v>2357</v>
      </c>
      <c r="P10" s="17">
        <f t="shared" ref="P10:P19" si="0">+Q10/O10*10</f>
        <v>115.79126007636827</v>
      </c>
      <c r="Q10" s="18">
        <v>27292</v>
      </c>
      <c r="R10" s="18">
        <v>2277</v>
      </c>
      <c r="S10" s="17">
        <f t="shared" ref="S10:S19" si="1">+T10/R10*10</f>
        <v>116.71936758893281</v>
      </c>
      <c r="T10" s="18">
        <v>26577</v>
      </c>
      <c r="U10" s="16">
        <v>2751</v>
      </c>
      <c r="V10" s="17">
        <f t="shared" ref="V10:V19" si="2">+W10/U10*10</f>
        <v>118.1315885132679</v>
      </c>
      <c r="W10" s="16">
        <v>32498</v>
      </c>
      <c r="X10" s="19">
        <v>1349</v>
      </c>
      <c r="Y10" s="51">
        <f t="shared" ref="Y10:Y19" si="3">+Z10/X10*10</f>
        <v>120.6004447739066</v>
      </c>
      <c r="Z10" s="19">
        <v>16269</v>
      </c>
      <c r="AA10" s="19">
        <v>2256</v>
      </c>
      <c r="AB10" s="51">
        <f t="shared" ref="AB10:AB19" si="4">+AC10/AA10*10</f>
        <v>132.63741134751774</v>
      </c>
      <c r="AC10" s="19">
        <v>29923</v>
      </c>
      <c r="AD10" s="19">
        <v>326</v>
      </c>
      <c r="AE10" s="51">
        <f t="shared" ref="AE10:AE19" si="5">+AF10/AD10*10</f>
        <v>138.15950920245399</v>
      </c>
      <c r="AF10" s="19">
        <v>4504</v>
      </c>
      <c r="AG10" s="19">
        <v>523</v>
      </c>
      <c r="AH10" s="51">
        <f t="shared" ref="AH10:AH19" si="6">+AI10/AG10*10</f>
        <v>143.72848948374761</v>
      </c>
      <c r="AI10" s="19">
        <v>7517</v>
      </c>
      <c r="AJ10" s="19">
        <v>428</v>
      </c>
      <c r="AK10" s="51">
        <f t="shared" ref="AK10:AK19" si="7">+AL10/AJ10*10</f>
        <v>129.83644859813086</v>
      </c>
      <c r="AL10" s="19">
        <v>5557</v>
      </c>
      <c r="AM10" s="19">
        <v>395</v>
      </c>
      <c r="AN10" s="51">
        <f t="shared" ref="AN10:AN19" si="8">+AO10/AM10*10</f>
        <v>136.60759493670886</v>
      </c>
      <c r="AO10" s="19">
        <v>5396</v>
      </c>
      <c r="AP10" s="19">
        <v>308</v>
      </c>
      <c r="AQ10" s="51">
        <f t="shared" ref="AQ10:AQ19" si="9">+AR10/AP10*10</f>
        <v>168.08441558441558</v>
      </c>
      <c r="AR10" s="19">
        <v>5177</v>
      </c>
      <c r="AS10" s="19">
        <v>263</v>
      </c>
      <c r="AT10" s="51">
        <f t="shared" ref="AT10:AT19" si="10">AU10/AS10*10</f>
        <v>174.40304182509507</v>
      </c>
      <c r="AU10" s="19">
        <v>4586.8</v>
      </c>
      <c r="AV10" s="19">
        <v>169</v>
      </c>
      <c r="AW10" s="51">
        <v>261.39</v>
      </c>
      <c r="AX10" s="19">
        <v>4415</v>
      </c>
      <c r="AY10" s="19">
        <v>182.9</v>
      </c>
      <c r="AZ10" s="51">
        <f t="shared" ref="AZ10:AZ17" si="11">BA10/AY10*10</f>
        <v>185.13395297977036</v>
      </c>
      <c r="BA10" s="19">
        <v>3386.1</v>
      </c>
      <c r="BB10" s="19">
        <v>247</v>
      </c>
      <c r="BC10" s="48">
        <f t="shared" ref="BC10:BC19" si="12">+BD10/BB10*10</f>
        <v>226.47773279352225</v>
      </c>
      <c r="BD10" s="19">
        <v>5594</v>
      </c>
      <c r="BE10" s="19">
        <v>254</v>
      </c>
      <c r="BF10" s="48">
        <f t="shared" ref="BF10:BF19" si="13">+BG10/BE10*10</f>
        <v>235.62992125984252</v>
      </c>
      <c r="BG10" s="19">
        <v>5985</v>
      </c>
      <c r="BH10">
        <v>188.8</v>
      </c>
      <c r="BI10" s="48">
        <f t="shared" ref="BI10:BI19" si="14">+BJ10/BH10*10</f>
        <v>140.74788135593221</v>
      </c>
      <c r="BJ10" s="8">
        <v>2657.32</v>
      </c>
      <c r="BK10" s="28">
        <v>176.10000000000002</v>
      </c>
      <c r="BL10" s="62">
        <v>134.36147223454972</v>
      </c>
      <c r="BM10" s="69">
        <v>2366.1055260504208</v>
      </c>
      <c r="BN10" s="28">
        <v>140.80000000000001</v>
      </c>
      <c r="BO10" s="62">
        <v>243.37231160287078</v>
      </c>
      <c r="BP10" s="69">
        <v>3426.6821473684208</v>
      </c>
    </row>
    <row r="11" spans="1:68">
      <c r="A11" s="5">
        <v>2</v>
      </c>
      <c r="B11" s="9" t="s">
        <v>27</v>
      </c>
      <c r="C11" s="16">
        <v>1109</v>
      </c>
      <c r="D11" s="20">
        <v>112.7862939585212</v>
      </c>
      <c r="E11" s="16">
        <v>12508</v>
      </c>
      <c r="F11" s="39">
        <v>898</v>
      </c>
      <c r="G11" s="40">
        <v>113.17371937639197</v>
      </c>
      <c r="H11" s="16">
        <v>10163</v>
      </c>
      <c r="I11" s="16">
        <v>1318</v>
      </c>
      <c r="J11" s="17">
        <v>112.83763277693475</v>
      </c>
      <c r="K11" s="16">
        <v>14872</v>
      </c>
      <c r="L11" s="16">
        <v>807</v>
      </c>
      <c r="M11" s="20">
        <v>114.64684014869889</v>
      </c>
      <c r="N11" s="16">
        <v>9252</v>
      </c>
      <c r="O11" s="18">
        <v>1569</v>
      </c>
      <c r="P11" s="17">
        <f t="shared" si="0"/>
        <v>115.39196940726578</v>
      </c>
      <c r="Q11" s="18">
        <v>18105</v>
      </c>
      <c r="R11" s="18">
        <v>1504</v>
      </c>
      <c r="S11" s="17">
        <f t="shared" si="1"/>
        <v>116.46276595744681</v>
      </c>
      <c r="T11" s="18">
        <v>17516</v>
      </c>
      <c r="U11" s="18">
        <v>1510</v>
      </c>
      <c r="V11" s="17">
        <f t="shared" si="2"/>
        <v>117.43046357615894</v>
      </c>
      <c r="W11" s="18">
        <v>17732</v>
      </c>
      <c r="X11" s="19">
        <v>950</v>
      </c>
      <c r="Y11" s="51">
        <f t="shared" si="3"/>
        <v>119.85263157894737</v>
      </c>
      <c r="Z11" s="19">
        <v>11386</v>
      </c>
      <c r="AA11" s="19">
        <v>1076</v>
      </c>
      <c r="AB11" s="51">
        <f t="shared" si="4"/>
        <v>132.68587360594796</v>
      </c>
      <c r="AC11" s="19">
        <v>14277</v>
      </c>
      <c r="AD11" s="19">
        <v>552</v>
      </c>
      <c r="AE11" s="51">
        <f t="shared" si="5"/>
        <v>129.51086956521738</v>
      </c>
      <c r="AF11" s="19">
        <v>7149</v>
      </c>
      <c r="AG11" s="19">
        <v>731</v>
      </c>
      <c r="AH11" s="51">
        <f t="shared" si="6"/>
        <v>143.73461012311901</v>
      </c>
      <c r="AI11" s="19">
        <v>10507</v>
      </c>
      <c r="AJ11" s="19">
        <v>835</v>
      </c>
      <c r="AK11" s="51">
        <f t="shared" si="7"/>
        <v>129.8323353293413</v>
      </c>
      <c r="AL11" s="19">
        <v>10841</v>
      </c>
      <c r="AM11" s="19">
        <v>379</v>
      </c>
      <c r="AN11" s="51">
        <f t="shared" si="8"/>
        <v>133.03430079155672</v>
      </c>
      <c r="AO11" s="19">
        <v>5042</v>
      </c>
      <c r="AP11" s="19">
        <v>296</v>
      </c>
      <c r="AQ11" s="51">
        <f t="shared" si="9"/>
        <v>121.55405405405405</v>
      </c>
      <c r="AR11" s="19">
        <v>3598</v>
      </c>
      <c r="AS11" s="19">
        <v>383</v>
      </c>
      <c r="AT11" s="51">
        <f t="shared" si="10"/>
        <v>89.955613577023499</v>
      </c>
      <c r="AU11" s="19">
        <v>3445.3</v>
      </c>
      <c r="AV11" s="19">
        <v>150</v>
      </c>
      <c r="AW11" s="51">
        <f t="shared" ref="AW11:AW19" si="15">AX11/AV11*10</f>
        <v>220.37333333333333</v>
      </c>
      <c r="AX11" s="19">
        <v>3305.6</v>
      </c>
      <c r="AY11" s="19">
        <v>140</v>
      </c>
      <c r="AZ11" s="51">
        <f t="shared" si="11"/>
        <v>221.14999999999998</v>
      </c>
      <c r="BA11" s="19">
        <v>3096.1</v>
      </c>
      <c r="BB11" s="19">
        <v>180</v>
      </c>
      <c r="BC11" s="48">
        <f t="shared" si="12"/>
        <v>195.44444444444446</v>
      </c>
      <c r="BD11" s="19">
        <v>3518</v>
      </c>
      <c r="BE11" s="19">
        <v>165</v>
      </c>
      <c r="BF11" s="48">
        <f t="shared" si="13"/>
        <v>248.12121212121212</v>
      </c>
      <c r="BG11" s="19">
        <v>4094</v>
      </c>
      <c r="BH11">
        <v>152</v>
      </c>
      <c r="BI11" s="48">
        <f t="shared" si="14"/>
        <v>165.42368421052632</v>
      </c>
      <c r="BJ11" s="8">
        <v>2514.44</v>
      </c>
      <c r="BK11" s="28">
        <v>151.5</v>
      </c>
      <c r="BL11" s="62">
        <v>172.85967415789196</v>
      </c>
      <c r="BM11" s="69">
        <v>2618.824063492063</v>
      </c>
      <c r="BN11" s="28">
        <v>67.2</v>
      </c>
      <c r="BO11" s="62">
        <v>265.04953007518787</v>
      </c>
      <c r="BP11" s="69">
        <v>1781.1328421052629</v>
      </c>
    </row>
    <row r="12" spans="1:68">
      <c r="A12" s="5">
        <v>3</v>
      </c>
      <c r="B12" s="9" t="s">
        <v>28</v>
      </c>
      <c r="C12" s="39">
        <v>728</v>
      </c>
      <c r="D12" s="20">
        <v>114.84890109890109</v>
      </c>
      <c r="E12" s="16">
        <v>8361</v>
      </c>
      <c r="F12" s="39">
        <v>725</v>
      </c>
      <c r="G12" s="40">
        <v>115.08965517241379</v>
      </c>
      <c r="H12" s="16">
        <v>8344</v>
      </c>
      <c r="I12" s="16">
        <v>575</v>
      </c>
      <c r="J12" s="17">
        <v>115.49565217391304</v>
      </c>
      <c r="K12" s="16">
        <v>6641</v>
      </c>
      <c r="L12" s="16">
        <v>1166</v>
      </c>
      <c r="M12" s="20">
        <v>116.22641509433961</v>
      </c>
      <c r="N12" s="16">
        <v>13552</v>
      </c>
      <c r="O12" s="18">
        <v>949</v>
      </c>
      <c r="P12" s="17">
        <f t="shared" si="0"/>
        <v>117.04952581664911</v>
      </c>
      <c r="Q12" s="18">
        <v>11108</v>
      </c>
      <c r="R12" s="18">
        <v>851</v>
      </c>
      <c r="S12" s="17">
        <f t="shared" si="1"/>
        <v>117.61457109283197</v>
      </c>
      <c r="T12" s="18">
        <v>10009</v>
      </c>
      <c r="U12" s="18">
        <v>595</v>
      </c>
      <c r="V12" s="17">
        <f t="shared" si="2"/>
        <v>119.19327731092437</v>
      </c>
      <c r="W12" s="18">
        <v>7092</v>
      </c>
      <c r="X12" s="19">
        <v>844</v>
      </c>
      <c r="Y12" s="51">
        <f t="shared" si="3"/>
        <v>121.30331753554502</v>
      </c>
      <c r="Z12" s="19">
        <v>10238</v>
      </c>
      <c r="AA12" s="19">
        <v>1070</v>
      </c>
      <c r="AB12" s="51">
        <f t="shared" si="4"/>
        <v>135.17757009345794</v>
      </c>
      <c r="AC12" s="19">
        <v>14464</v>
      </c>
      <c r="AD12" s="19">
        <v>1162</v>
      </c>
      <c r="AE12" s="51">
        <f t="shared" si="5"/>
        <v>132.20309810671256</v>
      </c>
      <c r="AF12" s="19">
        <v>15362</v>
      </c>
      <c r="AG12" s="19">
        <v>818</v>
      </c>
      <c r="AH12" s="51">
        <f t="shared" si="6"/>
        <v>148.81418092909536</v>
      </c>
      <c r="AI12" s="19">
        <v>12173</v>
      </c>
      <c r="AJ12" s="19">
        <v>1132</v>
      </c>
      <c r="AK12" s="51">
        <f t="shared" si="7"/>
        <v>134.42579505300353</v>
      </c>
      <c r="AL12" s="19">
        <v>15217</v>
      </c>
      <c r="AM12" s="19">
        <v>580</v>
      </c>
      <c r="AN12" s="51">
        <f t="shared" si="8"/>
        <v>206.34482758620689</v>
      </c>
      <c r="AO12" s="19">
        <v>11968</v>
      </c>
      <c r="AP12" s="19">
        <v>833</v>
      </c>
      <c r="AQ12" s="51">
        <f t="shared" si="9"/>
        <v>249.45018007202884</v>
      </c>
      <c r="AR12" s="19">
        <v>20779.2</v>
      </c>
      <c r="AS12" s="19">
        <v>719</v>
      </c>
      <c r="AT12" s="51">
        <f t="shared" si="10"/>
        <v>160.5702364394993</v>
      </c>
      <c r="AU12" s="19">
        <v>11545</v>
      </c>
      <c r="AV12" s="19">
        <v>648.4</v>
      </c>
      <c r="AW12" s="51">
        <f t="shared" si="15"/>
        <v>143.470080197409</v>
      </c>
      <c r="AX12" s="19">
        <v>9302.6</v>
      </c>
      <c r="AY12" s="19">
        <v>795.9</v>
      </c>
      <c r="AZ12" s="51">
        <f t="shared" si="11"/>
        <v>224.36361351928633</v>
      </c>
      <c r="BA12" s="19">
        <v>17857.099999999999</v>
      </c>
      <c r="BB12" s="19">
        <v>789</v>
      </c>
      <c r="BC12" s="48">
        <f t="shared" si="12"/>
        <v>171.63498098859316</v>
      </c>
      <c r="BD12" s="19">
        <v>13542</v>
      </c>
      <c r="BE12" s="19">
        <v>830</v>
      </c>
      <c r="BF12" s="48">
        <f t="shared" si="13"/>
        <v>262.7831325301205</v>
      </c>
      <c r="BG12" s="19">
        <v>21811</v>
      </c>
      <c r="BH12">
        <v>741.9</v>
      </c>
      <c r="BI12" s="48">
        <f t="shared" si="14"/>
        <v>201.55856584445343</v>
      </c>
      <c r="BJ12" s="8">
        <v>14953.63</v>
      </c>
      <c r="BK12" s="28">
        <v>667.1</v>
      </c>
      <c r="BL12" s="62">
        <v>195.3823105695584</v>
      </c>
      <c r="BM12" s="69">
        <v>13033.953938095241</v>
      </c>
      <c r="BN12" s="28">
        <v>760.8</v>
      </c>
      <c r="BO12" s="62">
        <v>279.4600210304942</v>
      </c>
      <c r="BP12" s="69">
        <v>21261.3184</v>
      </c>
    </row>
    <row r="13" spans="1:68">
      <c r="A13" s="5">
        <v>4</v>
      </c>
      <c r="B13" s="9" t="s">
        <v>29</v>
      </c>
      <c r="C13" s="39">
        <v>1021</v>
      </c>
      <c r="D13" s="20">
        <v>112.23310479921645</v>
      </c>
      <c r="E13" s="16">
        <v>11459</v>
      </c>
      <c r="F13" s="39">
        <v>1136</v>
      </c>
      <c r="G13" s="40">
        <v>112.54401408450704</v>
      </c>
      <c r="H13" s="16">
        <v>12785</v>
      </c>
      <c r="I13" s="16">
        <v>1292</v>
      </c>
      <c r="J13" s="17">
        <v>113.21981424148606</v>
      </c>
      <c r="K13" s="16">
        <v>14628</v>
      </c>
      <c r="L13" s="16">
        <v>1623</v>
      </c>
      <c r="M13" s="20">
        <v>114.26370918052989</v>
      </c>
      <c r="N13" s="16">
        <v>18545</v>
      </c>
      <c r="O13" s="18">
        <v>1260</v>
      </c>
      <c r="P13" s="17">
        <f t="shared" si="0"/>
        <v>114.99206349206348</v>
      </c>
      <c r="Q13" s="18">
        <v>14489</v>
      </c>
      <c r="R13" s="18">
        <v>1193</v>
      </c>
      <c r="S13" s="17">
        <f t="shared" si="1"/>
        <v>116.00167644593462</v>
      </c>
      <c r="T13" s="18">
        <v>13839</v>
      </c>
      <c r="U13" s="18">
        <v>507</v>
      </c>
      <c r="V13" s="17">
        <f t="shared" si="2"/>
        <v>118.40236686390533</v>
      </c>
      <c r="W13" s="18">
        <v>6003</v>
      </c>
      <c r="X13" s="19">
        <v>680</v>
      </c>
      <c r="Y13" s="51">
        <f t="shared" si="3"/>
        <v>119.91176470588235</v>
      </c>
      <c r="Z13" s="19">
        <v>8154</v>
      </c>
      <c r="AA13" s="19">
        <v>463</v>
      </c>
      <c r="AB13" s="51">
        <f t="shared" si="4"/>
        <v>125.61555075593952</v>
      </c>
      <c r="AC13" s="19">
        <v>5816</v>
      </c>
      <c r="AD13" s="19">
        <v>447</v>
      </c>
      <c r="AE13" s="51">
        <f t="shared" si="5"/>
        <v>130.42505592841164</v>
      </c>
      <c r="AF13" s="19">
        <v>5830</v>
      </c>
      <c r="AG13" s="19">
        <v>339</v>
      </c>
      <c r="AH13" s="51">
        <f t="shared" si="6"/>
        <v>146.07669616519175</v>
      </c>
      <c r="AI13" s="19">
        <v>4952</v>
      </c>
      <c r="AJ13" s="19">
        <v>321</v>
      </c>
      <c r="AK13" s="51">
        <f t="shared" si="7"/>
        <v>131.96261682242991</v>
      </c>
      <c r="AL13" s="19">
        <v>4236</v>
      </c>
      <c r="AM13" s="19">
        <v>712</v>
      </c>
      <c r="AN13" s="51">
        <f t="shared" si="8"/>
        <v>147.47191011235955</v>
      </c>
      <c r="AO13" s="19">
        <v>10500</v>
      </c>
      <c r="AP13" s="19">
        <v>384</v>
      </c>
      <c r="AQ13" s="51">
        <f t="shared" si="9"/>
        <v>158.56770833333334</v>
      </c>
      <c r="AR13" s="19">
        <v>6089</v>
      </c>
      <c r="AS13" s="19">
        <v>378</v>
      </c>
      <c r="AT13" s="51">
        <f t="shared" si="10"/>
        <v>351.24338624338628</v>
      </c>
      <c r="AU13" s="19">
        <v>13277</v>
      </c>
      <c r="AV13" s="19">
        <v>314.2</v>
      </c>
      <c r="AW13" s="51">
        <v>410.75</v>
      </c>
      <c r="AX13" s="19">
        <v>12906</v>
      </c>
      <c r="AY13" s="19">
        <v>172.9</v>
      </c>
      <c r="AZ13" s="51">
        <f t="shared" si="11"/>
        <v>269.35222672064776</v>
      </c>
      <c r="BA13" s="19">
        <v>4657.1000000000004</v>
      </c>
      <c r="BB13" s="19">
        <v>143</v>
      </c>
      <c r="BC13" s="48">
        <f t="shared" si="12"/>
        <v>283.63636363636363</v>
      </c>
      <c r="BD13" s="19">
        <v>4056</v>
      </c>
      <c r="BE13" s="19">
        <v>130</v>
      </c>
      <c r="BF13" s="48">
        <f t="shared" si="13"/>
        <v>234</v>
      </c>
      <c r="BG13" s="19">
        <v>3042</v>
      </c>
      <c r="BH13">
        <v>111</v>
      </c>
      <c r="BI13" s="48">
        <f t="shared" si="14"/>
        <v>179.54324324324324</v>
      </c>
      <c r="BJ13" s="8">
        <v>1992.93</v>
      </c>
      <c r="BK13" s="28">
        <v>111</v>
      </c>
      <c r="BL13" s="62">
        <v>186.89187002128176</v>
      </c>
      <c r="BM13" s="69">
        <v>2074.4997572362277</v>
      </c>
      <c r="BN13" s="28">
        <v>105</v>
      </c>
      <c r="BO13" s="62">
        <v>240.68507268170421</v>
      </c>
      <c r="BP13" s="69">
        <v>2527.1932631578943</v>
      </c>
    </row>
    <row r="14" spans="1:68">
      <c r="A14" s="5">
        <v>5</v>
      </c>
      <c r="B14" s="9" t="s">
        <v>30</v>
      </c>
      <c r="C14" s="39">
        <v>106</v>
      </c>
      <c r="D14" s="20">
        <v>114.24528301886792</v>
      </c>
      <c r="E14" s="16">
        <v>1211</v>
      </c>
      <c r="F14" s="39">
        <v>126</v>
      </c>
      <c r="G14" s="40">
        <v>111.74603174603175</v>
      </c>
      <c r="H14" s="16">
        <v>1408</v>
      </c>
      <c r="I14" s="16">
        <v>306</v>
      </c>
      <c r="J14" s="17">
        <v>111.73202614379085</v>
      </c>
      <c r="K14" s="16">
        <v>3419</v>
      </c>
      <c r="L14" s="16">
        <v>284</v>
      </c>
      <c r="M14" s="20">
        <v>114.11971830985917</v>
      </c>
      <c r="N14" s="16">
        <v>3241</v>
      </c>
      <c r="O14" s="18">
        <v>190</v>
      </c>
      <c r="P14" s="17">
        <f t="shared" si="0"/>
        <v>113.10526315789474</v>
      </c>
      <c r="Q14" s="18">
        <v>2149</v>
      </c>
      <c r="R14" s="18">
        <v>280</v>
      </c>
      <c r="S14" s="17">
        <f t="shared" si="1"/>
        <v>115.14285714285714</v>
      </c>
      <c r="T14" s="18">
        <v>3224</v>
      </c>
      <c r="U14" s="18">
        <v>213</v>
      </c>
      <c r="V14" s="17">
        <f t="shared" si="2"/>
        <v>118.30985915492958</v>
      </c>
      <c r="W14" s="18">
        <v>2520</v>
      </c>
      <c r="X14" s="19">
        <v>202</v>
      </c>
      <c r="Y14" s="51">
        <f t="shared" si="3"/>
        <v>119.4059405940594</v>
      </c>
      <c r="Z14" s="19">
        <v>2412</v>
      </c>
      <c r="AA14" s="19">
        <v>136</v>
      </c>
      <c r="AB14" s="51">
        <f t="shared" si="4"/>
        <v>130.51470588235293</v>
      </c>
      <c r="AC14" s="19">
        <v>1775</v>
      </c>
      <c r="AD14" s="19">
        <v>155</v>
      </c>
      <c r="AE14" s="51">
        <f t="shared" si="5"/>
        <v>129.80645161290323</v>
      </c>
      <c r="AF14" s="19">
        <v>2012</v>
      </c>
      <c r="AG14" s="19">
        <v>78</v>
      </c>
      <c r="AH14" s="51">
        <f t="shared" si="6"/>
        <v>144.4871794871795</v>
      </c>
      <c r="AI14" s="19">
        <v>1127</v>
      </c>
      <c r="AJ14" s="19">
        <v>55</v>
      </c>
      <c r="AK14" s="51">
        <f t="shared" si="7"/>
        <v>130.54545454545456</v>
      </c>
      <c r="AL14" s="19">
        <v>718</v>
      </c>
      <c r="AM14" s="19">
        <v>52</v>
      </c>
      <c r="AN14" s="51">
        <f t="shared" si="8"/>
        <v>288.46153846153845</v>
      </c>
      <c r="AO14" s="19">
        <v>1500</v>
      </c>
      <c r="AP14" s="19">
        <v>718</v>
      </c>
      <c r="AQ14" s="51">
        <f t="shared" si="9"/>
        <v>225.04178272980499</v>
      </c>
      <c r="AR14" s="19">
        <v>16158</v>
      </c>
      <c r="AS14" s="19">
        <v>1291</v>
      </c>
      <c r="AT14" s="51">
        <f t="shared" si="10"/>
        <v>309.89155693261034</v>
      </c>
      <c r="AU14" s="19">
        <v>40007</v>
      </c>
      <c r="AV14" s="19">
        <v>39</v>
      </c>
      <c r="AW14" s="51">
        <f t="shared" si="15"/>
        <v>294.87179487179486</v>
      </c>
      <c r="AX14" s="19">
        <v>1150</v>
      </c>
      <c r="AY14" s="19">
        <v>173.9</v>
      </c>
      <c r="AZ14" s="51">
        <f t="shared" si="11"/>
        <v>328.41288096607241</v>
      </c>
      <c r="BA14" s="19">
        <v>5711.1</v>
      </c>
      <c r="BB14" s="19">
        <v>189</v>
      </c>
      <c r="BC14" s="48">
        <f t="shared" si="12"/>
        <v>366.40211640211641</v>
      </c>
      <c r="BD14" s="19">
        <v>6925</v>
      </c>
      <c r="BE14" s="19">
        <v>107</v>
      </c>
      <c r="BF14" s="48">
        <f t="shared" si="13"/>
        <v>252.14953271028037</v>
      </c>
      <c r="BG14" s="19">
        <v>2698</v>
      </c>
      <c r="BH14">
        <v>12.9</v>
      </c>
      <c r="BI14" s="48">
        <f t="shared" si="14"/>
        <v>159.88372093023256</v>
      </c>
      <c r="BJ14" s="8">
        <v>206.25</v>
      </c>
      <c r="BK14" s="28">
        <v>13.9</v>
      </c>
      <c r="BL14" s="62">
        <v>185.65700582391227</v>
      </c>
      <c r="BM14" s="69">
        <v>258.06323809523803</v>
      </c>
      <c r="BN14" s="28">
        <v>10</v>
      </c>
      <c r="BO14" s="62">
        <v>182.7</v>
      </c>
      <c r="BP14" s="69">
        <v>182.7</v>
      </c>
    </row>
    <row r="15" spans="1:68">
      <c r="A15" s="5">
        <v>6</v>
      </c>
      <c r="B15" s="9" t="s">
        <v>38</v>
      </c>
      <c r="C15" s="39">
        <v>2999</v>
      </c>
      <c r="D15" s="20">
        <v>111.81727242414138</v>
      </c>
      <c r="E15" s="16">
        <v>33534</v>
      </c>
      <c r="F15" s="39">
        <v>2349</v>
      </c>
      <c r="G15" s="40">
        <v>112.5287356321839</v>
      </c>
      <c r="H15" s="16">
        <v>26433</v>
      </c>
      <c r="I15" s="18">
        <v>2023</v>
      </c>
      <c r="J15" s="17">
        <v>112.35294117647058</v>
      </c>
      <c r="K15" s="16">
        <v>22729</v>
      </c>
      <c r="L15" s="18">
        <v>956</v>
      </c>
      <c r="M15" s="20">
        <v>114.01673640167363</v>
      </c>
      <c r="N15" s="16">
        <v>10900</v>
      </c>
      <c r="O15" s="18">
        <v>1120</v>
      </c>
      <c r="P15" s="17">
        <f t="shared" si="0"/>
        <v>115.04464285714286</v>
      </c>
      <c r="Q15" s="18">
        <v>12885</v>
      </c>
      <c r="R15" s="18">
        <v>659</v>
      </c>
      <c r="S15" s="17">
        <f t="shared" si="1"/>
        <v>115.06828528072838</v>
      </c>
      <c r="T15" s="18">
        <v>7583</v>
      </c>
      <c r="U15" s="18">
        <v>987</v>
      </c>
      <c r="V15" s="17">
        <f t="shared" si="2"/>
        <v>117.34549138804456</v>
      </c>
      <c r="W15" s="18">
        <v>11582</v>
      </c>
      <c r="X15" s="19">
        <v>905</v>
      </c>
      <c r="Y15" s="51">
        <f t="shared" si="3"/>
        <v>119.06077348066299</v>
      </c>
      <c r="Z15" s="19">
        <v>10775</v>
      </c>
      <c r="AA15" s="19">
        <v>619</v>
      </c>
      <c r="AB15" s="51">
        <f t="shared" si="4"/>
        <v>126.30048465266557</v>
      </c>
      <c r="AC15" s="19">
        <v>7818</v>
      </c>
      <c r="AD15" s="19">
        <v>1047</v>
      </c>
      <c r="AE15" s="51">
        <f t="shared" si="5"/>
        <v>128.91117478510029</v>
      </c>
      <c r="AF15" s="19">
        <v>13497</v>
      </c>
      <c r="AG15" s="19">
        <v>1255</v>
      </c>
      <c r="AH15" s="51">
        <f t="shared" si="6"/>
        <v>145.25099601593627</v>
      </c>
      <c r="AI15" s="19">
        <v>18229</v>
      </c>
      <c r="AJ15" s="19">
        <v>1012</v>
      </c>
      <c r="AK15" s="51">
        <f t="shared" si="7"/>
        <v>131.21541501976284</v>
      </c>
      <c r="AL15" s="19">
        <v>13279</v>
      </c>
      <c r="AM15" s="19">
        <v>877</v>
      </c>
      <c r="AN15" s="51">
        <f t="shared" si="8"/>
        <v>131.48232611174458</v>
      </c>
      <c r="AO15" s="19">
        <v>11531</v>
      </c>
      <c r="AP15" s="19">
        <v>683</v>
      </c>
      <c r="AQ15" s="51">
        <f t="shared" si="9"/>
        <v>204.24890190336751</v>
      </c>
      <c r="AR15" s="19">
        <v>13950.2</v>
      </c>
      <c r="AS15" s="19">
        <v>483</v>
      </c>
      <c r="AT15" s="51">
        <f t="shared" si="10"/>
        <v>190.47619047619048</v>
      </c>
      <c r="AU15" s="19">
        <v>9200</v>
      </c>
      <c r="AV15" s="19">
        <v>323</v>
      </c>
      <c r="AW15" s="51">
        <f t="shared" si="15"/>
        <v>153.00309597523221</v>
      </c>
      <c r="AX15" s="19">
        <v>4942</v>
      </c>
      <c r="AY15" s="19">
        <v>201.9</v>
      </c>
      <c r="AZ15" s="51">
        <f t="shared" si="11"/>
        <v>193.66518078256561</v>
      </c>
      <c r="BA15" s="19">
        <v>3910.1</v>
      </c>
      <c r="BB15" s="19">
        <v>255</v>
      </c>
      <c r="BC15" s="48">
        <f t="shared" si="12"/>
        <v>184.50980392156862</v>
      </c>
      <c r="BD15" s="19">
        <v>4705</v>
      </c>
      <c r="BE15" s="19">
        <v>108</v>
      </c>
      <c r="BF15" s="48">
        <f t="shared" si="13"/>
        <v>234.07407407407408</v>
      </c>
      <c r="BG15" s="19">
        <v>2528</v>
      </c>
      <c r="BH15">
        <v>181</v>
      </c>
      <c r="BI15" s="48">
        <f t="shared" si="14"/>
        <v>178.28342541436461</v>
      </c>
      <c r="BJ15" s="8">
        <v>3226.93</v>
      </c>
      <c r="BK15" s="28">
        <v>619.79999999999995</v>
      </c>
      <c r="BL15" s="62">
        <v>183.62571885934108</v>
      </c>
      <c r="BM15" s="69">
        <v>11381.12205490196</v>
      </c>
      <c r="BN15" s="28">
        <v>367</v>
      </c>
      <c r="BO15" s="62">
        <v>226.55022706630336</v>
      </c>
      <c r="BP15" s="69">
        <v>8314.3933333333334</v>
      </c>
    </row>
    <row r="16" spans="1:68">
      <c r="A16" s="5">
        <v>7</v>
      </c>
      <c r="B16" s="9" t="s">
        <v>31</v>
      </c>
      <c r="C16" s="39"/>
      <c r="D16" s="42"/>
      <c r="E16" s="16"/>
      <c r="F16" s="39"/>
      <c r="G16" s="40"/>
      <c r="H16" s="16"/>
      <c r="I16" s="16"/>
      <c r="J16" s="20"/>
      <c r="K16" s="16"/>
      <c r="L16" s="16"/>
      <c r="M16" s="20"/>
      <c r="N16" s="16"/>
      <c r="O16" s="16">
        <v>84</v>
      </c>
      <c r="P16" s="20">
        <f>+Q16/O16*10</f>
        <v>115.35714285714286</v>
      </c>
      <c r="Q16" s="16">
        <v>969</v>
      </c>
      <c r="R16" s="16">
        <v>100</v>
      </c>
      <c r="S16" s="20">
        <f>+T16/R16*10</f>
        <v>116.19999999999999</v>
      </c>
      <c r="T16" s="16">
        <v>1162</v>
      </c>
      <c r="U16" s="16">
        <v>59</v>
      </c>
      <c r="V16" s="20">
        <f>+W16/U16*10</f>
        <v>120.33898305084746</v>
      </c>
      <c r="W16" s="16">
        <v>710</v>
      </c>
      <c r="X16" s="19">
        <v>33</v>
      </c>
      <c r="Y16" s="51">
        <f>+Z16/X16*10</f>
        <v>119.69696969696969</v>
      </c>
      <c r="Z16" s="19">
        <v>395</v>
      </c>
      <c r="AA16" s="19">
        <v>9</v>
      </c>
      <c r="AB16" s="51">
        <f>+AC16/AA16*10</f>
        <v>131.11111111111111</v>
      </c>
      <c r="AC16" s="19">
        <v>118</v>
      </c>
      <c r="AD16" s="19">
        <v>27</v>
      </c>
      <c r="AE16" s="51">
        <f>+AF16/AD16*10</f>
        <v>130.74074074074073</v>
      </c>
      <c r="AF16" s="19">
        <v>353</v>
      </c>
      <c r="AG16" s="19">
        <v>40</v>
      </c>
      <c r="AH16" s="51">
        <f>+AI16/AG16*10</f>
        <v>146.5</v>
      </c>
      <c r="AI16" s="19">
        <v>586</v>
      </c>
      <c r="AJ16" s="19">
        <v>104</v>
      </c>
      <c r="AK16" s="51">
        <f>+AL16/AJ16*10</f>
        <v>132.30769230769229</v>
      </c>
      <c r="AL16" s="19">
        <v>1376</v>
      </c>
      <c r="AM16" s="19">
        <v>37</v>
      </c>
      <c r="AN16" s="51">
        <f>+AO16/AM16*10</f>
        <v>129.72972972972974</v>
      </c>
      <c r="AO16" s="19">
        <v>480</v>
      </c>
      <c r="AP16" s="19">
        <v>20</v>
      </c>
      <c r="AQ16" s="51">
        <f>+AR16/AP16*10</f>
        <v>115.5</v>
      </c>
      <c r="AR16" s="19">
        <v>231</v>
      </c>
      <c r="AS16" s="19">
        <v>5</v>
      </c>
      <c r="AT16" s="51">
        <f>AU16/AS16*10</f>
        <v>155.21</v>
      </c>
      <c r="AU16" s="19">
        <v>77.605000000000004</v>
      </c>
      <c r="AV16" s="19">
        <v>10</v>
      </c>
      <c r="AW16" s="51">
        <f t="shared" si="15"/>
        <v>117</v>
      </c>
      <c r="AX16" s="19">
        <v>117</v>
      </c>
      <c r="AY16" s="19">
        <v>7</v>
      </c>
      <c r="AZ16" s="51">
        <f t="shared" si="11"/>
        <v>200.14285714285711</v>
      </c>
      <c r="BA16" s="19">
        <v>140.1</v>
      </c>
      <c r="BB16" s="19">
        <v>11</v>
      </c>
      <c r="BC16" s="48">
        <f t="shared" si="12"/>
        <v>150.90909090909091</v>
      </c>
      <c r="BD16" s="19">
        <v>166</v>
      </c>
      <c r="BE16" s="19">
        <v>0</v>
      </c>
      <c r="BF16" s="19">
        <v>0</v>
      </c>
      <c r="BG16" s="19">
        <v>0</v>
      </c>
      <c r="BH16">
        <v>26.4</v>
      </c>
      <c r="BI16" s="48">
        <f t="shared" si="14"/>
        <v>170.72727272727275</v>
      </c>
      <c r="BJ16" s="8">
        <v>450.72</v>
      </c>
      <c r="BK16" s="28">
        <v>5.9</v>
      </c>
      <c r="BL16" s="62">
        <v>148.46854990583805</v>
      </c>
      <c r="BM16" s="69">
        <v>87.596444444444444</v>
      </c>
      <c r="BN16" s="28">
        <v>50.1</v>
      </c>
      <c r="BO16" s="62">
        <v>248</v>
      </c>
      <c r="BP16" s="69">
        <v>1242.48</v>
      </c>
    </row>
    <row r="17" spans="1:68">
      <c r="A17" s="5">
        <v>8</v>
      </c>
      <c r="B17" s="9" t="s">
        <v>32</v>
      </c>
      <c r="C17" s="16"/>
      <c r="D17" s="20"/>
      <c r="E17" s="16"/>
      <c r="F17" s="39"/>
      <c r="G17" s="40"/>
      <c r="H17" s="16"/>
      <c r="I17" s="16"/>
      <c r="J17" s="17"/>
      <c r="K17" s="16"/>
      <c r="L17" s="16"/>
      <c r="M17" s="20"/>
      <c r="N17" s="16"/>
      <c r="O17" s="18"/>
      <c r="P17" s="17"/>
      <c r="Q17" s="18"/>
      <c r="R17" s="18"/>
      <c r="S17" s="17"/>
      <c r="T17" s="18"/>
      <c r="U17" s="16"/>
      <c r="V17" s="17"/>
      <c r="W17" s="16"/>
      <c r="X17" s="19"/>
      <c r="Y17" s="51"/>
      <c r="Z17" s="19"/>
      <c r="AA17" s="19"/>
      <c r="AB17" s="51"/>
      <c r="AC17" s="19"/>
      <c r="AD17" s="19">
        <v>1077</v>
      </c>
      <c r="AE17" s="51">
        <f>+AF17/AD17*10</f>
        <v>132.74837511606313</v>
      </c>
      <c r="AF17" s="19">
        <v>14297</v>
      </c>
      <c r="AG17" s="19">
        <v>770</v>
      </c>
      <c r="AH17" s="51">
        <f>+AI17/AG17*10</f>
        <v>149.80519480519482</v>
      </c>
      <c r="AI17" s="19">
        <v>11535</v>
      </c>
      <c r="AJ17" s="19">
        <v>1998</v>
      </c>
      <c r="AK17" s="51">
        <f>+AL17/AJ17*10</f>
        <v>135.32032032032032</v>
      </c>
      <c r="AL17" s="19">
        <v>27037</v>
      </c>
      <c r="AM17" s="19">
        <v>736</v>
      </c>
      <c r="AN17" s="51">
        <f>+AO17/AM17*10</f>
        <v>153.46467391304347</v>
      </c>
      <c r="AO17" s="19">
        <v>11295</v>
      </c>
      <c r="AP17" s="19">
        <v>1344</v>
      </c>
      <c r="AQ17" s="51">
        <f>+AR17/AP17*10</f>
        <v>175.04613095238096</v>
      </c>
      <c r="AR17" s="19">
        <v>23526.2</v>
      </c>
      <c r="AS17" s="19">
        <v>1336</v>
      </c>
      <c r="AT17" s="51">
        <f>AU17/AS17*10</f>
        <v>163.16616766467067</v>
      </c>
      <c r="AU17" s="19">
        <v>21799</v>
      </c>
      <c r="AV17" s="19">
        <v>732</v>
      </c>
      <c r="AW17" s="51">
        <f t="shared" si="15"/>
        <v>223.66120218579232</v>
      </c>
      <c r="AX17" s="19">
        <v>16372</v>
      </c>
      <c r="AY17" s="19">
        <v>336.9</v>
      </c>
      <c r="AZ17" s="51">
        <f t="shared" si="11"/>
        <v>241.35054912436928</v>
      </c>
      <c r="BA17" s="19">
        <v>8131.1</v>
      </c>
      <c r="BB17" s="19">
        <v>486</v>
      </c>
      <c r="BC17" s="48">
        <f t="shared" si="12"/>
        <v>212.96296296296299</v>
      </c>
      <c r="BD17" s="19">
        <v>10350</v>
      </c>
      <c r="BE17" s="19">
        <v>654.70000000000005</v>
      </c>
      <c r="BF17" s="48">
        <f t="shared" si="13"/>
        <v>241.94287459905297</v>
      </c>
      <c r="BG17" s="19">
        <v>15840</v>
      </c>
      <c r="BH17">
        <v>712.6</v>
      </c>
      <c r="BI17" s="48">
        <f t="shared" si="14"/>
        <v>185.30269435868649</v>
      </c>
      <c r="BJ17" s="8">
        <v>13204.67</v>
      </c>
      <c r="BK17" s="28">
        <v>837.3</v>
      </c>
      <c r="BL17" s="62">
        <v>177.68450654882764</v>
      </c>
      <c r="BM17" s="69">
        <v>14877.523733333335</v>
      </c>
      <c r="BN17" s="28">
        <v>145</v>
      </c>
      <c r="BO17" s="62">
        <v>212.11586206896553</v>
      </c>
      <c r="BP17" s="69">
        <v>3075.68</v>
      </c>
    </row>
    <row r="18" spans="1:68">
      <c r="A18" s="5">
        <v>9</v>
      </c>
      <c r="B18" s="9" t="s">
        <v>33</v>
      </c>
      <c r="C18" s="16">
        <v>0</v>
      </c>
      <c r="D18" s="20" t="e">
        <v>#DIV/0!</v>
      </c>
      <c r="E18" s="16">
        <v>0</v>
      </c>
      <c r="F18" s="39">
        <v>0</v>
      </c>
      <c r="G18" s="40" t="e">
        <v>#DIV/0!</v>
      </c>
      <c r="H18" s="16">
        <v>0</v>
      </c>
      <c r="I18" s="16">
        <v>0</v>
      </c>
      <c r="J18" s="20">
        <v>0</v>
      </c>
      <c r="K18" s="16">
        <v>0</v>
      </c>
      <c r="L18" s="16">
        <v>0</v>
      </c>
      <c r="M18" s="20" t="e">
        <v>#DIV/0!</v>
      </c>
      <c r="N18" s="16">
        <v>0</v>
      </c>
      <c r="O18" s="16">
        <f ca="1">+O$21/L$21*L18</f>
        <v>0</v>
      </c>
      <c r="P18" s="20">
        <v>0</v>
      </c>
      <c r="Q18" s="16">
        <f ca="1">+Q$21/N$21*N18</f>
        <v>0</v>
      </c>
      <c r="R18" s="16">
        <v>0</v>
      </c>
      <c r="S18" s="20">
        <v>0</v>
      </c>
      <c r="T18" s="16">
        <v>0</v>
      </c>
      <c r="U18" s="16">
        <v>0</v>
      </c>
      <c r="V18" s="20">
        <v>0</v>
      </c>
      <c r="W18" s="16">
        <v>0</v>
      </c>
      <c r="X18" s="19">
        <v>0</v>
      </c>
      <c r="Y18" s="56" t="e">
        <f>+Z18/X18*10</f>
        <v>#DIV/0!</v>
      </c>
      <c r="Z18" s="19">
        <v>0</v>
      </c>
      <c r="AA18" s="19">
        <v>0</v>
      </c>
      <c r="AB18" s="56" t="e">
        <f>+AC18/AA18*10</f>
        <v>#DIV/0!</v>
      </c>
      <c r="AC18" s="19">
        <v>0</v>
      </c>
      <c r="AD18" s="19">
        <v>0</v>
      </c>
      <c r="AE18" s="57">
        <v>0</v>
      </c>
      <c r="AF18" s="19">
        <v>0</v>
      </c>
      <c r="AG18" s="19">
        <v>0</v>
      </c>
      <c r="AH18" s="51">
        <v>0</v>
      </c>
      <c r="AI18" s="19">
        <v>0</v>
      </c>
      <c r="AJ18" s="19">
        <v>0</v>
      </c>
      <c r="AK18" s="51">
        <v>0</v>
      </c>
      <c r="AL18" s="19">
        <v>0</v>
      </c>
      <c r="AM18" s="19">
        <v>0</v>
      </c>
      <c r="AN18" s="41">
        <v>0</v>
      </c>
      <c r="AO18" s="19">
        <v>0</v>
      </c>
      <c r="AP18" s="19">
        <v>0</v>
      </c>
      <c r="AQ18" s="41">
        <v>0</v>
      </c>
      <c r="AR18" s="19">
        <v>0</v>
      </c>
      <c r="AS18" s="19">
        <v>0</v>
      </c>
      <c r="AT18" s="51">
        <v>0</v>
      </c>
      <c r="AU18" s="19">
        <v>0</v>
      </c>
      <c r="AV18" s="19">
        <v>0</v>
      </c>
      <c r="AW18" s="51"/>
      <c r="AX18" s="19">
        <v>0</v>
      </c>
      <c r="AY18" s="19">
        <v>0</v>
      </c>
      <c r="AZ18" s="51">
        <v>0</v>
      </c>
      <c r="BA18" s="19">
        <v>0</v>
      </c>
      <c r="BB18" s="19">
        <v>0</v>
      </c>
      <c r="BC18" s="48">
        <v>0</v>
      </c>
      <c r="BD18" s="19">
        <v>0</v>
      </c>
      <c r="BE18" s="19">
        <v>0</v>
      </c>
      <c r="BF18" s="19">
        <v>0</v>
      </c>
      <c r="BG18" s="19">
        <v>0</v>
      </c>
      <c r="BH18">
        <v>0</v>
      </c>
      <c r="BI18" s="48" t="e">
        <f t="shared" si="14"/>
        <v>#DIV/0!</v>
      </c>
      <c r="BJ18" s="8">
        <v>0</v>
      </c>
      <c r="BK18" s="28">
        <v>0</v>
      </c>
      <c r="BL18" s="62">
        <v>0</v>
      </c>
      <c r="BM18" s="69">
        <v>0</v>
      </c>
      <c r="BN18" s="28">
        <v>0</v>
      </c>
      <c r="BO18" s="62">
        <v>0</v>
      </c>
      <c r="BP18" s="69">
        <v>0</v>
      </c>
    </row>
    <row r="19" spans="1:68" ht="15.75" thickBot="1">
      <c r="A19" s="52">
        <v>10</v>
      </c>
      <c r="B19" s="21" t="s">
        <v>34</v>
      </c>
      <c r="C19" s="43"/>
      <c r="D19" s="44"/>
      <c r="E19" s="22"/>
      <c r="F19" s="43"/>
      <c r="G19" s="45"/>
      <c r="H19" s="22"/>
      <c r="I19" s="22">
        <v>283</v>
      </c>
      <c r="J19" s="58">
        <v>112.12014134275618</v>
      </c>
      <c r="K19" s="22">
        <v>3173</v>
      </c>
      <c r="L19" s="22">
        <v>442</v>
      </c>
      <c r="M19" s="46">
        <v>113.61990950226244</v>
      </c>
      <c r="N19" s="22">
        <v>5022</v>
      </c>
      <c r="O19" s="23">
        <v>524</v>
      </c>
      <c r="P19" s="46">
        <f t="shared" si="0"/>
        <v>114.37022900763358</v>
      </c>
      <c r="Q19" s="23">
        <v>5993</v>
      </c>
      <c r="R19" s="23">
        <v>618</v>
      </c>
      <c r="S19" s="46">
        <f t="shared" si="1"/>
        <v>115.37216828478964</v>
      </c>
      <c r="T19" s="23">
        <v>7130</v>
      </c>
      <c r="U19" s="23">
        <v>888</v>
      </c>
      <c r="V19" s="46">
        <f t="shared" si="2"/>
        <v>117.0045045045045</v>
      </c>
      <c r="W19" s="23">
        <v>10390</v>
      </c>
      <c r="X19" s="24">
        <v>725</v>
      </c>
      <c r="Y19" s="53">
        <f t="shared" si="3"/>
        <v>120.78620689655173</v>
      </c>
      <c r="Z19" s="24">
        <v>8757</v>
      </c>
      <c r="AA19" s="24">
        <v>885</v>
      </c>
      <c r="AB19" s="53">
        <f t="shared" si="4"/>
        <v>122.82485875706215</v>
      </c>
      <c r="AC19" s="24">
        <v>10870</v>
      </c>
      <c r="AD19" s="24">
        <v>559</v>
      </c>
      <c r="AE19" s="53">
        <f t="shared" si="5"/>
        <v>135.99284436493738</v>
      </c>
      <c r="AF19" s="24">
        <v>7602</v>
      </c>
      <c r="AG19" s="24">
        <v>613</v>
      </c>
      <c r="AH19" s="53">
        <f t="shared" si="6"/>
        <v>142.57748776508973</v>
      </c>
      <c r="AI19" s="24">
        <v>8740</v>
      </c>
      <c r="AJ19" s="24">
        <v>94</v>
      </c>
      <c r="AK19" s="53">
        <f t="shared" si="7"/>
        <v>128.82978723404256</v>
      </c>
      <c r="AL19" s="24">
        <v>1211</v>
      </c>
      <c r="AM19" s="24">
        <v>98</v>
      </c>
      <c r="AN19" s="53">
        <f t="shared" si="8"/>
        <v>140.20408163265307</v>
      </c>
      <c r="AO19" s="24">
        <v>1374</v>
      </c>
      <c r="AP19" s="24">
        <v>120</v>
      </c>
      <c r="AQ19" s="53">
        <f t="shared" si="9"/>
        <v>261.16666666666669</v>
      </c>
      <c r="AR19" s="24">
        <v>3134</v>
      </c>
      <c r="AS19" s="24">
        <v>172</v>
      </c>
      <c r="AT19" s="53">
        <f t="shared" si="10"/>
        <v>192.81395348837211</v>
      </c>
      <c r="AU19" s="24">
        <v>3316.4</v>
      </c>
      <c r="AV19" s="24">
        <v>109</v>
      </c>
      <c r="AW19" s="53">
        <f t="shared" si="15"/>
        <v>232.20183486238534</v>
      </c>
      <c r="AX19" s="24">
        <v>2531</v>
      </c>
      <c r="AY19" s="24">
        <v>97</v>
      </c>
      <c r="AZ19" s="53">
        <f t="shared" ref="AZ19" si="16">BA19/AY19*10</f>
        <v>209.49484536082474</v>
      </c>
      <c r="BA19" s="24">
        <v>2032.1</v>
      </c>
      <c r="BB19" s="24">
        <v>3</v>
      </c>
      <c r="BC19" s="54">
        <f t="shared" si="12"/>
        <v>98.333333333333343</v>
      </c>
      <c r="BD19" s="24">
        <v>29.5</v>
      </c>
      <c r="BE19" s="24">
        <v>66.7</v>
      </c>
      <c r="BF19" s="48">
        <f t="shared" si="13"/>
        <v>235.3823088455772</v>
      </c>
      <c r="BG19" s="24">
        <v>1570</v>
      </c>
      <c r="BH19" s="71">
        <v>0</v>
      </c>
      <c r="BI19" s="54" t="e">
        <f t="shared" si="14"/>
        <v>#DIV/0!</v>
      </c>
      <c r="BJ19" s="72">
        <v>0</v>
      </c>
      <c r="BK19" s="73">
        <v>59</v>
      </c>
      <c r="BL19" s="74">
        <v>152.92000000000002</v>
      </c>
      <c r="BM19" s="75">
        <v>902.22800000000007</v>
      </c>
      <c r="BN19" s="73">
        <v>45</v>
      </c>
      <c r="BO19" s="74">
        <v>240.78694736842107</v>
      </c>
      <c r="BP19" s="75">
        <v>1083.5412631578947</v>
      </c>
    </row>
    <row r="20" spans="1:68" ht="15.75" thickTop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1"/>
      <c r="S20" s="9"/>
      <c r="T20" s="31"/>
      <c r="U20" s="31"/>
      <c r="V20" s="9"/>
      <c r="W20" s="31"/>
      <c r="X20" s="32"/>
      <c r="Y20" s="15"/>
      <c r="Z20" s="32"/>
      <c r="AA20" s="32"/>
      <c r="AB20" s="15"/>
      <c r="AC20" s="32"/>
      <c r="AD20" s="32"/>
      <c r="AE20" s="15"/>
      <c r="AF20" s="32"/>
      <c r="AG20" s="32"/>
      <c r="AH20" s="15"/>
      <c r="AI20" s="32"/>
      <c r="AJ20" s="32"/>
      <c r="AK20" s="15"/>
      <c r="AL20" s="32"/>
      <c r="AM20" s="32"/>
      <c r="AN20" s="15"/>
      <c r="AO20" s="32"/>
      <c r="AP20" s="32"/>
      <c r="AQ20" s="15"/>
      <c r="AR20" s="32"/>
      <c r="AS20" s="32"/>
      <c r="AT20" s="15"/>
      <c r="AU20" s="32"/>
      <c r="AV20" s="32"/>
      <c r="AW20" s="15"/>
      <c r="AX20" s="32"/>
      <c r="AY20" s="32"/>
      <c r="AZ20" s="15"/>
      <c r="BA20" s="32"/>
      <c r="BB20" s="8"/>
      <c r="BC20" s="8"/>
      <c r="BD20" s="8"/>
      <c r="BE20" s="8"/>
      <c r="BF20" s="70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>
      <c r="A21" s="5"/>
      <c r="B21" s="59" t="s">
        <v>35</v>
      </c>
      <c r="C21" s="25">
        <v>8649</v>
      </c>
      <c r="D21" s="26">
        <v>112.12163255867731</v>
      </c>
      <c r="E21" s="25">
        <v>96974</v>
      </c>
      <c r="F21" s="25">
        <v>7798</v>
      </c>
      <c r="G21" s="26">
        <v>112.737881508079</v>
      </c>
      <c r="H21" s="25">
        <v>87913</v>
      </c>
      <c r="I21" s="25">
        <v>7834</v>
      </c>
      <c r="J21" s="26">
        <v>113.05463364820015</v>
      </c>
      <c r="K21" s="27">
        <v>88567</v>
      </c>
      <c r="L21" s="25">
        <v>7674</v>
      </c>
      <c r="M21" s="26">
        <v>114.71201459473548</v>
      </c>
      <c r="N21" s="27">
        <v>88030</v>
      </c>
      <c r="O21" s="25">
        <f ca="1">SUM(O10:O20)</f>
        <v>8053</v>
      </c>
      <c r="P21" s="26">
        <f ca="1">+Q21/O21*10</f>
        <v>115.47249472246367</v>
      </c>
      <c r="Q21" s="27">
        <f ca="1">SUM(Q10:Q20)</f>
        <v>92990</v>
      </c>
      <c r="R21" s="25">
        <f>SUM(R10:R20)</f>
        <v>7482</v>
      </c>
      <c r="S21" s="26">
        <f>+T21/R21*10</f>
        <v>116.33253140871425</v>
      </c>
      <c r="T21" s="25">
        <f>SUM(T10:T20)</f>
        <v>87040</v>
      </c>
      <c r="U21" s="25">
        <f>SUM(U10:U19)</f>
        <v>7510</v>
      </c>
      <c r="V21" s="26">
        <f>+W21/U21*10</f>
        <v>117.87882822902796</v>
      </c>
      <c r="W21" s="25">
        <f>SUM(W10:W19)</f>
        <v>88527</v>
      </c>
      <c r="X21" s="27">
        <f>SUM(X10:X19)</f>
        <v>5688</v>
      </c>
      <c r="Y21" s="41">
        <f>+Z21/X21*10</f>
        <v>120.22855133614627</v>
      </c>
      <c r="Z21" s="27">
        <f>SUM(Z10:Z19)</f>
        <v>68386</v>
      </c>
      <c r="AA21" s="27">
        <f>SUM(AA10:AA19)</f>
        <v>6514</v>
      </c>
      <c r="AB21" s="41">
        <f>+AC21/AA21*10</f>
        <v>130.58182376420018</v>
      </c>
      <c r="AC21" s="27">
        <f>SUM(AC10:AC19)</f>
        <v>85061</v>
      </c>
      <c r="AD21" s="27">
        <f>SUM(AD10:AD19)</f>
        <v>5352</v>
      </c>
      <c r="AE21" s="41">
        <f>+AF21/AD21*10</f>
        <v>131.92451420029894</v>
      </c>
      <c r="AF21" s="27">
        <f>SUM(AF10:AF19)</f>
        <v>70606</v>
      </c>
      <c r="AG21" s="27">
        <f>SUM(AG9:AG19)</f>
        <v>5167</v>
      </c>
      <c r="AH21" s="41">
        <f>+AI21/AG21*10</f>
        <v>145.86026707954323</v>
      </c>
      <c r="AI21" s="27">
        <f>SUM(AI9:AI19)</f>
        <v>75366</v>
      </c>
      <c r="AJ21" s="27">
        <f>SUM(AJ10:AJ19)</f>
        <v>5979</v>
      </c>
      <c r="AK21" s="41">
        <f>+AL21/AJ21*10</f>
        <v>132.91854825221608</v>
      </c>
      <c r="AL21" s="27">
        <f>SUM(AL10:AL19)</f>
        <v>79472</v>
      </c>
      <c r="AM21" s="27">
        <f>SUM(AM10:AM19)</f>
        <v>3866</v>
      </c>
      <c r="AN21" s="41">
        <f>+AO21/AM21*10</f>
        <v>152.83497154681842</v>
      </c>
      <c r="AO21" s="27">
        <f>SUM(AO10:AO19)</f>
        <v>59086</v>
      </c>
      <c r="AP21" s="27">
        <f>SUM(AP10:AP19)</f>
        <v>4706</v>
      </c>
      <c r="AQ21" s="41">
        <f>+AR21/AP21*10</f>
        <v>196.86060348491284</v>
      </c>
      <c r="AR21" s="27">
        <f>SUM(AR10:AR19)</f>
        <v>92642.599999999991</v>
      </c>
      <c r="AS21" s="27">
        <f>SUM(AS10:AS19)</f>
        <v>5030</v>
      </c>
      <c r="AT21" s="41">
        <f>+AU21/AS21*10</f>
        <v>213.22883697813123</v>
      </c>
      <c r="AU21" s="27">
        <f>SUM(AU10:AU19)</f>
        <v>107254.105</v>
      </c>
      <c r="AV21" s="27">
        <f>SUM(AV10:AV19)</f>
        <v>2494.6</v>
      </c>
      <c r="AW21" s="41">
        <v>220.67</v>
      </c>
      <c r="AX21" s="27">
        <f>SUM(AX10:AX19)</f>
        <v>55041.2</v>
      </c>
      <c r="AY21" s="47">
        <f>SUM(AY10:AY19)</f>
        <v>2108.4</v>
      </c>
      <c r="AZ21" s="48">
        <f>+BA21/AY21*10</f>
        <v>232.02855245683929</v>
      </c>
      <c r="BA21" s="47">
        <f>SUM(BA10:BA19)</f>
        <v>48920.899999999994</v>
      </c>
      <c r="BB21" s="47">
        <f>SUM(BB10:BB19)</f>
        <v>2303</v>
      </c>
      <c r="BC21" s="48">
        <f>+BD21/BB21*10</f>
        <v>212.26877985236649</v>
      </c>
      <c r="BD21" s="47">
        <f>SUM(BD10:BD19)</f>
        <v>48885.5</v>
      </c>
      <c r="BE21" s="47">
        <f>SUM(BE10:BE19)</f>
        <v>2315.3999999999996</v>
      </c>
      <c r="BF21" s="48">
        <f>+BG21/BE21*10</f>
        <v>248.63090610693621</v>
      </c>
      <c r="BG21" s="47">
        <f>SUM(BG10:BG20)</f>
        <v>57568</v>
      </c>
      <c r="BH21" s="47">
        <f>SUM(BH10:BH19)</f>
        <v>2126.6000000000004</v>
      </c>
      <c r="BI21" s="48">
        <f>+BJ21/BH21*10</f>
        <v>184.36419636979213</v>
      </c>
      <c r="BJ21" s="47">
        <f>SUM(BJ10:BJ20)</f>
        <v>39206.89</v>
      </c>
      <c r="BK21" s="47">
        <f>SUM(BK10:BK19)</f>
        <v>2641.6000000000004</v>
      </c>
      <c r="BL21" s="48">
        <f>+BM21/BK21*10</f>
        <v>180.19350679758071</v>
      </c>
      <c r="BM21" s="47">
        <f>SUM(BM10:BM20)</f>
        <v>47599.916755648926</v>
      </c>
      <c r="BN21" s="47">
        <f>SUM(BN10:BN19)</f>
        <v>1690.8999999999999</v>
      </c>
      <c r="BO21" s="48">
        <f>+BP21/BN21*10</f>
        <v>253.68218847432024</v>
      </c>
      <c r="BP21" s="47">
        <f>SUM(BP10:BP20)</f>
        <v>42895.121249122807</v>
      </c>
    </row>
    <row r="22" spans="1:68">
      <c r="A22" s="11"/>
      <c r="B22" s="12"/>
      <c r="C22" s="49">
        <f>SUM(C10:C19)-C21</f>
        <v>0</v>
      </c>
      <c r="D22" s="55">
        <f>SUM(E10:E19)/SUM(C10:C19)*10-D21</f>
        <v>0</v>
      </c>
      <c r="E22" s="49">
        <f>SUM(E10:E19)-E21</f>
        <v>0</v>
      </c>
      <c r="F22" s="49">
        <f t="shared" ref="F22" si="17">SUM(F10:F19)-F21</f>
        <v>0</v>
      </c>
      <c r="G22" s="55">
        <f t="shared" ref="G22" si="18">SUM(H10:H19)/SUM(F10:F19)*10-G21</f>
        <v>0</v>
      </c>
      <c r="H22" s="49">
        <f t="shared" ref="H22:I22" si="19">SUM(H10:H19)-H21</f>
        <v>0</v>
      </c>
      <c r="I22" s="49">
        <f t="shared" si="19"/>
        <v>0</v>
      </c>
      <c r="J22" s="55">
        <f t="shared" ref="J22" si="20">SUM(K10:K19)/SUM(I10:I19)*10-J21</f>
        <v>0</v>
      </c>
      <c r="K22" s="49">
        <f t="shared" ref="K22:L22" si="21">SUM(K10:K19)-K21</f>
        <v>0</v>
      </c>
      <c r="L22" s="49">
        <f t="shared" si="21"/>
        <v>0</v>
      </c>
      <c r="M22" s="55">
        <f t="shared" ref="M22" si="22">SUM(N10:N19)/SUM(L10:L19)*10-M21</f>
        <v>0</v>
      </c>
      <c r="N22" s="49">
        <f t="shared" ref="N22:O22" si="23">SUM(N10:N19)-N21</f>
        <v>0</v>
      </c>
      <c r="O22" s="49">
        <f t="shared" ca="1" si="23"/>
        <v>0</v>
      </c>
      <c r="P22" s="55">
        <f t="shared" ref="P22" ca="1" si="24">SUM(Q10:Q19)/SUM(O10:O19)*10-P21</f>
        <v>0</v>
      </c>
      <c r="Q22" s="49">
        <f t="shared" ref="Q22:R22" ca="1" si="25">SUM(Q10:Q19)-Q21</f>
        <v>0</v>
      </c>
      <c r="R22" s="49">
        <f t="shared" si="25"/>
        <v>0</v>
      </c>
      <c r="S22" s="55">
        <f t="shared" ref="S22" si="26">SUM(T10:T19)/SUM(R10:R19)*10-S21</f>
        <v>0</v>
      </c>
      <c r="T22" s="49">
        <f t="shared" ref="T22:U22" si="27">SUM(T10:T19)-T21</f>
        <v>0</v>
      </c>
      <c r="U22" s="49">
        <f t="shared" si="27"/>
        <v>0</v>
      </c>
      <c r="V22" s="55">
        <f t="shared" ref="V22" si="28">SUM(W10:W19)/SUM(U10:U19)*10-V21</f>
        <v>0</v>
      </c>
      <c r="W22" s="49">
        <f t="shared" ref="W22:X22" si="29">SUM(W10:W19)-W21</f>
        <v>0</v>
      </c>
      <c r="X22" s="49">
        <f t="shared" si="29"/>
        <v>0</v>
      </c>
      <c r="Y22" s="55">
        <f t="shared" ref="Y22" si="30">SUM(Z10:Z19)/SUM(X10:X19)*10-Y21</f>
        <v>0</v>
      </c>
      <c r="Z22" s="49">
        <f t="shared" ref="Z22:AA22" si="31">SUM(Z10:Z19)-Z21</f>
        <v>0</v>
      </c>
      <c r="AA22" s="49">
        <f t="shared" si="31"/>
        <v>0</v>
      </c>
      <c r="AB22" s="55">
        <f t="shared" ref="AB22" si="32">SUM(AC10:AC19)/SUM(AA10:AA19)*10-AB21</f>
        <v>0</v>
      </c>
      <c r="AC22" s="49">
        <f t="shared" ref="AC22:AD22" si="33">SUM(AC10:AC19)-AC21</f>
        <v>0</v>
      </c>
      <c r="AD22" s="49">
        <f t="shared" si="33"/>
        <v>0</v>
      </c>
      <c r="AE22" s="55">
        <f t="shared" ref="AE22" si="34">SUM(AF10:AF19)/SUM(AD10:AD19)*10-AE21</f>
        <v>0</v>
      </c>
      <c r="AF22" s="49">
        <f t="shared" ref="AF22:AG22" si="35">SUM(AF10:AF19)-AF21</f>
        <v>0</v>
      </c>
      <c r="AG22" s="49">
        <f t="shared" si="35"/>
        <v>0</v>
      </c>
      <c r="AH22" s="55">
        <f t="shared" ref="AH22" si="36">SUM(AI10:AI19)/SUM(AG10:AG19)*10-AH21</f>
        <v>0</v>
      </c>
      <c r="AI22" s="49">
        <f t="shared" ref="AI22:AJ22" si="37">SUM(AI10:AI19)-AI21</f>
        <v>0</v>
      </c>
      <c r="AJ22" s="49">
        <f t="shared" si="37"/>
        <v>0</v>
      </c>
      <c r="AK22" s="55">
        <f t="shared" ref="AK22" si="38">SUM(AL10:AL19)/SUM(AJ10:AJ19)*10-AK21</f>
        <v>0</v>
      </c>
      <c r="AL22" s="49">
        <f t="shared" ref="AL22:AM22" si="39">SUM(AL10:AL19)-AL21</f>
        <v>0</v>
      </c>
      <c r="AM22" s="49">
        <f t="shared" si="39"/>
        <v>0</v>
      </c>
      <c r="AN22" s="55">
        <f t="shared" ref="AN22" si="40">SUM(AO10:AO19)/SUM(AM10:AM19)*10-AN21</f>
        <v>0</v>
      </c>
      <c r="AO22" s="49">
        <f t="shared" ref="AO22:AP22" si="41">SUM(AO10:AO19)-AO21</f>
        <v>0</v>
      </c>
      <c r="AP22" s="49">
        <f t="shared" si="41"/>
        <v>0</v>
      </c>
      <c r="AQ22" s="55">
        <f t="shared" ref="AQ22" si="42">SUM(AR10:AR19)/SUM(AP10:AP19)*10-AQ21</f>
        <v>0</v>
      </c>
      <c r="AR22" s="49">
        <f t="shared" ref="AR22" si="43">SUM(AR10:AR19)-AR21</f>
        <v>0</v>
      </c>
      <c r="AS22" s="49">
        <f t="shared" ref="AS22" si="44">SUM(AS10:AS19)-AS21</f>
        <v>0</v>
      </c>
      <c r="AT22" s="55">
        <f t="shared" ref="AT22" si="45">SUM(AU10:AU19)/SUM(AS10:AS19)*10-AT21</f>
        <v>0</v>
      </c>
      <c r="AU22" s="49">
        <f t="shared" ref="AU22:AV22" si="46">SUM(AU10:AU19)-AU21</f>
        <v>0</v>
      </c>
      <c r="AV22" s="49">
        <f t="shared" si="46"/>
        <v>0</v>
      </c>
      <c r="AW22" s="55">
        <f t="shared" ref="AW22" si="47">SUM(AX10:AX19)/SUM(AV10:AV19)*10-AW21</f>
        <v>-2.8614607552299276E-2</v>
      </c>
      <c r="AX22" s="49">
        <f t="shared" ref="AX22:AY22" si="48">SUM(AX10:AX19)-AX21</f>
        <v>0</v>
      </c>
      <c r="AY22" s="49">
        <f t="shared" si="48"/>
        <v>0</v>
      </c>
      <c r="AZ22" s="55">
        <f t="shared" ref="AZ22" si="49">SUM(BA10:BA19)/SUM(AY10:AY19)*10-AZ21</f>
        <v>0</v>
      </c>
      <c r="BA22" s="49">
        <f t="shared" ref="BA22:BB22" si="50">SUM(BA10:BA19)-BA21</f>
        <v>0</v>
      </c>
      <c r="BB22" s="49">
        <f t="shared" si="50"/>
        <v>0</v>
      </c>
      <c r="BC22" s="55">
        <f t="shared" ref="BC22" si="51">SUM(BD10:BD19)/SUM(BB10:BB19)*10-BC21</f>
        <v>0</v>
      </c>
      <c r="BD22" s="49">
        <f t="shared" ref="BD22" si="52">SUM(BD10:BD19)-BD21</f>
        <v>0</v>
      </c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</row>
    <row r="24" spans="1:68">
      <c r="A24" t="s">
        <v>36</v>
      </c>
      <c r="K24" s="28"/>
      <c r="L24" s="28"/>
      <c r="N24" s="28"/>
      <c r="AF24" s="34"/>
      <c r="AG24" s="34"/>
      <c r="AH24" s="34"/>
      <c r="AI24" s="34"/>
      <c r="AJ24" s="34"/>
      <c r="AK24" s="34"/>
      <c r="AL24" s="34"/>
      <c r="AM24" s="33"/>
      <c r="AN24" s="60"/>
      <c r="AO24" s="34"/>
      <c r="AR24" s="34"/>
    </row>
    <row r="25" spans="1:68">
      <c r="A25" s="2"/>
      <c r="B25" t="s">
        <v>47</v>
      </c>
      <c r="AA25" s="29"/>
      <c r="AB25" s="29"/>
      <c r="AC25" s="29"/>
      <c r="AI25" s="29"/>
    </row>
    <row r="26" spans="1:68">
      <c r="A26" s="30" t="s">
        <v>37</v>
      </c>
      <c r="B26" t="s">
        <v>48</v>
      </c>
    </row>
    <row r="27" spans="1:68">
      <c r="B27" t="s">
        <v>46</v>
      </c>
    </row>
    <row r="36" spans="1:1">
      <c r="A36" s="50"/>
    </row>
  </sheetData>
  <mergeCells count="23">
    <mergeCell ref="BN5:BP5"/>
    <mergeCell ref="A1:AR1"/>
    <mergeCell ref="BB5:BD5"/>
    <mergeCell ref="AM5:AO5"/>
    <mergeCell ref="AP5:AR5"/>
    <mergeCell ref="AS5:AU5"/>
    <mergeCell ref="AV5:AX5"/>
    <mergeCell ref="AY5:BA5"/>
    <mergeCell ref="AJ5:AL5"/>
    <mergeCell ref="C5:E5"/>
    <mergeCell ref="F5:H5"/>
    <mergeCell ref="I5:K5"/>
    <mergeCell ref="L5:N5"/>
    <mergeCell ref="O5:Q5"/>
    <mergeCell ref="R5:T5"/>
    <mergeCell ref="BE5:BG5"/>
    <mergeCell ref="BK5:BM5"/>
    <mergeCell ref="U5:W5"/>
    <mergeCell ref="X5:Z5"/>
    <mergeCell ref="AA5:AC5"/>
    <mergeCell ref="AD5:AF5"/>
    <mergeCell ref="AG5:AI5"/>
    <mergeCell ref="BH5:B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2023-03-07T06:44:09Z</dcterms:modified>
</cp:coreProperties>
</file>