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PUTAR DATA\DATA OPD Th. 2020\OPD 2020\5. PERKIM 2020\DATA PERKIM 2020\"/>
    </mc:Choice>
  </mc:AlternateContent>
  <bookViews>
    <workbookView xWindow="0" yWindow="0" windowWidth="20490" windowHeight="7050"/>
  </bookViews>
  <sheets>
    <sheet name="Sebaran RTLH Se-NTB" sheetId="13" r:id="rId1"/>
    <sheet name="Mataram" sheetId="1" r:id="rId2"/>
    <sheet name="Lobar" sheetId="2" r:id="rId3"/>
    <sheet name="Loteng" sheetId="4" r:id="rId4"/>
    <sheet name="Lotim" sheetId="5" r:id="rId5"/>
    <sheet name="KLU" sheetId="6" r:id="rId6"/>
    <sheet name="Sumbawa" sheetId="8" r:id="rId7"/>
    <sheet name="KSB" sheetId="7" r:id="rId8"/>
    <sheet name="Dompu" sheetId="10" r:id="rId9"/>
    <sheet name="Bima" sheetId="9" r:id="rId10"/>
    <sheet name="Kota Bima" sheetId="1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1" i="8" l="1"/>
  <c r="D43" i="6"/>
  <c r="D267" i="5"/>
  <c r="D156" i="4"/>
  <c r="C18" i="13"/>
  <c r="D23" i="12"/>
  <c r="D24" i="12" s="1"/>
  <c r="D47" i="12"/>
  <c r="D36" i="12"/>
  <c r="D19" i="12"/>
  <c r="D11" i="12"/>
  <c r="D111" i="9"/>
  <c r="D138" i="9"/>
  <c r="D144" i="9"/>
  <c r="D150" i="9"/>
  <c r="D156" i="9" s="1"/>
  <c r="D140" i="9"/>
  <c r="D130" i="9"/>
  <c r="D124" i="9"/>
  <c r="D119" i="9"/>
  <c r="D115" i="9"/>
  <c r="D101" i="9"/>
  <c r="D94" i="9"/>
  <c r="D90" i="9"/>
  <c r="D81" i="9"/>
  <c r="D71" i="9"/>
  <c r="D64" i="9"/>
  <c r="D51" i="9"/>
  <c r="D42" i="9"/>
  <c r="D36" i="9"/>
  <c r="D31" i="9"/>
  <c r="D18" i="9"/>
  <c r="D11" i="9"/>
  <c r="D49" i="10"/>
  <c r="D93" i="10"/>
  <c r="D78" i="10"/>
  <c r="D65" i="10"/>
  <c r="D58" i="10"/>
  <c r="D45" i="10"/>
  <c r="D38" i="10"/>
  <c r="D29" i="10"/>
  <c r="D20" i="10"/>
  <c r="D34" i="7"/>
  <c r="D41" i="7"/>
  <c r="D31" i="7"/>
  <c r="D26" i="7"/>
  <c r="D21" i="7"/>
  <c r="D12" i="7"/>
  <c r="D9" i="7"/>
  <c r="D48" i="12" l="1"/>
  <c r="D157" i="9"/>
  <c r="G157" i="9" s="1"/>
  <c r="D94" i="10"/>
  <c r="D30" i="7" l="1"/>
  <c r="D42" i="7"/>
  <c r="D32" i="7"/>
  <c r="D25" i="7"/>
  <c r="D23" i="7"/>
  <c r="D15" i="7"/>
  <c r="D11" i="7"/>
  <c r="D6" i="7"/>
  <c r="D27" i="6"/>
  <c r="D42" i="6"/>
  <c r="D34" i="6"/>
  <c r="D29" i="6"/>
  <c r="D20" i="6"/>
  <c r="D14" i="6"/>
  <c r="D189" i="5"/>
  <c r="D266" i="5"/>
  <c r="D253" i="5"/>
  <c r="D237" i="5"/>
  <c r="D228" i="5"/>
  <c r="D212" i="5"/>
  <c r="D202" i="5"/>
  <c r="D192" i="5"/>
  <c r="D185" i="5"/>
  <c r="D175" i="5"/>
  <c r="D164" i="5"/>
  <c r="D153" i="5"/>
  <c r="D134" i="5"/>
  <c r="D122" i="5"/>
  <c r="D111" i="5"/>
  <c r="D95" i="5"/>
  <c r="D86" i="5"/>
  <c r="D77" i="5"/>
  <c r="D74" i="5"/>
  <c r="D61" i="5"/>
  <c r="D45" i="5"/>
  <c r="D29" i="5"/>
  <c r="D155" i="4"/>
  <c r="D146" i="4"/>
  <c r="D134" i="4"/>
  <c r="D121" i="4"/>
  <c r="D109" i="4"/>
  <c r="D97" i="4"/>
  <c r="D84" i="4"/>
  <c r="D73" i="4"/>
  <c r="D62" i="4"/>
  <c r="D45" i="4"/>
  <c r="D34" i="4"/>
  <c r="D20" i="4"/>
  <c r="D43" i="7" l="1"/>
  <c r="G43" i="7" s="1"/>
  <c r="D76" i="2"/>
  <c r="D68" i="2"/>
  <c r="D59" i="2"/>
  <c r="D50" i="2"/>
  <c r="D44" i="2"/>
  <c r="D38" i="2"/>
  <c r="D32" i="2"/>
  <c r="D27" i="2"/>
  <c r="D17" i="2"/>
  <c r="D7" i="2"/>
  <c r="D6" i="1"/>
  <c r="D60" i="1"/>
  <c r="D52" i="1"/>
  <c r="D42" i="1"/>
  <c r="D36" i="1"/>
  <c r="D25" i="1"/>
  <c r="D15" i="1"/>
  <c r="D61" i="1" l="1"/>
  <c r="D77" i="2"/>
  <c r="F77" i="2" s="1"/>
</calcChain>
</file>

<file path=xl/sharedStrings.xml><?xml version="1.0" encoding="utf-8"?>
<sst xmlns="http://schemas.openxmlformats.org/spreadsheetml/2006/main" count="2100" uniqueCount="1095">
  <si>
    <t>KECAMATAN AMPENAN</t>
  </si>
  <si>
    <t>KELURAHAN AMPENAN SELATAN</t>
  </si>
  <si>
    <t>KELURAHAN AMPENAN TENGAH</t>
  </si>
  <si>
    <t>KELURAHAN PEJERUK</t>
  </si>
  <si>
    <t>KELURAHAN AMPENAN UTARA</t>
  </si>
  <si>
    <t>KELURAHAN TAMAN SARI</t>
  </si>
  <si>
    <t>KELURAHAN BANJAR</t>
  </si>
  <si>
    <t>KELURAHAN KEBUN SARI</t>
  </si>
  <si>
    <t>KELURAHAN PAJARAKAN KARYA</t>
  </si>
  <si>
    <t>KELURAHAN DAYAN PEKEN</t>
  </si>
  <si>
    <t>KELURAHAN BINTARO</t>
  </si>
  <si>
    <t>KECAMATAN MATARAM</t>
  </si>
  <si>
    <t>KELURAHAN PAGESANGAN</t>
  </si>
  <si>
    <t>KELURAHAN MATARAM TIMUR</t>
  </si>
  <si>
    <t>KELURAHAN PAGUTAN</t>
  </si>
  <si>
    <t>KELURAHAN PAGESANGAN BARAT</t>
  </si>
  <si>
    <t>KELURAHAN PAGESANGAN TIMUR</t>
  </si>
  <si>
    <t>KELURAHAN PEJANGGIK</t>
  </si>
  <si>
    <t>KELURAHAN PUNIA</t>
  </si>
  <si>
    <t>KELURAHAN PAGUTAN TIMUR</t>
  </si>
  <si>
    <t>KELURAHAN PAGUTAN BARAT</t>
  </si>
  <si>
    <t>KECAMATAN CAKRANEGARA</t>
  </si>
  <si>
    <t>KELURAHAN CAKRANEGARA SELATAN</t>
  </si>
  <si>
    <t>KELURAHAN CAKRANEGARA BARAT</t>
  </si>
  <si>
    <t>KELURAHAN CAKRANEGARA TIMUR</t>
  </si>
  <si>
    <t>KELURAHAN CAKRANEGARA UTARA</t>
  </si>
  <si>
    <t>KELURAHAN SAYANG-SAYANG</t>
  </si>
  <si>
    <t>KELURAHAN CAKRANEGARA SELATAN
BARU</t>
  </si>
  <si>
    <t>KELURAHAN SAPTA MARGA</t>
  </si>
  <si>
    <t>KELURAHAN CILINAYA</t>
  </si>
  <si>
    <t>KELURAHAN MAYURA</t>
  </si>
  <si>
    <t>KELURAHAN KARANG TALIWANG</t>
  </si>
  <si>
    <t>KECAMATAN SEKARBELA</t>
  </si>
  <si>
    <t>KELURAHAN KARANG PULE</t>
  </si>
  <si>
    <t>KELURAHAN TANJUNG KARANG</t>
  </si>
  <si>
    <t>KELURAHAN JEMPONG BARU</t>
  </si>
  <si>
    <t>KELURAHAN TANJUNG KARANG
PERMAI</t>
  </si>
  <si>
    <t>KELURAHAN KEKALIK JAYA</t>
  </si>
  <si>
    <t>KECAMATAN SELAPRANG</t>
  </si>
  <si>
    <t>KELURAHAN MATARAM BARAT</t>
  </si>
  <si>
    <t>KELURAHAN DASAN AGUNG</t>
  </si>
  <si>
    <t>KELURAHAN MONJOK</t>
  </si>
  <si>
    <t>KELURAHAN KARANG BARU</t>
  </si>
  <si>
    <t>KELURAHAN REMBIGA</t>
  </si>
  <si>
    <t>KELURAHAN GOMONG</t>
  </si>
  <si>
    <t>KELURAHAN DASAN AGUNG BARU</t>
  </si>
  <si>
    <t>KELURAHAN MONJOK TIMUR</t>
  </si>
  <si>
    <t>KELURAHAN MONJOK BARAT</t>
  </si>
  <si>
    <t>KECAMATAN SANDUBAYA</t>
  </si>
  <si>
    <t>KELURAHAN DASAN CERMEN</t>
  </si>
  <si>
    <t>KELURAHAN BABAKAN</t>
  </si>
  <si>
    <t>KELURAHAN BERTAIS</t>
  </si>
  <si>
    <t>KELURAHAN SELAGALAS</t>
  </si>
  <si>
    <t>KELURAHAN ABIAN TUBUH BARU</t>
  </si>
  <si>
    <t>KELURAHAN TURIDA</t>
  </si>
  <si>
    <t>KELURAHAN MANDALIKA</t>
  </si>
  <si>
    <t>SUMBER DATA</t>
  </si>
  <si>
    <t xml:space="preserve">TANGGAL UPDATE </t>
  </si>
  <si>
    <t>KOTA MATARAM</t>
  </si>
  <si>
    <t>Total</t>
  </si>
  <si>
    <t>TOTAL RTLH KOTA MATARAM</t>
  </si>
  <si>
    <t>KABUPATEN LOMBOK BARAT</t>
  </si>
  <si>
    <t>KECAMATAN BATU LAYAR</t>
  </si>
  <si>
    <t>DESA BATULAYAR</t>
  </si>
  <si>
    <t>DESA LEMBAH SARI</t>
  </si>
  <si>
    <t>KECAMATAN GERUNG</t>
  </si>
  <si>
    <t>DESA BABUSSALAM</t>
  </si>
  <si>
    <t>DESA BELEKE</t>
  </si>
  <si>
    <t>DESA KEBON AYU</t>
  </si>
  <si>
    <t>DESA MESANGGOK</t>
  </si>
  <si>
    <t>DESA TAMAN AYU</t>
  </si>
  <si>
    <t>DESA TEMPOS</t>
  </si>
  <si>
    <t>KELURAHAN DASAN GERES</t>
  </si>
  <si>
    <t>KELURAHAN GERUNG SELATAN</t>
  </si>
  <si>
    <t>KELURAHAN GERUNG UTARA</t>
  </si>
  <si>
    <t>KECAMATAN GUNUNGSARI</t>
  </si>
  <si>
    <t>DESA BUKITTINGGI</t>
  </si>
  <si>
    <t>DESA DOPANG</t>
  </si>
  <si>
    <t>DESA GELANGSAR</t>
  </si>
  <si>
    <t>DESA GUNTUR MACAN</t>
  </si>
  <si>
    <t>DESA KEKAIT</t>
  </si>
  <si>
    <t>DESA MAMBALAN</t>
  </si>
  <si>
    <t>DESA MEKAR SARI</t>
  </si>
  <si>
    <t>DESA PENIMBUNG</t>
  </si>
  <si>
    <t>DESA TAMAN SARI</t>
  </si>
  <si>
    <t>KECAMATAN KEDIRI</t>
  </si>
  <si>
    <t>DESA GELOGOR</t>
  </si>
  <si>
    <t>DESA KEDIRI</t>
  </si>
  <si>
    <t>DESA KEDIRI SELATAN</t>
  </si>
  <si>
    <t>DESA RUMAK</t>
  </si>
  <si>
    <t>KECAMATAN KURIPAN</t>
  </si>
  <si>
    <t>DESA GIRI SASAK</t>
  </si>
  <si>
    <t>DESA JAGARAGA</t>
  </si>
  <si>
    <t>DESA KURIPAN</t>
  </si>
  <si>
    <t>DESA KURIPAN SELATAN</t>
  </si>
  <si>
    <t>DESA KURIPAN TIMUR</t>
  </si>
  <si>
    <t>KECAMATAN LABUAPI</t>
  </si>
  <si>
    <t>DESA BAJUR</t>
  </si>
  <si>
    <t>DESA BENGKEL</t>
  </si>
  <si>
    <t>DESA KARANG BONGKOT</t>
  </si>
  <si>
    <t>DESA KURANJI DALANG</t>
  </si>
  <si>
    <t>DESA MEREMBU</t>
  </si>
  <si>
    <t>KECAMATAN LEMBAR</t>
  </si>
  <si>
    <t>DESA EYAT MAYANG</t>
  </si>
  <si>
    <t>DESA JEMBATAN KEMBAR</t>
  </si>
  <si>
    <t>DESA LABUAN TERENG</t>
  </si>
  <si>
    <t>DESA MAREJE</t>
  </si>
  <si>
    <t>DESA SEKOTONG TIMUR</t>
  </si>
  <si>
    <t>KECAMATAN LINGSAR</t>
  </si>
  <si>
    <t>DESA BATU KUMBANG</t>
  </si>
  <si>
    <t>DESA BATU MEKAR</t>
  </si>
  <si>
    <t>DESA GEGERUNG</t>
  </si>
  <si>
    <t>DESA GIRI MADIA</t>
  </si>
  <si>
    <t>DESA GONTORAN</t>
  </si>
  <si>
    <t>DESA KARANG BAYAN</t>
  </si>
  <si>
    <t>DESA LANGKO</t>
  </si>
  <si>
    <t>DESA SARIBAYE</t>
  </si>
  <si>
    <t>KECAMATAN NARMADA</t>
  </si>
  <si>
    <t>DESA BADRAIN</t>
  </si>
  <si>
    <t>DESA BUWUN SEJATI</t>
  </si>
  <si>
    <t>DESA GOLONG</t>
  </si>
  <si>
    <t>DESA KERU</t>
  </si>
  <si>
    <t>DESA LEBAH SEMPAGE</t>
  </si>
  <si>
    <t>DESA PAKUAN</t>
  </si>
  <si>
    <t>DESA SEDAU</t>
  </si>
  <si>
    <t>DESA SESAOT</t>
  </si>
  <si>
    <t>KECAMATAN SEKOTONG</t>
  </si>
  <si>
    <t>DESA BATU PUTIH</t>
  </si>
  <si>
    <t>DESA BUWUN MAS</t>
  </si>
  <si>
    <t>DESA CENDI MANIK</t>
  </si>
  <si>
    <t>DESA KEDARO</t>
  </si>
  <si>
    <t>DESA PELANGAN</t>
  </si>
  <si>
    <t>DESA SEKOTONG BARAT</t>
  </si>
  <si>
    <t>DESA TAMAN BARU</t>
  </si>
  <si>
    <t>TOTAL RTLH KABUPATEN LOMBOK BARAT</t>
  </si>
  <si>
    <t>KECAMATAN BATUKLIANG</t>
  </si>
  <si>
    <t>DESA AIK DAREK</t>
  </si>
  <si>
    <t>DESA BARABALI</t>
  </si>
  <si>
    <t>DESA BEBER</t>
  </si>
  <si>
    <t>DESA BUJAK</t>
  </si>
  <si>
    <t>DESA MANTANG</t>
  </si>
  <si>
    <t>DESA MEKAR BERSATU</t>
  </si>
  <si>
    <t>DESA PAGUTAN</t>
  </si>
  <si>
    <t>DESA PERESAK</t>
  </si>
  <si>
    <t>DESA SELEBUNG</t>
  </si>
  <si>
    <t>DESA TAMPAK SIRING</t>
  </si>
  <si>
    <t>KECAMATAN BATUKLIANG UTARA</t>
  </si>
  <si>
    <t>DESA AIK BERIK</t>
  </si>
  <si>
    <t>DESA AIK BUKAQ</t>
  </si>
  <si>
    <t>DESA KARANG SIDEMEN</t>
  </si>
  <si>
    <t>DESA LANTAN</t>
  </si>
  <si>
    <t>DESA MAS-MAS</t>
  </si>
  <si>
    <t>DESA SETILING</t>
  </si>
  <si>
    <t>DESA TANAK BEAK</t>
  </si>
  <si>
    <t>DESA TERATAK</t>
  </si>
  <si>
    <t>KECAMATAN JANAPRIA</t>
  </si>
  <si>
    <t>DESA BAKAN</t>
  </si>
  <si>
    <t>DESA DURIAN</t>
  </si>
  <si>
    <t>DESA JANAPRIA</t>
  </si>
  <si>
    <t>DESA JANGO</t>
  </si>
  <si>
    <t>DESA KEREMBONG</t>
  </si>
  <si>
    <t>DESA LEKOR</t>
  </si>
  <si>
    <t>DESA LOANG MAKA</t>
  </si>
  <si>
    <t>DESA PENDEM</t>
  </si>
  <si>
    <t>DESA SABA</t>
  </si>
  <si>
    <t>DESA SELEBUNG REMBIGA</t>
  </si>
  <si>
    <t>DESA SETUTA</t>
  </si>
  <si>
    <t>KECAMATAN JONGGAT</t>
  </si>
  <si>
    <t>DESA BAREJULAT</t>
  </si>
  <si>
    <t>DESA BATU TULIS</t>
  </si>
  <si>
    <t>DESA BONJERUK</t>
  </si>
  <si>
    <t>DESA BUNKATE</t>
  </si>
  <si>
    <t>DESA GEMEL</t>
  </si>
  <si>
    <t>DESA JELANTIK</t>
  </si>
  <si>
    <t>DESA LABULIA</t>
  </si>
  <si>
    <t>DESA NYEROT</t>
  </si>
  <si>
    <t>DESA PENGENJEK</t>
  </si>
  <si>
    <t>DESA PERINA</t>
  </si>
  <si>
    <t>DESA PUYUNG</t>
  </si>
  <si>
    <t>DESA SUKARARA</t>
  </si>
  <si>
    <t>DESA UBUNG</t>
  </si>
  <si>
    <t>KECAMATAN KOPANG</t>
  </si>
  <si>
    <t>DESA AIK BUAL</t>
  </si>
  <si>
    <t>DESA BEBUAK</t>
  </si>
  <si>
    <t>DESA DARMAJI</t>
  </si>
  <si>
    <t>DESA DASAN BARU</t>
  </si>
  <si>
    <t>DESA KOPANG REMBIGA</t>
  </si>
  <si>
    <t>DESA LENDANG ARE</t>
  </si>
  <si>
    <t>DESA MONGGAS</t>
  </si>
  <si>
    <t>DESA MONTONG GAMANG</t>
  </si>
  <si>
    <t>DESA MUNCAN</t>
  </si>
  <si>
    <t>DESA SEMPARU</t>
  </si>
  <si>
    <t>DESA WAJAGESENG</t>
  </si>
  <si>
    <t>KECAMATAN PRAYA</t>
  </si>
  <si>
    <t>DESA AIK MUAL</t>
  </si>
  <si>
    <t>DESA BUNUT BAOK</t>
  </si>
  <si>
    <t>DESA JAGO</t>
  </si>
  <si>
    <t>DESA MEKAR DAMAI</t>
  </si>
  <si>
    <t>DESA MERTAK TOMBOK</t>
  </si>
  <si>
    <t>DESA MONTONG TEREP</t>
  </si>
  <si>
    <t>KELURAHAN GERUNUNG</t>
  </si>
  <si>
    <t>KELURAHAN GONJAK</t>
  </si>
  <si>
    <t>KELURAHAN LENENG</t>
  </si>
  <si>
    <t>KELURAHAN PANJI SARI</t>
  </si>
  <si>
    <t>KELURAHAN PERAPEN</t>
  </si>
  <si>
    <t>KELURAHAN PRAYA</t>
  </si>
  <si>
    <t>KELURAHAN RENTENG</t>
  </si>
  <si>
    <t>KELURAHAN SEMAYAN</t>
  </si>
  <si>
    <t>KELURAHAN TIWUGALIH</t>
  </si>
  <si>
    <t>KECAMATAN PRAYA BARAT</t>
  </si>
  <si>
    <t>DESA BANYU URIP</t>
  </si>
  <si>
    <t>DESA BATUJAI</t>
  </si>
  <si>
    <t>DESA BONDER</t>
  </si>
  <si>
    <t>DESA KATENG</t>
  </si>
  <si>
    <t>DESA MANGKUNG</t>
  </si>
  <si>
    <t>DESA PENUJAK</t>
  </si>
  <si>
    <t>DESA SELONG BLANAK</t>
  </si>
  <si>
    <t>DESA SETANGGOR</t>
  </si>
  <si>
    <t>DESA TANAK RARANG</t>
  </si>
  <si>
    <t>KECAMATAN PRAYA BARAT DAYA</t>
  </si>
  <si>
    <t>DESA BATU JANGKIH</t>
  </si>
  <si>
    <t>DESA DAREK</t>
  </si>
  <si>
    <t>DESA KABUL</t>
  </si>
  <si>
    <t>DESA MONTONG AJAN</t>
  </si>
  <si>
    <t>DESA MONTONG SAPAH</t>
  </si>
  <si>
    <t>DESA PANDAN INDAH</t>
  </si>
  <si>
    <t>DESA PELAMBIK</t>
  </si>
  <si>
    <t>DESA RANGGAGATA</t>
  </si>
  <si>
    <t>DESA SERAGE</t>
  </si>
  <si>
    <t>DESA TEDUH</t>
  </si>
  <si>
    <t>DESA UNGGA</t>
  </si>
  <si>
    <t>KECAMATAN PRAYA TENGAH</t>
  </si>
  <si>
    <t>DESA BATUNYALA</t>
  </si>
  <si>
    <t>DESA BERAIM</t>
  </si>
  <si>
    <t>DESA DAKUNG</t>
  </si>
  <si>
    <t>DESA JURANG JALER</t>
  </si>
  <si>
    <t>DESA KELEBUH</t>
  </si>
  <si>
    <t>DESA LAJUT</t>
  </si>
  <si>
    <t>DESA PEJANGGIK</t>
  </si>
  <si>
    <t>DESA PENGADANG</t>
  </si>
  <si>
    <t>DESA PRAI MEKE</t>
  </si>
  <si>
    <t>KELURAHAN GERANTUNG</t>
  </si>
  <si>
    <t>KELURAHAN JONTLAK</t>
  </si>
  <si>
    <t>KELURAHAN SASAKE</t>
  </si>
  <si>
    <t>KECAMATAN PRAYA TIMUR</t>
  </si>
  <si>
    <t>DESA BELEKA</t>
  </si>
  <si>
    <t>DESA BILELANDO</t>
  </si>
  <si>
    <t>DESA GANTI</t>
  </si>
  <si>
    <t>DESA KIDANG</t>
  </si>
  <si>
    <t>DESA LANDAH</t>
  </si>
  <si>
    <t>DESA MARONG</t>
  </si>
  <si>
    <t>DESA MUJUR</t>
  </si>
  <si>
    <t>DESA SEMOYANG</t>
  </si>
  <si>
    <t>DESA SENGKERANG</t>
  </si>
  <si>
    <t>DESA SUKARAJA</t>
  </si>
  <si>
    <t>KECAMATAN PRINGGARATA</t>
  </si>
  <si>
    <t>DESA ARJANGKA</t>
  </si>
  <si>
    <t>DESA BAGU</t>
  </si>
  <si>
    <t>DESA BILEBANTE</t>
  </si>
  <si>
    <t>DESA MENEMENG</t>
  </si>
  <si>
    <t>DESA MURBAYA</t>
  </si>
  <si>
    <t>DESA PEMEPEK</t>
  </si>
  <si>
    <t>DESA PRINGARATA</t>
  </si>
  <si>
    <t>DESA SEPAKEK</t>
  </si>
  <si>
    <t>DESA SINTUNG</t>
  </si>
  <si>
    <t>DESA SISIK</t>
  </si>
  <si>
    <t>DESA TAMAN INDAH</t>
  </si>
  <si>
    <t>KECAMATAN PUJUT</t>
  </si>
  <si>
    <t>DESA GAPURA</t>
  </si>
  <si>
    <t>DESA KAWO</t>
  </si>
  <si>
    <t>DESA PENGEMBUR</t>
  </si>
  <si>
    <t>DESA PENGENGAT</t>
  </si>
  <si>
    <t>DESA SENGKOL</t>
  </si>
  <si>
    <t>DESA SUKADANA</t>
  </si>
  <si>
    <t>TOTAL RTLH KABUPATEN LOMBOK TENGAH</t>
  </si>
  <si>
    <t>KABUPATEN LOMBOK TIMUR</t>
  </si>
  <si>
    <t>KECAMATAN AIKMEL</t>
  </si>
  <si>
    <t>DESA AIK PRAPA</t>
  </si>
  <si>
    <t>DESA AIKMEL</t>
  </si>
  <si>
    <t>DESA AIKMEL BARAT</t>
  </si>
  <si>
    <t>DESA AIKMEL TIMUR</t>
  </si>
  <si>
    <t>DESA AIKMEL UTARA</t>
  </si>
  <si>
    <t>DESA BAGIK NYAKA SANTRI</t>
  </si>
  <si>
    <t>DESA KALIJAGA</t>
  </si>
  <si>
    <t>DESA KALIJAGA BARU</t>
  </si>
  <si>
    <t>DESA KALIJAGA SELATAN</t>
  </si>
  <si>
    <t>DESA KALIJAGA TENGAH</t>
  </si>
  <si>
    <t>DESA KALIJAGA TIMUR</t>
  </si>
  <si>
    <t>DESA KEMBANG KERANG</t>
  </si>
  <si>
    <t>DESA KEMBANG KERANG DAYA</t>
  </si>
  <si>
    <t>DESA KEROYA</t>
  </si>
  <si>
    <t>DESA LENEK</t>
  </si>
  <si>
    <t>DESA LENEK BARU</t>
  </si>
  <si>
    <t>DESA LENEK DAYA</t>
  </si>
  <si>
    <t>DESA LENEK DUREN</t>
  </si>
  <si>
    <t>DESA LENEK KALI BAMBANG</t>
  </si>
  <si>
    <t>DESA LENEK LAUK</t>
  </si>
  <si>
    <t>DESA LENEK PASIRAMAN</t>
  </si>
  <si>
    <t>DESA LENEK RAMBAN BIAK</t>
  </si>
  <si>
    <t>DESA SUKAREMA</t>
  </si>
  <si>
    <t>DESA TOYA</t>
  </si>
  <si>
    <t>KECAMATAN JEROWARU</t>
  </si>
  <si>
    <t>DESA BATU NAMPAR</t>
  </si>
  <si>
    <t>DESA BATUNAMPAR SELATAN</t>
  </si>
  <si>
    <t>DESA EKAS BUANA</t>
  </si>
  <si>
    <t>DESA JEROWARU</t>
  </si>
  <si>
    <t>DESA KWANG RUNDUN</t>
  </si>
  <si>
    <t>DESA PANDAN WANGI</t>
  </si>
  <si>
    <t>DESA PARE MAS</t>
  </si>
  <si>
    <t>DESA PEMONGKONG</t>
  </si>
  <si>
    <t>DESA PENE</t>
  </si>
  <si>
    <t>DESA SEKAROH</t>
  </si>
  <si>
    <t>DESA SEPAPAN</t>
  </si>
  <si>
    <t>DESA SERIWE</t>
  </si>
  <si>
    <t>DESA SUKADAMAI</t>
  </si>
  <si>
    <t>DESA WAKAN</t>
  </si>
  <si>
    <t>KECAMATAN KERUAK</t>
  </si>
  <si>
    <t>DESA BATU PUTIK</t>
  </si>
  <si>
    <t>DESA DANE RASE</t>
  </si>
  <si>
    <t>DESA KERUAK</t>
  </si>
  <si>
    <t>DESA KETANGGA JERAENG</t>
  </si>
  <si>
    <t>DESA KETAPANG RAYA</t>
  </si>
  <si>
    <t>DESA MENDANA RAYA</t>
  </si>
  <si>
    <t>DESA MONTONG BELAE</t>
  </si>
  <si>
    <t>DESA PIJOT</t>
  </si>
  <si>
    <t>DESA PIJOT UTARA</t>
  </si>
  <si>
    <t>DESA PULAU MARINGKIK</t>
  </si>
  <si>
    <t>DESA SELEBUNG KETANGGA</t>
  </si>
  <si>
    <t>DESA SENYIUR</t>
  </si>
  <si>
    <t>DESA SEPIT</t>
  </si>
  <si>
    <t>DESA SETUNGKEP LINGSAR</t>
  </si>
  <si>
    <t>DESA TANJUNG LUAR</t>
  </si>
  <si>
    <t>KECAMATAN LABUHAN HAJI</t>
  </si>
  <si>
    <t>DESA BANJARSARI</t>
  </si>
  <si>
    <t>DESA KERTASARI</t>
  </si>
  <si>
    <t>DESA KORLEKO</t>
  </si>
  <si>
    <t>DESA KORLEKO SELATAN</t>
  </si>
  <si>
    <t>DESA LABUHAN HAJI</t>
  </si>
  <si>
    <t>DESA PENEDA GANDOR</t>
  </si>
  <si>
    <t>DESA TEROS</t>
  </si>
  <si>
    <t>DESA TIRTANADI</t>
  </si>
  <si>
    <t>KELURAHAN GERES</t>
  </si>
  <si>
    <t>KELURAHAN IJOBALIT</t>
  </si>
  <si>
    <t>KELURAHAN SURYAWANGI</t>
  </si>
  <si>
    <t>KELURAHAN TANJUNG</t>
  </si>
  <si>
    <t>KECAMATAN LENEK</t>
  </si>
  <si>
    <t>KECAMATAN MASBAGIK</t>
  </si>
  <si>
    <t>DESA DANGER</t>
  </si>
  <si>
    <t>DESA KESIK</t>
  </si>
  <si>
    <t>DESA LENDANG NANGKA UTARA</t>
  </si>
  <si>
    <t>DESA MASBAGIK SELATAN</t>
  </si>
  <si>
    <t>DESA MASBAGIK TIMUR</t>
  </si>
  <si>
    <t>DESA MASBAGIK UTARA</t>
  </si>
  <si>
    <t>DESA MASBAGIK UTARA BARU</t>
  </si>
  <si>
    <t>DESA PAOKMOTONG</t>
  </si>
  <si>
    <t>KECAMATAN MONTONG GADING</t>
  </si>
  <si>
    <t>DESA JENGGIK UTARA</t>
  </si>
  <si>
    <t>DESA KILANG</t>
  </si>
  <si>
    <t>DESA LENDANG BELO</t>
  </si>
  <si>
    <t>DESA MONTONG BETOK</t>
  </si>
  <si>
    <t>DESA PERIAN</t>
  </si>
  <si>
    <t>DESA PESANGGRAHAN</t>
  </si>
  <si>
    <t>DESA PRINGGA JURANG</t>
  </si>
  <si>
    <t>DESA PRINGGAJURANG UTARA</t>
  </si>
  <si>
    <t>KECAMATAN PRINGGABAYA</t>
  </si>
  <si>
    <t>DESA ANGGARAKSA</t>
  </si>
  <si>
    <t>DESA APIT AIK</t>
  </si>
  <si>
    <t>DESA BAGIK PAPAN</t>
  </si>
  <si>
    <t>DESA BATUYANG</t>
  </si>
  <si>
    <t>DESA GUNUNG MALANG</t>
  </si>
  <si>
    <t>DESA KERUMUT</t>
  </si>
  <si>
    <t>DESA LABUHAN LOMBOK</t>
  </si>
  <si>
    <t>DESA POHGADING</t>
  </si>
  <si>
    <t>DESA POHGADING TIMUR</t>
  </si>
  <si>
    <t>DESA PRINGGABAYA</t>
  </si>
  <si>
    <t>DESA PRINGGABAYA UTARA</t>
  </si>
  <si>
    <t>DESA SERUNI MUMBUL</t>
  </si>
  <si>
    <t>DESA TANAK GADANG</t>
  </si>
  <si>
    <t>DESA TEKO</t>
  </si>
  <si>
    <t>DESA TELAGA WARU</t>
  </si>
  <si>
    <t>KECAMATAN PRINGGASELA</t>
  </si>
  <si>
    <t>DESA AIK DEWA</t>
  </si>
  <si>
    <t>DESA JURIT</t>
  </si>
  <si>
    <t>DESA JURIT BARU</t>
  </si>
  <si>
    <t>DESA PENGADANGAN</t>
  </si>
  <si>
    <t>DESA PENGADANGAN BARAT</t>
  </si>
  <si>
    <t>DESA PRINGGASELA</t>
  </si>
  <si>
    <t>DESA PRINGGASELA SELATAN</t>
  </si>
  <si>
    <t>DESA PRINGGASELA TIMUR</t>
  </si>
  <si>
    <t>DESA REMPUNG</t>
  </si>
  <si>
    <t>DESA TIMBANUH</t>
  </si>
  <si>
    <t>KECAMATAN SAKRA</t>
  </si>
  <si>
    <t>DESA KABAR</t>
  </si>
  <si>
    <t>DESA KESELET</t>
  </si>
  <si>
    <t>DESA MOYOT</t>
  </si>
  <si>
    <t>DESA RUMBUK</t>
  </si>
  <si>
    <t>DESA RUMBUK TIMUR</t>
  </si>
  <si>
    <t>DESA SAKRA</t>
  </si>
  <si>
    <t>DESA SAKRA SELATAN</t>
  </si>
  <si>
    <t>DESA SONGAK</t>
  </si>
  <si>
    <t>DESA SUWANGI</t>
  </si>
  <si>
    <t>DESA SUWANGI TIMUR</t>
  </si>
  <si>
    <t>KECAMATAN SAKRA BARAT</t>
  </si>
  <si>
    <t>DESA BOROK TOYANG</t>
  </si>
  <si>
    <t>DESA BOYEMARE</t>
  </si>
  <si>
    <t>DESA BUNGTIANG</t>
  </si>
  <si>
    <t>DESA GADUNGMAS</t>
  </si>
  <si>
    <t>DESA GERISAK SEMANGGELENG</t>
  </si>
  <si>
    <t>DESA GUNUNG RAJAK</t>
  </si>
  <si>
    <t>DESA JEROGUNUNG</t>
  </si>
  <si>
    <t>DESA KEMBANG ARE SAMPAI</t>
  </si>
  <si>
    <t>DESA MENGKURU</t>
  </si>
  <si>
    <t>DESA MONTONG BETER</t>
  </si>
  <si>
    <t>DESA PEJARING</t>
  </si>
  <si>
    <t>DESA PEMATUNG</t>
  </si>
  <si>
    <t>DESA PENGKELAK MAS</t>
  </si>
  <si>
    <t>DESA RENSING</t>
  </si>
  <si>
    <t>DESA RENSING BAT</t>
  </si>
  <si>
    <t>DESA RENSING RAYA</t>
  </si>
  <si>
    <t>DESA TANAK KAKEN</t>
  </si>
  <si>
    <t>KECAMATAN SAKRA TIMUR</t>
  </si>
  <si>
    <t>DESA GELANGGANG</t>
  </si>
  <si>
    <t>DESA GERENENG</t>
  </si>
  <si>
    <t>DESA GERENENG TIMUR</t>
  </si>
  <si>
    <t>DESA LENTING</t>
  </si>
  <si>
    <t>DESA LEPAK</t>
  </si>
  <si>
    <t>DESA LEPAK TIMUR</t>
  </si>
  <si>
    <t>DESA MENCEH</t>
  </si>
  <si>
    <t>DESA MONTONG TANGI</t>
  </si>
  <si>
    <t>DESA SURABAYA</t>
  </si>
  <si>
    <t>DESA SURABAYA UTARA</t>
  </si>
  <si>
    <t>KECAMATAN SAMBELIA</t>
  </si>
  <si>
    <t>DESA BAGIK MANIS</t>
  </si>
  <si>
    <t>DESA BELANTING</t>
  </si>
  <si>
    <t>DESA DADAP</t>
  </si>
  <si>
    <t>DESA LABUHAN PANDAN</t>
  </si>
  <si>
    <t>DESA MADAYIN</t>
  </si>
  <si>
    <t>DESA OBEL-OBEL</t>
  </si>
  <si>
    <t>DESA PADAK GUAR</t>
  </si>
  <si>
    <t>DESA SAMBALIA</t>
  </si>
  <si>
    <t>DESA SENANGGALIH</t>
  </si>
  <si>
    <t>DESA SUGIAN</t>
  </si>
  <si>
    <t>KECAMATAN SELONG</t>
  </si>
  <si>
    <t>DESA DANGGEN TIMUR</t>
  </si>
  <si>
    <t>KELURAHAN DENGGEN</t>
  </si>
  <si>
    <t>KELURAHAN KELAJU JORONG</t>
  </si>
  <si>
    <t>KELURAHAN KELAYU UTARA</t>
  </si>
  <si>
    <t>KELURAHAN KEMBANG SARI</t>
  </si>
  <si>
    <t>KELURAHAN PANCOR</t>
  </si>
  <si>
    <t>KELURAHAN RAKAM</t>
  </si>
  <si>
    <t>KELURAHAN SANDU BAYA</t>
  </si>
  <si>
    <t>KELURAHAN SELONG</t>
  </si>
  <si>
    <t>KECAMATAN SEMBALUN</t>
  </si>
  <si>
    <t>DESA BILOK PETUNG</t>
  </si>
  <si>
    <t>DESA SAJANG</t>
  </si>
  <si>
    <t>DESA SEMBALUN</t>
  </si>
  <si>
    <t>DESA SEMBALUN BUMBUNG</t>
  </si>
  <si>
    <t>DESA SEMBALUN LAWANG</t>
  </si>
  <si>
    <t>DESA SEMBALUN TIMBA GADING</t>
  </si>
  <si>
    <t>KECAMATAN SIKUR</t>
  </si>
  <si>
    <t>DESA GELORA</t>
  </si>
  <si>
    <t>DESA KEMBANG KUNING</t>
  </si>
  <si>
    <t>DESA LOYOK</t>
  </si>
  <si>
    <t>DESA MONTONG BAAN</t>
  </si>
  <si>
    <t>DESA MONTONG BAAN SELATAN</t>
  </si>
  <si>
    <t>DESA SEMAYA</t>
  </si>
  <si>
    <t>DESA SIKUR</t>
  </si>
  <si>
    <t>DESA SIKUR SELATAN</t>
  </si>
  <si>
    <t>DESA TETE BATU</t>
  </si>
  <si>
    <t>KECAMATAN SUKAMULIA</t>
  </si>
  <si>
    <t>DESA DASAN LEKONG</t>
  </si>
  <si>
    <t>DESA JANTUK</t>
  </si>
  <si>
    <t>DESA NYIUR TEBEL</t>
  </si>
  <si>
    <t>DESA PADAMARA</t>
  </si>
  <si>
    <t>DESA PAOK PAMPANG</t>
  </si>
  <si>
    <t>DESA SETANGGOR SELATAN</t>
  </si>
  <si>
    <t>DESA SUKAMULIA</t>
  </si>
  <si>
    <t>DESA SUKAMULIA TIMUR</t>
  </si>
  <si>
    <t>KECAMATAN SURALAGA</t>
  </si>
  <si>
    <t>DESA ANJANI</t>
  </si>
  <si>
    <t>DESA BAGIK PAYUNG</t>
  </si>
  <si>
    <t>DESA BAGIK PAYUNG SELATAN</t>
  </si>
  <si>
    <t>DESA BAGIK PAYUNG TIMUR</t>
  </si>
  <si>
    <t>DESA BINTANG RINJANI</t>
  </si>
  <si>
    <t>DESA DAMES DAMAI</t>
  </si>
  <si>
    <t>DESA DASAN BOROK</t>
  </si>
  <si>
    <t>DESA GAPUK</t>
  </si>
  <si>
    <t>DESA GERUNG PERMAI</t>
  </si>
  <si>
    <t>DESA KERONGKONG</t>
  </si>
  <si>
    <t>DESA PAOK LOMBOK</t>
  </si>
  <si>
    <t>DESA SURALAGA</t>
  </si>
  <si>
    <t>DESA TEBABAN</t>
  </si>
  <si>
    <t>DESA TUMBUH MULIA</t>
  </si>
  <si>
    <t>DESA WARINGIN</t>
  </si>
  <si>
    <t>KECAMATAN SUWELA</t>
  </si>
  <si>
    <t>DESA KETANGGA</t>
  </si>
  <si>
    <t>DESA PERIGI</t>
  </si>
  <si>
    <t>DESA PUNCAK JERINGO</t>
  </si>
  <si>
    <t>DESA SAPIT</t>
  </si>
  <si>
    <t>DESA SELAPARANG</t>
  </si>
  <si>
    <t>DESA SUELA</t>
  </si>
  <si>
    <t>DESA SUNTALANGU</t>
  </si>
  <si>
    <t>KECAMATAN TERARA</t>
  </si>
  <si>
    <t>DESA EMBUNG KANDONG</t>
  </si>
  <si>
    <t>DESA EMBUNG RAJA</t>
  </si>
  <si>
    <t>DESA KALIANYAR</t>
  </si>
  <si>
    <t>DESA LANDO</t>
  </si>
  <si>
    <t>DESA LEMING</t>
  </si>
  <si>
    <t>DESA PANDAN DURI</t>
  </si>
  <si>
    <t>DESA RARANG</t>
  </si>
  <si>
    <t>DESA RARANG BATAS</t>
  </si>
  <si>
    <t>DESA RARANG SELATAN</t>
  </si>
  <si>
    <t>DESA RARANG TENGAH</t>
  </si>
  <si>
    <t>DESA SANTONG</t>
  </si>
  <si>
    <t>DESA SELAGIK</t>
  </si>
  <si>
    <t>DESA SURADADI</t>
  </si>
  <si>
    <t>DESA TERARA</t>
  </si>
  <si>
    <t>KECAMATAN WANASABA</t>
  </si>
  <si>
    <t>DESA BEBIDAS</t>
  </si>
  <si>
    <t>DESA BERIRI JARAK</t>
  </si>
  <si>
    <t>DESA JINENG</t>
  </si>
  <si>
    <t>DESA KARANG BARU</t>
  </si>
  <si>
    <t>DESA KARANG BARU TIMUR</t>
  </si>
  <si>
    <t>DESA MAMBEN BARU</t>
  </si>
  <si>
    <t>DESA MAMBEN DAYA</t>
  </si>
  <si>
    <t>DESA MAMBEN LAUK</t>
  </si>
  <si>
    <t>DESA TEMBENG PUTIK</t>
  </si>
  <si>
    <t>DESA WANASABA</t>
  </si>
  <si>
    <t>DESA WANASABA DAYA</t>
  </si>
  <si>
    <t>DESA WANASABA LAUK</t>
  </si>
  <si>
    <t>TOTAL RTLH KABUPATEN LOMBOK TIMUR</t>
  </si>
  <si>
    <t>KABUPATEN LOMBOK UTARA</t>
  </si>
  <si>
    <t>KECAMATAN BAYAN</t>
  </si>
  <si>
    <t>DESA AKAT AKAR</t>
  </si>
  <si>
    <t>DESA ANYAR</t>
  </si>
  <si>
    <t>DESA BAYAN</t>
  </si>
  <si>
    <t>DESA KARANG BAJO</t>
  </si>
  <si>
    <t>DESA LOLOAN</t>
  </si>
  <si>
    <t>DESA MUMBUL SARI</t>
  </si>
  <si>
    <t>DESA SAMBIK ELEN</t>
  </si>
  <si>
    <t>DESA SENARU</t>
  </si>
  <si>
    <t>KECAMATAN GANGGA</t>
  </si>
  <si>
    <t>DESA BENTEK</t>
  </si>
  <si>
    <t>DESA GENGGELANG</t>
  </si>
  <si>
    <t>DESA GONDANG</t>
  </si>
  <si>
    <t>DESA REMPEK</t>
  </si>
  <si>
    <t>DESA SAMBIK BANGKOL</t>
  </si>
  <si>
    <t>KECAMATAN KAYANGAN</t>
  </si>
  <si>
    <t>DESA DANGIANG</t>
  </si>
  <si>
    <t>DESA GUMANTAR</t>
  </si>
  <si>
    <t>DESA KAYANGAN</t>
  </si>
  <si>
    <t>DESA PENDUA</t>
  </si>
  <si>
    <t>DESA SALUT</t>
  </si>
  <si>
    <t>DESA SELENGEN</t>
  </si>
  <si>
    <t>DESA SESAIT</t>
  </si>
  <si>
    <t>KECAMATAN PEMENANG</t>
  </si>
  <si>
    <t>DESA GILI INDAH</t>
  </si>
  <si>
    <t>DESA MALAKA</t>
  </si>
  <si>
    <t>DESA PEMENANG BARAT</t>
  </si>
  <si>
    <t>DESA PEMENANG TIMUR</t>
  </si>
  <si>
    <t>KECAMATAN TANJUNG</t>
  </si>
  <si>
    <t>DESA JENGGALA</t>
  </si>
  <si>
    <t>DESA MEDANA</t>
  </si>
  <si>
    <t>DESA SIGAR PENJALIN</t>
  </si>
  <si>
    <t>DESA SOKONG</t>
  </si>
  <si>
    <t>DESA TANJUNG</t>
  </si>
  <si>
    <t>DESA TEGAL MAJA</t>
  </si>
  <si>
    <t>DESA TENIGA</t>
  </si>
  <si>
    <t>TOTAL RTLH KABUPATEN LOMBOK UTARA</t>
  </si>
  <si>
    <t>KABUPATEN SUMBAWA</t>
  </si>
  <si>
    <t>KECAMATAN ALAS</t>
  </si>
  <si>
    <t>DESA BARU</t>
  </si>
  <si>
    <t>DESA DALAM</t>
  </si>
  <si>
    <t>DESA JURAN ALAS</t>
  </si>
  <si>
    <t>DESA KALIMANGO</t>
  </si>
  <si>
    <t>DESA LABUHAN ALAS</t>
  </si>
  <si>
    <t>DESA LUAR</t>
  </si>
  <si>
    <t>DESA MARENTE</t>
  </si>
  <si>
    <t>DESA PULAU BUNGIN</t>
  </si>
  <si>
    <t>KECAMATAN ALAS BARAT</t>
  </si>
  <si>
    <t>DESA GONTAR</t>
  </si>
  <si>
    <t>DESA GONTAR BARU</t>
  </si>
  <si>
    <t>DESA LABUHAN MAPIN</t>
  </si>
  <si>
    <t>DESA LEKONG</t>
  </si>
  <si>
    <t>DESA MAPIN BERU</t>
  </si>
  <si>
    <t>DESA MAPIN KEBAK</t>
  </si>
  <si>
    <t>DESA MAPIN REA</t>
  </si>
  <si>
    <t>DESA USAR MAPIN</t>
  </si>
  <si>
    <t>KECAMATAN BATU LANTEH</t>
  </si>
  <si>
    <t>DESA BAO DESA</t>
  </si>
  <si>
    <t>DESA BATU DULANG</t>
  </si>
  <si>
    <t>DESA BATU ROTOK</t>
  </si>
  <si>
    <t>DESA KELUNGKUNG</t>
  </si>
  <si>
    <t>DESA TANGKAM PULIT</t>
  </si>
  <si>
    <t>DESA TEPAL</t>
  </si>
  <si>
    <t>KECAMATAN BUER</t>
  </si>
  <si>
    <t>DESA BUIN BARU</t>
  </si>
  <si>
    <t>DESA JURU MAPIN</t>
  </si>
  <si>
    <t>DESA KALABESO</t>
  </si>
  <si>
    <t>DESA LABUHAN BURUNG</t>
  </si>
  <si>
    <t>DESA PULAU KAUNG</t>
  </si>
  <si>
    <t>DESA TARUSA</t>
  </si>
  <si>
    <t>KECAMATAN EMPANG</t>
  </si>
  <si>
    <t>DESA BOAL</t>
  </si>
  <si>
    <t>DESA BUNGA EJA</t>
  </si>
  <si>
    <t>DESA EMPANG BAWA</t>
  </si>
  <si>
    <t>DESA GAPIT</t>
  </si>
  <si>
    <t>DESA JOTANG</t>
  </si>
  <si>
    <t>DESA JOTANG BERU</t>
  </si>
  <si>
    <t>DESA LAMENTA</t>
  </si>
  <si>
    <t>DESA ONGKO</t>
  </si>
  <si>
    <t>DESA PAMANTO</t>
  </si>
  <si>
    <t>KECAMATAN LABANGKA</t>
  </si>
  <si>
    <t>DESA JAYA MAKMUR</t>
  </si>
  <si>
    <t>DESA LABANGKA</t>
  </si>
  <si>
    <t>DESA SEKOKAT</t>
  </si>
  <si>
    <t>DESA SUKA DAMAI</t>
  </si>
  <si>
    <t>DESA SUKA MULYA</t>
  </si>
  <si>
    <t>KECAMATAN LABUHAN BADAS</t>
  </si>
  <si>
    <t>DESA BAJO MEDANG</t>
  </si>
  <si>
    <t>DESA BUGIS MEDANG</t>
  </si>
  <si>
    <t>DESA KARANG DIMA</t>
  </si>
  <si>
    <t>DESA LABUHAN AJI</t>
  </si>
  <si>
    <t>DESA LABUHAN BADAS</t>
  </si>
  <si>
    <t>DESA LABUHAN SUMBAWA</t>
  </si>
  <si>
    <t>DESA SEBOTOK</t>
  </si>
  <si>
    <t>KECAMATAN LANTUNG</t>
  </si>
  <si>
    <t>DESA AI MUAL</t>
  </si>
  <si>
    <t>DESA LANTUNG</t>
  </si>
  <si>
    <t>DESA PADESA</t>
  </si>
  <si>
    <t>DESA SEPUKUR</t>
  </si>
  <si>
    <t>KECAMATAN LAPE</t>
  </si>
  <si>
    <t>DESA DETE</t>
  </si>
  <si>
    <t>DESA HIJRAH</t>
  </si>
  <si>
    <t>DESA LABUHAN KURIS</t>
  </si>
  <si>
    <t>DESA LAPE</t>
  </si>
  <si>
    <t>KECAMATAN LENANGGUAR</t>
  </si>
  <si>
    <t>DESA LEDANG</t>
  </si>
  <si>
    <t>DESA LENANGGUAR</t>
  </si>
  <si>
    <t>DESA TATEBAL</t>
  </si>
  <si>
    <t>KECAMATAN LOPOK</t>
  </si>
  <si>
    <t>DESA BERORA</t>
  </si>
  <si>
    <t>DESA LANGAM</t>
  </si>
  <si>
    <t>DESA LOPOK</t>
  </si>
  <si>
    <t>DESA LOPOK BERU</t>
  </si>
  <si>
    <t>DESA MAMAK</t>
  </si>
  <si>
    <t>DESA PUNGKIT</t>
  </si>
  <si>
    <t>DESA TATEDE</t>
  </si>
  <si>
    <t>KECAMATAN LUNYUK</t>
  </si>
  <si>
    <t>DESA EMANG LESTARI</t>
  </si>
  <si>
    <t>DESA JAMU</t>
  </si>
  <si>
    <t>DESA LUNYUK ODE</t>
  </si>
  <si>
    <t>DESA LUNYUK REA</t>
  </si>
  <si>
    <t>DESA PADA SUKA</t>
  </si>
  <si>
    <t>DESA PERUNG</t>
  </si>
  <si>
    <t>DESA SUKA MAJU</t>
  </si>
  <si>
    <t>KECAMATAN MARONGE</t>
  </si>
  <si>
    <t>DESA LABUHAN SANGORO</t>
  </si>
  <si>
    <t>DESA MARONGE</t>
  </si>
  <si>
    <t>DESA PAMASAR</t>
  </si>
  <si>
    <t>DESA SIMU</t>
  </si>
  <si>
    <t>KECAMATAN MOYO HILIR</t>
  </si>
  <si>
    <t>DESA BATU BANGKA</t>
  </si>
  <si>
    <t>DESA BERARE</t>
  </si>
  <si>
    <t>DESA KAKIANG</t>
  </si>
  <si>
    <t>DESA LABUHAN IJUK</t>
  </si>
  <si>
    <t>DESA MOYO</t>
  </si>
  <si>
    <t>DESA MOYO MEKAR</t>
  </si>
  <si>
    <t>DESA NGERU</t>
  </si>
  <si>
    <t>DESA OLAT RAWA</t>
  </si>
  <si>
    <t>DESA POTO</t>
  </si>
  <si>
    <t>DESA SERADING</t>
  </si>
  <si>
    <t>KECAMATAN MOYO HULU</t>
  </si>
  <si>
    <t>DESA BATU BULAN</t>
  </si>
  <si>
    <t>DESA BATU TERING</t>
  </si>
  <si>
    <t>DESA BRANG REA</t>
  </si>
  <si>
    <t>DESA LESENG</t>
  </si>
  <si>
    <t>DESA LITO</t>
  </si>
  <si>
    <t>DESA MAMAN</t>
  </si>
  <si>
    <t>DESA MARGA KARYA</t>
  </si>
  <si>
    <t>DESA MOKONG</t>
  </si>
  <si>
    <t>DESA PERNEK</t>
  </si>
  <si>
    <t>DESA SEBASANG</t>
  </si>
  <si>
    <t>DESA SEMAMUNG</t>
  </si>
  <si>
    <t>DESA SEMPE</t>
  </si>
  <si>
    <t>KECAMATAN MOYO UTARA</t>
  </si>
  <si>
    <t>DESA KUKIN</t>
  </si>
  <si>
    <t>DESA PENYARING</t>
  </si>
  <si>
    <t>DESA SEBEWE</t>
  </si>
  <si>
    <t>DESA SONGKAR</t>
  </si>
  <si>
    <t>KECAMATAN ORONG TELU</t>
  </si>
  <si>
    <t>DESA KELAWIS</t>
  </si>
  <si>
    <t>DESA MUNGKIN</t>
  </si>
  <si>
    <t>DESA SEBEOK</t>
  </si>
  <si>
    <t>DESA SENAWANG</t>
  </si>
  <si>
    <t>KECAMATAN PLAMPANG</t>
  </si>
  <si>
    <t>DESA SELANTEH</t>
  </si>
  <si>
    <t>DESA SEPAYUNG</t>
  </si>
  <si>
    <t>DESA TELUK SANTONG</t>
  </si>
  <si>
    <t>KECAMATAN RHEE</t>
  </si>
  <si>
    <t>DESA LUK</t>
  </si>
  <si>
    <t>DESA RHEE</t>
  </si>
  <si>
    <t>KECAMATAN ROPANG</t>
  </si>
  <si>
    <t>DESA LAWIN</t>
  </si>
  <si>
    <t>DESA LEBANGKAR</t>
  </si>
  <si>
    <t>DESA LEBIN</t>
  </si>
  <si>
    <t>DESA RANAN</t>
  </si>
  <si>
    <t>DESA ROPANG</t>
  </si>
  <si>
    <t>KECAMATAN SUMBAWA</t>
  </si>
  <si>
    <t>KELURAHAN BRANG BARA</t>
  </si>
  <si>
    <t>KELURAHAN BRANG BIJI</t>
  </si>
  <si>
    <t>KELURAHAN BUGIS</t>
  </si>
  <si>
    <t>KELURAHAN LEMPEH</t>
  </si>
  <si>
    <t>KELURAHAN PEKAT</t>
  </si>
  <si>
    <t>KELURAHAN SAMAPUIN</t>
  </si>
  <si>
    <t>KELURAHAN SEKETENG</t>
  </si>
  <si>
    <t>KELURAHAN UMA SIMA</t>
  </si>
  <si>
    <t>KECAMATAN TARANO</t>
  </si>
  <si>
    <t>DESA BANDA</t>
  </si>
  <si>
    <t>DESA BANTULANTE</t>
  </si>
  <si>
    <t>DESA LABUHAN BONTONG</t>
  </si>
  <si>
    <t>DESA LABUHAN JAMBU</t>
  </si>
  <si>
    <t>DESA LABUHAN PIDANG</t>
  </si>
  <si>
    <t>DESA MATA</t>
  </si>
  <si>
    <t>DESA TOLO OI</t>
  </si>
  <si>
    <t>KECAMATAN UNTER IWES</t>
  </si>
  <si>
    <t>DESA BOAK</t>
  </si>
  <si>
    <t>DESA KEREKEH</t>
  </si>
  <si>
    <t>KECAMATAN UTAN</t>
  </si>
  <si>
    <t>DESA MOTONG</t>
  </si>
  <si>
    <t>DESA PUKAT</t>
  </si>
  <si>
    <t>DESA SEBEDO</t>
  </si>
  <si>
    <t>DESA STOWE BRANG</t>
  </si>
  <si>
    <t>DESA TENGAH</t>
  </si>
  <si>
    <t>TOTAL RTLH KABUPATEN SUMBAWA</t>
  </si>
  <si>
    <t>KABUPATEN SUMBAWA BARAT</t>
  </si>
  <si>
    <t>KECAMATAN BRANG ENE</t>
  </si>
  <si>
    <t>DESA KALIMANTONG</t>
  </si>
  <si>
    <t>KECAMATAN BRANG REA</t>
  </si>
  <si>
    <t>DESA DESA BERU</t>
  </si>
  <si>
    <t>DESA MOTENG</t>
  </si>
  <si>
    <t>DESA SAPUGARA BREE</t>
  </si>
  <si>
    <t>DESA SEMINAR SALIT</t>
  </si>
  <si>
    <t>KECAMATAN JEREWEH</t>
  </si>
  <si>
    <t>DESA BELO</t>
  </si>
  <si>
    <t>DESA BERU</t>
  </si>
  <si>
    <t>DESA GOA</t>
  </si>
  <si>
    <t>KECAMATAN POTO TANO</t>
  </si>
  <si>
    <t>DESA KIANTAR</t>
  </si>
  <si>
    <t>DESA KOKARLIAN</t>
  </si>
  <si>
    <t>DESA POTO TANO</t>
  </si>
  <si>
    <t>DESA SENAYAN</t>
  </si>
  <si>
    <t>DESA TEBO</t>
  </si>
  <si>
    <t>DESA TUANANGA</t>
  </si>
  <si>
    <t>DESA UPT TAMBAK SARI</t>
  </si>
  <si>
    <t>KECAMATAN SEKONGKANG</t>
  </si>
  <si>
    <t>DESA AI KANGKUNG</t>
  </si>
  <si>
    <t>KECAMATAN SETELUK</t>
  </si>
  <si>
    <t>DESA LAMUSUNG</t>
  </si>
  <si>
    <t>DESA MERARAN</t>
  </si>
  <si>
    <t>DESA REMPE</t>
  </si>
  <si>
    <t>DESA SERAN</t>
  </si>
  <si>
    <t>DESA SETELUK ATAS</t>
  </si>
  <si>
    <t>DESA SETELUK TENGAH</t>
  </si>
  <si>
    <t>KECAMATAN TALIWANG</t>
  </si>
  <si>
    <t>DESA LABUHAN LALAR</t>
  </si>
  <si>
    <t>DESA SERMONG</t>
  </si>
  <si>
    <t>KELURAHAN DALAM</t>
  </si>
  <si>
    <t>KELURAHAN KUANG</t>
  </si>
  <si>
    <t>KELURAHAN MENALA</t>
  </si>
  <si>
    <t>KELURAHAN SAMPIR</t>
  </si>
  <si>
    <t>KELURAHAN TELAGA BERTONG</t>
  </si>
  <si>
    <t>TOTAL RTLH KABUPATEN SUMBAWA BARAT</t>
  </si>
  <si>
    <t>KABUPATEN DOMPU</t>
  </si>
  <si>
    <t>KECAMATAN DOMPU</t>
  </si>
  <si>
    <t>DESA DORE BARA</t>
  </si>
  <si>
    <t>DESA KARAMABURA</t>
  </si>
  <si>
    <t>DESA KAREKE</t>
  </si>
  <si>
    <t>DESA KATUA</t>
  </si>
  <si>
    <t>DESA MANGGE NAE</t>
  </si>
  <si>
    <t>DESA MANGGEASI</t>
  </si>
  <si>
    <t>DESA MBAWI</t>
  </si>
  <si>
    <t>DESA O`O</t>
  </si>
  <si>
    <t>DESA SORI SAKOLO</t>
  </si>
  <si>
    <t>KELURAHAN BADA</t>
  </si>
  <si>
    <t>KELURAHAN BALI</t>
  </si>
  <si>
    <t>KELURAHAN DORA TANGGA</t>
  </si>
  <si>
    <t>KELURAHAN KANDAI I</t>
  </si>
  <si>
    <t>KELURAHAN KARIJAWA</t>
  </si>
  <si>
    <t>KELURAHAN POTU</t>
  </si>
  <si>
    <t>KECAMATAN HU`U</t>
  </si>
  <si>
    <t>DESA ADU</t>
  </si>
  <si>
    <t>DESA CEMPI JAYA</t>
  </si>
  <si>
    <t>DESA DAHA</t>
  </si>
  <si>
    <t>DESA HU`U</t>
  </si>
  <si>
    <t>DESA JALA</t>
  </si>
  <si>
    <t>DESA MERADA</t>
  </si>
  <si>
    <t>DESA RASA BOU</t>
  </si>
  <si>
    <t>DESA SAWE</t>
  </si>
  <si>
    <t>KECAMATAN KEMPO</t>
  </si>
  <si>
    <t>DESA DORO KOBO</t>
  </si>
  <si>
    <t>DESA KEMPO</t>
  </si>
  <si>
    <t>DESA KONTE</t>
  </si>
  <si>
    <t>DESA SONGGAJA</t>
  </si>
  <si>
    <t>DESA SORO</t>
  </si>
  <si>
    <t>DESA SORO BARAT</t>
  </si>
  <si>
    <t>DESA TA`A</t>
  </si>
  <si>
    <t>DESA TOLO KALO</t>
  </si>
  <si>
    <t>KECAMATAN KILO</t>
  </si>
  <si>
    <t>DESA KARAMA</t>
  </si>
  <si>
    <t>DESA KIWU</t>
  </si>
  <si>
    <t>DESA LASI</t>
  </si>
  <si>
    <t>DESA MALAJU</t>
  </si>
  <si>
    <t>DESA MBUJU</t>
  </si>
  <si>
    <t>DESA TAROPO</t>
  </si>
  <si>
    <t>KECAMATAN MANGGALEWA</t>
  </si>
  <si>
    <t>DESA ANAMINA</t>
  </si>
  <si>
    <t>DESA BANGGO</t>
  </si>
  <si>
    <t>DESA DOROMELO</t>
  </si>
  <si>
    <t>DESA KAMPASI MECI</t>
  </si>
  <si>
    <t>DESA KWANGKO</t>
  </si>
  <si>
    <t>DESA LANCI JAYA</t>
  </si>
  <si>
    <t>DESA NANGATUMPU</t>
  </si>
  <si>
    <t>DESA NUSA JAYA</t>
  </si>
  <si>
    <t>DESA SORIUTU</t>
  </si>
  <si>
    <t>DESA TANJU</t>
  </si>
  <si>
    <t>DESA TEKA SIRE</t>
  </si>
  <si>
    <t>KECAMATAN PAJO</t>
  </si>
  <si>
    <t>DESA JAMBU</t>
  </si>
  <si>
    <t>DESA LEPADI</t>
  </si>
  <si>
    <t>DESA LUNE</t>
  </si>
  <si>
    <t>DESA RANGGO</t>
  </si>
  <si>
    <t>DESA TEMBAL LAE</t>
  </si>
  <si>
    <t>DESA WOKO</t>
  </si>
  <si>
    <t>KECAMATAN PEKAT</t>
  </si>
  <si>
    <t>DESA BERINGIN JAYA</t>
  </si>
  <si>
    <t>DESA CALABAI</t>
  </si>
  <si>
    <t>DESA DORO PETI</t>
  </si>
  <si>
    <t>DESA KADINDI</t>
  </si>
  <si>
    <t>DESA KADINDI BARAT</t>
  </si>
  <si>
    <t>DESA KAROMBO</t>
  </si>
  <si>
    <t>DESA NANGAKARA</t>
  </si>
  <si>
    <t>DESA NANGAMIRO</t>
  </si>
  <si>
    <t>DESA PEKAT</t>
  </si>
  <si>
    <t>DESA SORI NOMO</t>
  </si>
  <si>
    <t>DESA SORI TATANGA</t>
  </si>
  <si>
    <t>DESA TAMBORA</t>
  </si>
  <si>
    <t>KECAMATAN WOJA</t>
  </si>
  <si>
    <t>DESA BAKA JAYA</t>
  </si>
  <si>
    <t>DESA BARA</t>
  </si>
  <si>
    <t>DESA MADA PRAMA</t>
  </si>
  <si>
    <t>DESA MATUA</t>
  </si>
  <si>
    <t>DESA MUMBU</t>
  </si>
  <si>
    <t>DESA NOWA</t>
  </si>
  <si>
    <t>DESA RABA BAKA</t>
  </si>
  <si>
    <t>DESA RIWO</t>
  </si>
  <si>
    <t>DESA SANEO</t>
  </si>
  <si>
    <t>DESA SERA KAPI</t>
  </si>
  <si>
    <t>DESA WAWONDURU</t>
  </si>
  <si>
    <t>KELURAHAN KANDAI II</t>
  </si>
  <si>
    <t>KELURAHAN MONTA BARU</t>
  </si>
  <si>
    <t>KELURAHAN SIMPASAI</t>
  </si>
  <si>
    <t>TOTAL RTLH KABUPATEN DOMPU</t>
  </si>
  <si>
    <t>KABUPATEN BIMA</t>
  </si>
  <si>
    <t>KECAMATAN AMBALAWI</t>
  </si>
  <si>
    <t>DESA KOLE</t>
  </si>
  <si>
    <t>DESA MAWU</t>
  </si>
  <si>
    <t>DESA NIPA</t>
  </si>
  <si>
    <t>DESA RITE</t>
  </si>
  <si>
    <t>DESA TALAPITI</t>
  </si>
  <si>
    <t>DESA TOLOWATA</t>
  </si>
  <si>
    <t>KECAMATAN BELO</t>
  </si>
  <si>
    <t>DESA CENGGU</t>
  </si>
  <si>
    <t>DESA DIHA</t>
  </si>
  <si>
    <t>DESA LIDO</t>
  </si>
  <si>
    <t>DESA NGALI</t>
  </si>
  <si>
    <t>DESA RENDA</t>
  </si>
  <si>
    <t>DESA RUNGGU</t>
  </si>
  <si>
    <t>KECAMATAN BOLO</t>
  </si>
  <si>
    <t>DESA BONTOKAPE</t>
  </si>
  <si>
    <t>DESA DARUSSALAM</t>
  </si>
  <si>
    <t>DESA KANANGA</t>
  </si>
  <si>
    <t>DESA KARA</t>
  </si>
  <si>
    <t>DESA LEU</t>
  </si>
  <si>
    <t>DESA NGGEMBE</t>
  </si>
  <si>
    <t>DESA RADA</t>
  </si>
  <si>
    <t>DESA RASABAU</t>
  </si>
  <si>
    <t>DESA RATO</t>
  </si>
  <si>
    <t>DESA SANOLO</t>
  </si>
  <si>
    <t>DESA TAMBE</t>
  </si>
  <si>
    <t>DESA TIMU</t>
  </si>
  <si>
    <t>KECAMATAN DONGGO</t>
  </si>
  <si>
    <t>DESA BUMI PAJO</t>
  </si>
  <si>
    <t>DESA DORI DUNGGA</t>
  </si>
  <si>
    <t>DESA KALA</t>
  </si>
  <si>
    <t>DESA MBAWA</t>
  </si>
  <si>
    <t>KECAMATAN LAMBITU</t>
  </si>
  <si>
    <t>DESA KABARO</t>
  </si>
  <si>
    <t>DESA KA`OWA</t>
  </si>
  <si>
    <t>DESA KUTA</t>
  </si>
  <si>
    <t>DESA LONDU</t>
  </si>
  <si>
    <t>DESA TETA</t>
  </si>
  <si>
    <t>KECAMATAN LAMBU</t>
  </si>
  <si>
    <t>DESA HIDIRASA</t>
  </si>
  <si>
    <t>DESA KALEO</t>
  </si>
  <si>
    <t>DESA LAMBU</t>
  </si>
  <si>
    <t>DESA LANTA</t>
  </si>
  <si>
    <t>DESA LANTA BARAT</t>
  </si>
  <si>
    <t>DESA MELAYU</t>
  </si>
  <si>
    <t>KECAMATAN LANGGUDU</t>
  </si>
  <si>
    <t>DESA DORO O`O</t>
  </si>
  <si>
    <t>DESA DUMU</t>
  </si>
  <si>
    <t>DESA KALODU</t>
  </si>
  <si>
    <t>DESA KANGGA</t>
  </si>
  <si>
    <t>DESA KARAMPI</t>
  </si>
  <si>
    <t>DESA KARUMBU</t>
  </si>
  <si>
    <t>DESA KAWUWU</t>
  </si>
  <si>
    <t>DESA LAJU</t>
  </si>
  <si>
    <t>DESA PUSU</t>
  </si>
  <si>
    <t>DESA ROMPO</t>
  </si>
  <si>
    <t>DESA SAMBANE</t>
  </si>
  <si>
    <t>DESA WADURUKA</t>
  </si>
  <si>
    <t>KECAMATAN MADAPANGGA</t>
  </si>
  <si>
    <t>DESA BOLO</t>
  </si>
  <si>
    <t>DESA CAMPA</t>
  </si>
  <si>
    <t>DESA DENA</t>
  </si>
  <si>
    <t>DESA MONGGO</t>
  </si>
  <si>
    <t>DESA RADE</t>
  </si>
  <si>
    <t>DESA WORO</t>
  </si>
  <si>
    <t>KECAMATAN MONTA</t>
  </si>
  <si>
    <t>DESA BARALAU</t>
  </si>
  <si>
    <t>DESA MONTA</t>
  </si>
  <si>
    <t>DESA NONTOTERA</t>
  </si>
  <si>
    <t>DESA SAKURU</t>
  </si>
  <si>
    <t>DESA SONDO</t>
  </si>
  <si>
    <t>DESA TANGGA BARU</t>
  </si>
  <si>
    <t>DESA TOLOTANGGA</t>
  </si>
  <si>
    <t>DESA WARO</t>
  </si>
  <si>
    <t>DESA WILAMACI</t>
  </si>
  <si>
    <t>KECAMATAN PALIBELO</t>
  </si>
  <si>
    <t>DESA BRE</t>
  </si>
  <si>
    <t>DESA DORE</t>
  </si>
  <si>
    <t>DESA NATA</t>
  </si>
  <si>
    <t>DESA NTONGGU</t>
  </si>
  <si>
    <t>DESA PADOLO</t>
  </si>
  <si>
    <t>DESA TOLONGONDOA</t>
  </si>
  <si>
    <t>DESA TONGGORISA</t>
  </si>
  <si>
    <t>KECAMATAN PARADO</t>
  </si>
  <si>
    <t>DESA KANCA</t>
  </si>
  <si>
    <t>DESA LERE</t>
  </si>
  <si>
    <t>KECAMATAN SANGGAR</t>
  </si>
  <si>
    <t>DESA BORO</t>
  </si>
  <si>
    <t>DESA KORE</t>
  </si>
  <si>
    <t>DESA OI SARO</t>
  </si>
  <si>
    <t>DESA PIONG</t>
  </si>
  <si>
    <t>DESA SANDUE</t>
  </si>
  <si>
    <t>DESA TALOKO</t>
  </si>
  <si>
    <t>KECAMATAN SAPE</t>
  </si>
  <si>
    <t>DESA BAJO PULO</t>
  </si>
  <si>
    <t>DESA BOKE</t>
  </si>
  <si>
    <t>DESA BUGIS</t>
  </si>
  <si>
    <t>DESA BUNCU</t>
  </si>
  <si>
    <t>DESA JIA</t>
  </si>
  <si>
    <t>DESA KOWO</t>
  </si>
  <si>
    <t>DESA LAMERA</t>
  </si>
  <si>
    <t>DESA NARU</t>
  </si>
  <si>
    <t>DESA NARU BARAT</t>
  </si>
  <si>
    <t>DESA PARANGINA</t>
  </si>
  <si>
    <t>DESA POJA</t>
  </si>
  <si>
    <t>DESA RASABOU</t>
  </si>
  <si>
    <t>DESA SANGIA</t>
  </si>
  <si>
    <t>KECAMATAN SOROMANDI</t>
  </si>
  <si>
    <t>DESA BAJO</t>
  </si>
  <si>
    <t>DESA KANATA</t>
  </si>
  <si>
    <t>DESA LEWINTANA</t>
  </si>
  <si>
    <t>KECAMATAN TAMBORA</t>
  </si>
  <si>
    <t>DESA KAWINDA NAE</t>
  </si>
  <si>
    <t>DESA KAWINDA TOI</t>
  </si>
  <si>
    <t>DESA LABUHAN KENANGA</t>
  </si>
  <si>
    <t>KECAMATAN WAWO</t>
  </si>
  <si>
    <t>DESA KAMBILO</t>
  </si>
  <si>
    <t>DESA KOMBO</t>
  </si>
  <si>
    <t>DESA MARIA</t>
  </si>
  <si>
    <t>DESA MARIA UTARA</t>
  </si>
  <si>
    <t>DESA PESA</t>
  </si>
  <si>
    <t>KECAMATAN WERA</t>
  </si>
  <si>
    <t>DESA BALA</t>
  </si>
  <si>
    <t>DESA HADIRASA</t>
  </si>
  <si>
    <t>DESA KALAJENA</t>
  </si>
  <si>
    <t>DESA NTOKE</t>
  </si>
  <si>
    <t>DESA NUNGGI</t>
  </si>
  <si>
    <t>DESA OI TUI</t>
  </si>
  <si>
    <t>DESA PAI</t>
  </si>
  <si>
    <t>DESA SANGIANG</t>
  </si>
  <si>
    <t>DESA TADEWA</t>
  </si>
  <si>
    <t>KECAMATAN WOHA</t>
  </si>
  <si>
    <t>DESA DADIBOU</t>
  </si>
  <si>
    <t>DESA DONGGOBOLO</t>
  </si>
  <si>
    <t>DESA KALAMPA</t>
  </si>
  <si>
    <t>DESA KELI</t>
  </si>
  <si>
    <t>DESA NISA</t>
  </si>
  <si>
    <t>DESA PANDAI</t>
  </si>
  <si>
    <t>DESA PENAPALI</t>
  </si>
  <si>
    <t>DESA RABAKODO</t>
  </si>
  <si>
    <t>DESA RISA</t>
  </si>
  <si>
    <t>DESA SAMILI</t>
  </si>
  <si>
    <t>DESA TALABIU</t>
  </si>
  <si>
    <t>DESA TENGA</t>
  </si>
  <si>
    <t>DESA TENTE</t>
  </si>
  <si>
    <t>DESA WADUWANI</t>
  </si>
  <si>
    <t>TOTAL RTLH KABUPATEN BIMA</t>
  </si>
  <si>
    <t>KOTA BIMA</t>
  </si>
  <si>
    <t>KECAMATAN ASAKOTA</t>
  </si>
  <si>
    <t>KELURAHAN JATIBARU</t>
  </si>
  <si>
    <t>KELURAHAN JATIWANGI</t>
  </si>
  <si>
    <t>KELURAHAN KOLO</t>
  </si>
  <si>
    <t>KELURAHAN MELAYU</t>
  </si>
  <si>
    <t>KECAMATAN MPUNDA</t>
  </si>
  <si>
    <t>KELURAHAN LEWIRATO</t>
  </si>
  <si>
    <t>KELURAHAN MANDE</t>
  </si>
  <si>
    <t>KELURAHAN MANGGEMACI</t>
  </si>
  <si>
    <t>KELURAHAN MATAKANDO</t>
  </si>
  <si>
    <t>KELURAHAN MONGGONAO</t>
  </si>
  <si>
    <t>KELURAHAN PANGGI</t>
  </si>
  <si>
    <t>KELURAHAN PENATOI</t>
  </si>
  <si>
    <t>KELURAHAN SADIA</t>
  </si>
  <si>
    <t>KELURAHAN SAMBINAE</t>
  </si>
  <si>
    <t>KELURAHAN SANTI</t>
  </si>
  <si>
    <t>KECAMATAN RABA</t>
  </si>
  <si>
    <t>KELURAHAN KENDO</t>
  </si>
  <si>
    <t>KELURAHAN NITU</t>
  </si>
  <si>
    <t>KELURAHAN NTOBO</t>
  </si>
  <si>
    <t>KELURAHAN PENANAE</t>
  </si>
  <si>
    <t>KELURAHAN PENARAGA</t>
  </si>
  <si>
    <t>KELURAHAN RABADOMPU BARAT</t>
  </si>
  <si>
    <t>KELURAHAN RABADOMPU TIMUR</t>
  </si>
  <si>
    <t>KELURAHAN RABANGODU SELATAN</t>
  </si>
  <si>
    <t>KELURAHAN RABANGODU UTARA</t>
  </si>
  <si>
    <t>KELURAHAN RITE</t>
  </si>
  <si>
    <t>KELURAHAN RONTU</t>
  </si>
  <si>
    <t>KECAMATAN RASANAE BARAT</t>
  </si>
  <si>
    <t>KELURAHAN DARA</t>
  </si>
  <si>
    <t>KELURAHAN NAE</t>
  </si>
  <si>
    <t>KELURAHAN PANE</t>
  </si>
  <si>
    <t>KELURAHAN PARUGA</t>
  </si>
  <si>
    <t>KELURAHAN SARAE</t>
  </si>
  <si>
    <t>KECAMATAN RASANAE TIMUR</t>
  </si>
  <si>
    <t>KELURAHAN DODU</t>
  </si>
  <si>
    <t>KELURAHAN KODO</t>
  </si>
  <si>
    <t>KELURAHAN KUMBE</t>
  </si>
  <si>
    <t>KELURAHAN LAMPE</t>
  </si>
  <si>
    <t>KELURAHAN LELAMASE</t>
  </si>
  <si>
    <t>KELURAHAN NUNGGA</t>
  </si>
  <si>
    <t>KELURAHAN OI FO`O</t>
  </si>
  <si>
    <t>TOTAL RTLH KOTA BIMA</t>
  </si>
  <si>
    <t>DESA SEGALA ANYAR</t>
  </si>
  <si>
    <t>DESA TERUWAI</t>
  </si>
  <si>
    <t>DESA REMBITAN</t>
  </si>
  <si>
    <t>DESA TUMPAK</t>
  </si>
  <si>
    <t>DESA MERTAK</t>
  </si>
  <si>
    <t>DESA PRABU</t>
  </si>
  <si>
    <t>DESA TANAK AWU</t>
  </si>
  <si>
    <t>DESA KETARA</t>
  </si>
  <si>
    <t>DESA BANGKET PARAK</t>
  </si>
  <si>
    <t>NO.</t>
  </si>
  <si>
    <t xml:space="preserve">KABUPATEN / KOTA </t>
  </si>
  <si>
    <t xml:space="preserve"> RTLH (Ruta)</t>
  </si>
  <si>
    <t>KAB. LOMBOK BARAT</t>
  </si>
  <si>
    <t>KAB. LOMBOK TENGAH</t>
  </si>
  <si>
    <t>KAB. LOMBOK TIMUR</t>
  </si>
  <si>
    <t>KAB. LOMBOK UTARA</t>
  </si>
  <si>
    <t>KAB. SUMBAWA</t>
  </si>
  <si>
    <t>KAB. SUMBAWA BARAT</t>
  </si>
  <si>
    <t>KAB. DOMPU</t>
  </si>
  <si>
    <t>KAB. DIMA</t>
  </si>
  <si>
    <t xml:space="preserve">TOTAL </t>
  </si>
  <si>
    <t>: Desember 2020</t>
  </si>
  <si>
    <t>: Aplikasi e-RTLH Kementerian PUPR</t>
  </si>
  <si>
    <t>RTLH DI KABUPATEN LOMBOK BARAT</t>
  </si>
  <si>
    <t>Sumber data : e-RTLH Kementerian PUPR (Desember 2020)</t>
  </si>
  <si>
    <t>KECAMATAN</t>
  </si>
  <si>
    <t>DESA/KELURAHAN</t>
  </si>
  <si>
    <t>RTLH DI KOTA MATARAM</t>
  </si>
  <si>
    <t>KABUPATEN/KOTA</t>
  </si>
  <si>
    <t>LOMBOK TENGAH</t>
  </si>
  <si>
    <t>RTLH DI KABUPATEN LOMBOK TENGAH</t>
  </si>
  <si>
    <t>RTLH DI KABUPATEN LOMBOK TIMUR</t>
  </si>
  <si>
    <t>RTLH DI KABUPATEN LOMBOK UTARA</t>
  </si>
  <si>
    <t>RTLH DI KABUPATEN SUMBAWA</t>
  </si>
  <si>
    <t>RTLH DI KABUPATEN SUMBAWA BARAT</t>
  </si>
  <si>
    <t>TAHUN 2020</t>
  </si>
  <si>
    <t xml:space="preserve">DATA RTLH PROVINSI NTB </t>
  </si>
  <si>
    <t>RTLH DI KABUPATEN DOMPU</t>
  </si>
  <si>
    <t>RTLH DI KABUPATEN BIMA</t>
  </si>
  <si>
    <t>RTLH DI 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</si>
</sst>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###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1" fontId="0" fillId="0" borderId="1" xfId="2" applyFont="1" applyBorder="1" applyAlignment="1">
      <alignment horizontal="center" vertical="center"/>
    </xf>
    <xf numFmtId="0" fontId="0" fillId="5" borderId="1" xfId="0" applyFill="1" applyBorder="1"/>
    <xf numFmtId="0" fontId="2" fillId="5" borderId="1" xfId="0" applyFont="1" applyFill="1" applyBorder="1" applyAlignment="1">
      <alignment horizontal="right"/>
    </xf>
    <xf numFmtId="41" fontId="2" fillId="5" borderId="1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5" fillId="0" borderId="0" xfId="0" applyFont="1"/>
    <xf numFmtId="0" fontId="2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165" fontId="2" fillId="6" borderId="1" xfId="1" applyNumberFormat="1" applyFont="1" applyFill="1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/>
    <xf numFmtId="164" fontId="2" fillId="6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L25" sqref="L25"/>
    </sheetView>
  </sheetViews>
  <sheetFormatPr defaultRowHeight="15" x14ac:dyDescent="0.25"/>
  <cols>
    <col min="1" max="1" width="4.85546875" customWidth="1"/>
    <col min="2" max="2" width="24.7109375" customWidth="1"/>
    <col min="3" max="3" width="34.85546875" customWidth="1"/>
  </cols>
  <sheetData>
    <row r="1" spans="1:6" ht="18.75" x14ac:dyDescent="0.3">
      <c r="A1" s="26" t="s">
        <v>1091</v>
      </c>
      <c r="B1" s="26"/>
      <c r="C1" s="26"/>
      <c r="D1" s="26"/>
    </row>
    <row r="2" spans="1:6" ht="18.75" x14ac:dyDescent="0.3">
      <c r="A2" s="26" t="s">
        <v>1090</v>
      </c>
      <c r="B2" s="26"/>
      <c r="C2" s="26"/>
      <c r="D2" s="11"/>
    </row>
    <row r="3" spans="1:6" ht="12.75" customHeight="1" x14ac:dyDescent="0.3">
      <c r="A3" s="11"/>
      <c r="B3" s="11"/>
      <c r="C3" s="11"/>
      <c r="D3" s="11"/>
    </row>
    <row r="4" spans="1:6" x14ac:dyDescent="0.25">
      <c r="A4" s="27" t="s">
        <v>56</v>
      </c>
      <c r="B4" s="27"/>
      <c r="C4" s="27" t="s">
        <v>1077</v>
      </c>
      <c r="D4" s="27"/>
      <c r="E4" s="27"/>
      <c r="F4" s="27"/>
    </row>
    <row r="5" spans="1:6" x14ac:dyDescent="0.25">
      <c r="A5" s="27" t="s">
        <v>57</v>
      </c>
      <c r="B5" s="27"/>
      <c r="C5" s="27" t="s">
        <v>1076</v>
      </c>
      <c r="D5" s="27"/>
      <c r="E5" s="27"/>
      <c r="F5" s="3"/>
    </row>
    <row r="7" spans="1:6" x14ac:dyDescent="0.25">
      <c r="A7" s="4" t="s">
        <v>1064</v>
      </c>
      <c r="B7" s="4" t="s">
        <v>1065</v>
      </c>
      <c r="C7" s="4" t="s">
        <v>1066</v>
      </c>
    </row>
    <row r="8" spans="1:6" x14ac:dyDescent="0.25">
      <c r="A8" s="5">
        <v>1</v>
      </c>
      <c r="B8" s="6" t="s">
        <v>58</v>
      </c>
      <c r="C8" s="7">
        <v>1521</v>
      </c>
    </row>
    <row r="9" spans="1:6" x14ac:dyDescent="0.25">
      <c r="A9" s="5">
        <v>2</v>
      </c>
      <c r="B9" s="6" t="s">
        <v>1067</v>
      </c>
      <c r="C9" s="7">
        <v>3361</v>
      </c>
    </row>
    <row r="10" spans="1:6" x14ac:dyDescent="0.25">
      <c r="A10" s="5">
        <v>3</v>
      </c>
      <c r="B10" s="6" t="s">
        <v>1068</v>
      </c>
      <c r="C10" s="7">
        <v>19246</v>
      </c>
    </row>
    <row r="11" spans="1:6" x14ac:dyDescent="0.25">
      <c r="A11" s="5">
        <v>4</v>
      </c>
      <c r="B11" s="6" t="s">
        <v>1069</v>
      </c>
      <c r="C11" s="7">
        <v>47120</v>
      </c>
    </row>
    <row r="12" spans="1:6" x14ac:dyDescent="0.25">
      <c r="A12" s="5">
        <v>5</v>
      </c>
      <c r="B12" s="6" t="s">
        <v>1070</v>
      </c>
      <c r="C12" s="7">
        <v>15603</v>
      </c>
    </row>
    <row r="13" spans="1:6" x14ac:dyDescent="0.25">
      <c r="A13" s="5">
        <v>6</v>
      </c>
      <c r="B13" s="6" t="s">
        <v>1071</v>
      </c>
      <c r="C13" s="7">
        <v>22644</v>
      </c>
    </row>
    <row r="14" spans="1:6" x14ac:dyDescent="0.25">
      <c r="A14" s="5">
        <v>7</v>
      </c>
      <c r="B14" s="6" t="s">
        <v>1072</v>
      </c>
      <c r="C14" s="7">
        <v>1921</v>
      </c>
    </row>
    <row r="15" spans="1:6" x14ac:dyDescent="0.25">
      <c r="A15" s="5">
        <v>8</v>
      </c>
      <c r="B15" s="6" t="s">
        <v>1073</v>
      </c>
      <c r="C15" s="7">
        <v>25460</v>
      </c>
    </row>
    <row r="16" spans="1:6" x14ac:dyDescent="0.25">
      <c r="A16" s="5">
        <v>9</v>
      </c>
      <c r="B16" s="6" t="s">
        <v>1074</v>
      </c>
      <c r="C16" s="7">
        <v>35069</v>
      </c>
    </row>
    <row r="17" spans="1:3" x14ac:dyDescent="0.25">
      <c r="A17" s="5">
        <v>10</v>
      </c>
      <c r="B17" s="6" t="s">
        <v>1011</v>
      </c>
      <c r="C17" s="7">
        <v>6373</v>
      </c>
    </row>
    <row r="18" spans="1:3" x14ac:dyDescent="0.25">
      <c r="A18" s="8"/>
      <c r="B18" s="9" t="s">
        <v>1075</v>
      </c>
      <c r="C18" s="10">
        <f>SUM(C8:C17)</f>
        <v>178318</v>
      </c>
    </row>
  </sheetData>
  <mergeCells count="6">
    <mergeCell ref="A1:D1"/>
    <mergeCell ref="A4:B4"/>
    <mergeCell ref="A5:B5"/>
    <mergeCell ref="C4:F4"/>
    <mergeCell ref="C5:E5"/>
    <mergeCell ref="A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opLeftCell="A154" workbookViewId="0">
      <selection activeCell="A157" sqref="A157:B157"/>
    </sheetView>
  </sheetViews>
  <sheetFormatPr defaultRowHeight="15" x14ac:dyDescent="0.25"/>
  <cols>
    <col min="1" max="1" width="22.5703125" customWidth="1"/>
    <col min="2" max="2" width="27.28515625" customWidth="1"/>
    <col min="3" max="3" width="40" customWidth="1"/>
    <col min="4" max="4" width="17.28515625" customWidth="1"/>
    <col min="6" max="6" width="10.7109375" customWidth="1"/>
  </cols>
  <sheetData>
    <row r="1" spans="1:4" ht="23.25" x14ac:dyDescent="0.35">
      <c r="A1" s="28" t="s">
        <v>1093</v>
      </c>
      <c r="B1" s="28"/>
      <c r="C1" s="28"/>
      <c r="D1" s="28"/>
    </row>
    <row r="3" spans="1:4" x14ac:dyDescent="0.25">
      <c r="A3" s="14" t="s">
        <v>1079</v>
      </c>
    </row>
    <row r="4" spans="1:4" ht="18.75" x14ac:dyDescent="0.25">
      <c r="A4" s="16" t="s">
        <v>1083</v>
      </c>
      <c r="B4" s="16" t="s">
        <v>1080</v>
      </c>
      <c r="C4" s="16" t="s">
        <v>1081</v>
      </c>
      <c r="D4" s="16" t="s">
        <v>1066</v>
      </c>
    </row>
    <row r="5" spans="1:4" x14ac:dyDescent="0.25">
      <c r="A5" s="6" t="s">
        <v>863</v>
      </c>
      <c r="B5" s="6" t="s">
        <v>864</v>
      </c>
      <c r="C5" s="6" t="s">
        <v>865</v>
      </c>
      <c r="D5" s="6">
        <v>362</v>
      </c>
    </row>
    <row r="6" spans="1:4" x14ac:dyDescent="0.25">
      <c r="A6" s="6"/>
      <c r="B6" s="6" t="s">
        <v>864</v>
      </c>
      <c r="C6" s="6" t="s">
        <v>866</v>
      </c>
      <c r="D6" s="6">
        <v>377</v>
      </c>
    </row>
    <row r="7" spans="1:4" x14ac:dyDescent="0.25">
      <c r="A7" s="6"/>
      <c r="B7" s="6" t="s">
        <v>864</v>
      </c>
      <c r="C7" s="6" t="s">
        <v>867</v>
      </c>
      <c r="D7" s="6">
        <v>1029</v>
      </c>
    </row>
    <row r="8" spans="1:4" x14ac:dyDescent="0.25">
      <c r="A8" s="6"/>
      <c r="B8" s="6" t="s">
        <v>864</v>
      </c>
      <c r="C8" s="6" t="s">
        <v>868</v>
      </c>
      <c r="D8" s="6">
        <v>688</v>
      </c>
    </row>
    <row r="9" spans="1:4" x14ac:dyDescent="0.25">
      <c r="A9" s="6"/>
      <c r="B9" s="6" t="s">
        <v>864</v>
      </c>
      <c r="C9" s="6" t="s">
        <v>869</v>
      </c>
      <c r="D9" s="6">
        <v>346</v>
      </c>
    </row>
    <row r="10" spans="1:4" x14ac:dyDescent="0.25">
      <c r="A10" s="6"/>
      <c r="B10" s="6" t="s">
        <v>864</v>
      </c>
      <c r="C10" s="6" t="s">
        <v>870</v>
      </c>
      <c r="D10" s="6">
        <v>513</v>
      </c>
    </row>
    <row r="11" spans="1:4" x14ac:dyDescent="0.25">
      <c r="A11" s="6"/>
      <c r="B11" s="6"/>
      <c r="C11" s="23" t="s">
        <v>59</v>
      </c>
      <c r="D11" s="23">
        <f>SUM(D5:D10)</f>
        <v>3315</v>
      </c>
    </row>
    <row r="12" spans="1:4" x14ac:dyDescent="0.25">
      <c r="A12" s="6"/>
      <c r="B12" s="6" t="s">
        <v>871</v>
      </c>
      <c r="C12" s="6" t="s">
        <v>872</v>
      </c>
      <c r="D12" s="6">
        <v>251</v>
      </c>
    </row>
    <row r="13" spans="1:4" x14ac:dyDescent="0.25">
      <c r="A13" s="6"/>
      <c r="B13" s="6" t="s">
        <v>871</v>
      </c>
      <c r="C13" s="6" t="s">
        <v>873</v>
      </c>
      <c r="D13" s="6">
        <v>103</v>
      </c>
    </row>
    <row r="14" spans="1:4" x14ac:dyDescent="0.25">
      <c r="A14" s="6"/>
      <c r="B14" s="6" t="s">
        <v>871</v>
      </c>
      <c r="C14" s="6" t="s">
        <v>874</v>
      </c>
      <c r="D14" s="6">
        <v>208</v>
      </c>
    </row>
    <row r="15" spans="1:4" x14ac:dyDescent="0.25">
      <c r="A15" s="6"/>
      <c r="B15" s="6" t="s">
        <v>871</v>
      </c>
      <c r="C15" s="6" t="s">
        <v>875</v>
      </c>
      <c r="D15" s="6">
        <v>295</v>
      </c>
    </row>
    <row r="16" spans="1:4" x14ac:dyDescent="0.25">
      <c r="A16" s="6"/>
      <c r="B16" s="6" t="s">
        <v>871</v>
      </c>
      <c r="C16" s="6" t="s">
        <v>876</v>
      </c>
      <c r="D16" s="6">
        <v>574</v>
      </c>
    </row>
    <row r="17" spans="1:4" x14ac:dyDescent="0.25">
      <c r="A17" s="6"/>
      <c r="B17" s="6" t="s">
        <v>871</v>
      </c>
      <c r="C17" s="6" t="s">
        <v>877</v>
      </c>
      <c r="D17" s="6">
        <v>262</v>
      </c>
    </row>
    <row r="18" spans="1:4" x14ac:dyDescent="0.25">
      <c r="A18" s="6"/>
      <c r="B18" s="6"/>
      <c r="C18" s="23" t="s">
        <v>59</v>
      </c>
      <c r="D18" s="23">
        <f>SUM(D12:D17)</f>
        <v>1693</v>
      </c>
    </row>
    <row r="19" spans="1:4" x14ac:dyDescent="0.25">
      <c r="A19" s="6"/>
      <c r="B19" s="6" t="s">
        <v>878</v>
      </c>
      <c r="C19" s="6" t="s">
        <v>879</v>
      </c>
      <c r="D19" s="6">
        <v>269</v>
      </c>
    </row>
    <row r="20" spans="1:4" x14ac:dyDescent="0.25">
      <c r="A20" s="6"/>
      <c r="B20" s="6" t="s">
        <v>878</v>
      </c>
      <c r="C20" s="6" t="s">
        <v>880</v>
      </c>
      <c r="D20" s="6">
        <v>383</v>
      </c>
    </row>
    <row r="21" spans="1:4" x14ac:dyDescent="0.25">
      <c r="A21" s="6"/>
      <c r="B21" s="6" t="s">
        <v>878</v>
      </c>
      <c r="C21" s="6" t="s">
        <v>881</v>
      </c>
      <c r="D21" s="6">
        <v>264</v>
      </c>
    </row>
    <row r="22" spans="1:4" x14ac:dyDescent="0.25">
      <c r="A22" s="6"/>
      <c r="B22" s="6" t="s">
        <v>878</v>
      </c>
      <c r="C22" s="6" t="s">
        <v>882</v>
      </c>
      <c r="D22" s="6">
        <v>141</v>
      </c>
    </row>
    <row r="23" spans="1:4" x14ac:dyDescent="0.25">
      <c r="A23" s="6"/>
      <c r="B23" s="6" t="s">
        <v>878</v>
      </c>
      <c r="C23" s="6" t="s">
        <v>883</v>
      </c>
      <c r="D23" s="6">
        <v>484</v>
      </c>
    </row>
    <row r="24" spans="1:4" x14ac:dyDescent="0.25">
      <c r="A24" s="6"/>
      <c r="B24" s="6" t="s">
        <v>878</v>
      </c>
      <c r="C24" s="6" t="s">
        <v>884</v>
      </c>
      <c r="D24" s="6">
        <v>450</v>
      </c>
    </row>
    <row r="25" spans="1:4" x14ac:dyDescent="0.25">
      <c r="A25" s="6"/>
      <c r="B25" s="6" t="s">
        <v>878</v>
      </c>
      <c r="C25" s="6" t="s">
        <v>885</v>
      </c>
      <c r="D25" s="6">
        <v>39</v>
      </c>
    </row>
    <row r="26" spans="1:4" x14ac:dyDescent="0.25">
      <c r="A26" s="6"/>
      <c r="B26" s="6" t="s">
        <v>878</v>
      </c>
      <c r="C26" s="6" t="s">
        <v>886</v>
      </c>
      <c r="D26" s="6">
        <v>361</v>
      </c>
    </row>
    <row r="27" spans="1:4" x14ac:dyDescent="0.25">
      <c r="A27" s="6"/>
      <c r="B27" s="6" t="s">
        <v>878</v>
      </c>
      <c r="C27" s="6" t="s">
        <v>887</v>
      </c>
      <c r="D27" s="6">
        <v>275</v>
      </c>
    </row>
    <row r="28" spans="1:4" x14ac:dyDescent="0.25">
      <c r="A28" s="6"/>
      <c r="B28" s="6" t="s">
        <v>878</v>
      </c>
      <c r="C28" s="6" t="s">
        <v>888</v>
      </c>
      <c r="D28" s="6">
        <v>482</v>
      </c>
    </row>
    <row r="29" spans="1:4" x14ac:dyDescent="0.25">
      <c r="A29" s="6"/>
      <c r="B29" s="6" t="s">
        <v>878</v>
      </c>
      <c r="C29" s="6" t="s">
        <v>889</v>
      </c>
      <c r="D29" s="6">
        <v>975</v>
      </c>
    </row>
    <row r="30" spans="1:4" x14ac:dyDescent="0.25">
      <c r="A30" s="6"/>
      <c r="B30" s="6" t="s">
        <v>878</v>
      </c>
      <c r="C30" s="6" t="s">
        <v>890</v>
      </c>
      <c r="D30" s="6">
        <v>26</v>
      </c>
    </row>
    <row r="31" spans="1:4" x14ac:dyDescent="0.25">
      <c r="A31" s="6"/>
      <c r="B31" s="6"/>
      <c r="C31" s="23" t="s">
        <v>59</v>
      </c>
      <c r="D31" s="23">
        <f>SUM(D19:D30)</f>
        <v>4149</v>
      </c>
    </row>
    <row r="32" spans="1:4" x14ac:dyDescent="0.25">
      <c r="A32" s="6"/>
      <c r="B32" s="6" t="s">
        <v>891</v>
      </c>
      <c r="C32" s="6" t="s">
        <v>892</v>
      </c>
      <c r="D32" s="6">
        <v>234</v>
      </c>
    </row>
    <row r="33" spans="1:4" x14ac:dyDescent="0.25">
      <c r="A33" s="6"/>
      <c r="B33" s="6" t="s">
        <v>891</v>
      </c>
      <c r="C33" s="6" t="s">
        <v>893</v>
      </c>
      <c r="D33" s="6">
        <v>282</v>
      </c>
    </row>
    <row r="34" spans="1:4" x14ac:dyDescent="0.25">
      <c r="A34" s="6"/>
      <c r="B34" s="6" t="s">
        <v>891</v>
      </c>
      <c r="C34" s="6" t="s">
        <v>894</v>
      </c>
      <c r="D34" s="6">
        <v>177</v>
      </c>
    </row>
    <row r="35" spans="1:4" x14ac:dyDescent="0.25">
      <c r="A35" s="6"/>
      <c r="B35" s="6" t="s">
        <v>891</v>
      </c>
      <c r="C35" s="6" t="s">
        <v>895</v>
      </c>
      <c r="D35" s="6">
        <v>552</v>
      </c>
    </row>
    <row r="36" spans="1:4" x14ac:dyDescent="0.25">
      <c r="A36" s="6"/>
      <c r="B36" s="6"/>
      <c r="C36" s="23" t="s">
        <v>59</v>
      </c>
      <c r="D36" s="23">
        <f>SUM(D32:D35)</f>
        <v>1245</v>
      </c>
    </row>
    <row r="37" spans="1:4" x14ac:dyDescent="0.25">
      <c r="A37" s="6"/>
      <c r="B37" s="6" t="s">
        <v>896</v>
      </c>
      <c r="C37" s="6" t="s">
        <v>897</v>
      </c>
      <c r="D37" s="6">
        <v>105</v>
      </c>
    </row>
    <row r="38" spans="1:4" x14ac:dyDescent="0.25">
      <c r="A38" s="6"/>
      <c r="B38" s="6" t="s">
        <v>896</v>
      </c>
      <c r="C38" s="6" t="s">
        <v>898</v>
      </c>
      <c r="D38" s="6">
        <v>125</v>
      </c>
    </row>
    <row r="39" spans="1:4" x14ac:dyDescent="0.25">
      <c r="A39" s="6"/>
      <c r="B39" s="6" t="s">
        <v>896</v>
      </c>
      <c r="C39" s="6" t="s">
        <v>899</v>
      </c>
      <c r="D39" s="6">
        <v>165</v>
      </c>
    </row>
    <row r="40" spans="1:4" x14ac:dyDescent="0.25">
      <c r="A40" s="6"/>
      <c r="B40" s="6" t="s">
        <v>896</v>
      </c>
      <c r="C40" s="6" t="s">
        <v>900</v>
      </c>
      <c r="D40" s="6">
        <v>30</v>
      </c>
    </row>
    <row r="41" spans="1:4" x14ac:dyDescent="0.25">
      <c r="A41" s="6"/>
      <c r="B41" s="6" t="s">
        <v>896</v>
      </c>
      <c r="C41" s="6" t="s">
        <v>901</v>
      </c>
      <c r="D41" s="6">
        <v>45</v>
      </c>
    </row>
    <row r="42" spans="1:4" x14ac:dyDescent="0.25">
      <c r="A42" s="6"/>
      <c r="B42" s="6"/>
      <c r="C42" s="23" t="s">
        <v>59</v>
      </c>
      <c r="D42" s="23">
        <f>SUM(D37:D41)</f>
        <v>470</v>
      </c>
    </row>
    <row r="43" spans="1:4" x14ac:dyDescent="0.25">
      <c r="A43" s="6"/>
      <c r="B43" s="6" t="s">
        <v>902</v>
      </c>
      <c r="C43" s="6" t="s">
        <v>903</v>
      </c>
      <c r="D43" s="6">
        <v>161</v>
      </c>
    </row>
    <row r="44" spans="1:4" x14ac:dyDescent="0.25">
      <c r="A44" s="6"/>
      <c r="B44" s="6" t="s">
        <v>902</v>
      </c>
      <c r="C44" s="6" t="s">
        <v>904</v>
      </c>
      <c r="D44" s="6">
        <v>264</v>
      </c>
    </row>
    <row r="45" spans="1:4" x14ac:dyDescent="0.25">
      <c r="A45" s="6"/>
      <c r="B45" s="6" t="s">
        <v>902</v>
      </c>
      <c r="C45" s="6" t="s">
        <v>905</v>
      </c>
      <c r="D45" s="6">
        <v>335</v>
      </c>
    </row>
    <row r="46" spans="1:4" x14ac:dyDescent="0.25">
      <c r="A46" s="6"/>
      <c r="B46" s="6" t="s">
        <v>902</v>
      </c>
      <c r="C46" s="6" t="s">
        <v>906</v>
      </c>
      <c r="D46" s="6">
        <v>404</v>
      </c>
    </row>
    <row r="47" spans="1:4" x14ac:dyDescent="0.25">
      <c r="A47" s="6"/>
      <c r="B47" s="6" t="s">
        <v>902</v>
      </c>
      <c r="C47" s="6" t="s">
        <v>907</v>
      </c>
      <c r="D47" s="6">
        <v>202</v>
      </c>
    </row>
    <row r="48" spans="1:4" x14ac:dyDescent="0.25">
      <c r="A48" s="6"/>
      <c r="B48" s="6" t="s">
        <v>902</v>
      </c>
      <c r="C48" s="6" t="s">
        <v>908</v>
      </c>
      <c r="D48" s="6">
        <v>220</v>
      </c>
    </row>
    <row r="49" spans="1:4" x14ac:dyDescent="0.25">
      <c r="A49" s="6"/>
      <c r="B49" s="6" t="s">
        <v>902</v>
      </c>
      <c r="C49" s="6" t="s">
        <v>887</v>
      </c>
      <c r="D49" s="6">
        <v>373</v>
      </c>
    </row>
    <row r="50" spans="1:4" x14ac:dyDescent="0.25">
      <c r="A50" s="6"/>
      <c r="B50" s="6" t="s">
        <v>902</v>
      </c>
      <c r="C50" s="6" t="s">
        <v>804</v>
      </c>
      <c r="D50" s="6">
        <v>572</v>
      </c>
    </row>
    <row r="51" spans="1:4" x14ac:dyDescent="0.25">
      <c r="A51" s="6"/>
      <c r="B51" s="6"/>
      <c r="C51" s="23" t="s">
        <v>59</v>
      </c>
      <c r="D51" s="23">
        <f>SUM(D43:D50)</f>
        <v>2531</v>
      </c>
    </row>
    <row r="52" spans="1:4" x14ac:dyDescent="0.25">
      <c r="A52" s="6"/>
      <c r="B52" s="6" t="s">
        <v>909</v>
      </c>
      <c r="C52" s="6" t="s">
        <v>910</v>
      </c>
      <c r="D52" s="6">
        <v>295</v>
      </c>
    </row>
    <row r="53" spans="1:4" x14ac:dyDescent="0.25">
      <c r="A53" s="6"/>
      <c r="B53" s="6" t="s">
        <v>909</v>
      </c>
      <c r="C53" s="6" t="s">
        <v>911</v>
      </c>
      <c r="D53" s="6">
        <v>340</v>
      </c>
    </row>
    <row r="54" spans="1:4" x14ac:dyDescent="0.25">
      <c r="A54" s="6"/>
      <c r="B54" s="6" t="s">
        <v>909</v>
      </c>
      <c r="C54" s="6" t="s">
        <v>912</v>
      </c>
      <c r="D54" s="6">
        <v>155</v>
      </c>
    </row>
    <row r="55" spans="1:4" x14ac:dyDescent="0.25">
      <c r="A55" s="6"/>
      <c r="B55" s="6" t="s">
        <v>909</v>
      </c>
      <c r="C55" s="6" t="s">
        <v>913</v>
      </c>
      <c r="D55" s="6">
        <v>179</v>
      </c>
    </row>
    <row r="56" spans="1:4" x14ac:dyDescent="0.25">
      <c r="A56" s="6"/>
      <c r="B56" s="6" t="s">
        <v>909</v>
      </c>
      <c r="C56" s="6" t="s">
        <v>914</v>
      </c>
      <c r="D56" s="6">
        <v>533</v>
      </c>
    </row>
    <row r="57" spans="1:4" x14ac:dyDescent="0.25">
      <c r="A57" s="6"/>
      <c r="B57" s="6" t="s">
        <v>909</v>
      </c>
      <c r="C57" s="6" t="s">
        <v>915</v>
      </c>
      <c r="D57" s="6">
        <v>368</v>
      </c>
    </row>
    <row r="58" spans="1:4" x14ac:dyDescent="0.25">
      <c r="A58" s="6"/>
      <c r="B58" s="6" t="s">
        <v>909</v>
      </c>
      <c r="C58" s="6" t="s">
        <v>916</v>
      </c>
      <c r="D58" s="6">
        <v>178</v>
      </c>
    </row>
    <row r="59" spans="1:4" x14ac:dyDescent="0.25">
      <c r="A59" s="6"/>
      <c r="B59" s="6" t="s">
        <v>909</v>
      </c>
      <c r="C59" s="6" t="s">
        <v>917</v>
      </c>
      <c r="D59" s="6">
        <v>473</v>
      </c>
    </row>
    <row r="60" spans="1:4" x14ac:dyDescent="0.25">
      <c r="A60" s="6"/>
      <c r="B60" s="6" t="s">
        <v>909</v>
      </c>
      <c r="C60" s="6" t="s">
        <v>918</v>
      </c>
      <c r="D60" s="6">
        <v>131</v>
      </c>
    </row>
    <row r="61" spans="1:4" x14ac:dyDescent="0.25">
      <c r="A61" s="6"/>
      <c r="B61" s="6" t="s">
        <v>909</v>
      </c>
      <c r="C61" s="6" t="s">
        <v>919</v>
      </c>
      <c r="D61" s="6">
        <v>72</v>
      </c>
    </row>
    <row r="62" spans="1:4" x14ac:dyDescent="0.25">
      <c r="A62" s="6"/>
      <c r="B62" s="6" t="s">
        <v>909</v>
      </c>
      <c r="C62" s="6" t="s">
        <v>920</v>
      </c>
      <c r="D62" s="6">
        <v>11</v>
      </c>
    </row>
    <row r="63" spans="1:4" x14ac:dyDescent="0.25">
      <c r="A63" s="6"/>
      <c r="B63" s="6" t="s">
        <v>909</v>
      </c>
      <c r="C63" s="6" t="s">
        <v>921</v>
      </c>
      <c r="D63" s="6">
        <v>75</v>
      </c>
    </row>
    <row r="64" spans="1:4" x14ac:dyDescent="0.25">
      <c r="A64" s="6"/>
      <c r="B64" s="6"/>
      <c r="C64" s="23" t="s">
        <v>59</v>
      </c>
      <c r="D64" s="23">
        <f>SUM(D52:D63)</f>
        <v>2810</v>
      </c>
    </row>
    <row r="65" spans="1:4" x14ac:dyDescent="0.25">
      <c r="A65" s="6"/>
      <c r="B65" s="6" t="s">
        <v>922</v>
      </c>
      <c r="C65" s="6" t="s">
        <v>923</v>
      </c>
      <c r="D65" s="6">
        <v>361</v>
      </c>
    </row>
    <row r="66" spans="1:4" x14ac:dyDescent="0.25">
      <c r="A66" s="6"/>
      <c r="B66" s="6" t="s">
        <v>922</v>
      </c>
      <c r="C66" s="6" t="s">
        <v>924</v>
      </c>
      <c r="D66" s="6">
        <v>333</v>
      </c>
    </row>
    <row r="67" spans="1:4" x14ac:dyDescent="0.25">
      <c r="A67" s="6"/>
      <c r="B67" s="6" t="s">
        <v>922</v>
      </c>
      <c r="C67" s="6" t="s">
        <v>925</v>
      </c>
      <c r="D67" s="6">
        <v>315</v>
      </c>
    </row>
    <row r="68" spans="1:4" x14ac:dyDescent="0.25">
      <c r="A68" s="6"/>
      <c r="B68" s="6" t="s">
        <v>922</v>
      </c>
      <c r="C68" s="6" t="s">
        <v>926</v>
      </c>
      <c r="D68" s="6">
        <v>380</v>
      </c>
    </row>
    <row r="69" spans="1:4" x14ac:dyDescent="0.25">
      <c r="A69" s="6"/>
      <c r="B69" s="6" t="s">
        <v>922</v>
      </c>
      <c r="C69" s="6" t="s">
        <v>927</v>
      </c>
      <c r="D69" s="6">
        <v>416</v>
      </c>
    </row>
    <row r="70" spans="1:4" x14ac:dyDescent="0.25">
      <c r="A70" s="6"/>
      <c r="B70" s="6" t="s">
        <v>922</v>
      </c>
      <c r="C70" s="6" t="s">
        <v>928</v>
      </c>
      <c r="D70" s="6">
        <v>2</v>
      </c>
    </row>
    <row r="71" spans="1:4" x14ac:dyDescent="0.25">
      <c r="A71" s="6"/>
      <c r="B71" s="6"/>
      <c r="C71" s="23" t="s">
        <v>59</v>
      </c>
      <c r="D71" s="23">
        <f>SUM(D65:D70)</f>
        <v>1807</v>
      </c>
    </row>
    <row r="72" spans="1:4" x14ac:dyDescent="0.25">
      <c r="A72" s="6"/>
      <c r="B72" s="6" t="s">
        <v>929</v>
      </c>
      <c r="C72" s="6" t="s">
        <v>930</v>
      </c>
      <c r="D72" s="6">
        <v>299</v>
      </c>
    </row>
    <row r="73" spans="1:4" x14ac:dyDescent="0.25">
      <c r="A73" s="6"/>
      <c r="B73" s="6" t="s">
        <v>929</v>
      </c>
      <c r="C73" s="6" t="s">
        <v>931</v>
      </c>
      <c r="D73" s="6">
        <v>307</v>
      </c>
    </row>
    <row r="74" spans="1:4" x14ac:dyDescent="0.25">
      <c r="A74" s="6"/>
      <c r="B74" s="6" t="s">
        <v>929</v>
      </c>
      <c r="C74" s="6" t="s">
        <v>932</v>
      </c>
      <c r="D74" s="6">
        <v>5</v>
      </c>
    </row>
    <row r="75" spans="1:4" x14ac:dyDescent="0.25">
      <c r="A75" s="6"/>
      <c r="B75" s="6" t="s">
        <v>929</v>
      </c>
      <c r="C75" s="6" t="s">
        <v>933</v>
      </c>
      <c r="D75" s="6">
        <v>25</v>
      </c>
    </row>
    <row r="76" spans="1:4" x14ac:dyDescent="0.25">
      <c r="A76" s="6"/>
      <c r="B76" s="6" t="s">
        <v>929</v>
      </c>
      <c r="C76" s="6" t="s">
        <v>934</v>
      </c>
      <c r="D76" s="6">
        <v>5</v>
      </c>
    </row>
    <row r="77" spans="1:4" x14ac:dyDescent="0.25">
      <c r="A77" s="6"/>
      <c r="B77" s="6" t="s">
        <v>929</v>
      </c>
      <c r="C77" s="6" t="s">
        <v>935</v>
      </c>
      <c r="D77" s="6">
        <v>1</v>
      </c>
    </row>
    <row r="78" spans="1:4" x14ac:dyDescent="0.25">
      <c r="A78" s="6"/>
      <c r="B78" s="6" t="s">
        <v>929</v>
      </c>
      <c r="C78" s="6" t="s">
        <v>936</v>
      </c>
      <c r="D78" s="6">
        <v>28</v>
      </c>
    </row>
    <row r="79" spans="1:4" x14ac:dyDescent="0.25">
      <c r="A79" s="6"/>
      <c r="B79" s="6" t="s">
        <v>929</v>
      </c>
      <c r="C79" s="6" t="s">
        <v>937</v>
      </c>
      <c r="D79" s="6">
        <v>10</v>
      </c>
    </row>
    <row r="80" spans="1:4" x14ac:dyDescent="0.25">
      <c r="A80" s="6"/>
      <c r="B80" s="6" t="s">
        <v>929</v>
      </c>
      <c r="C80" s="6" t="s">
        <v>938</v>
      </c>
      <c r="D80" s="6">
        <v>13</v>
      </c>
    </row>
    <row r="81" spans="1:4" x14ac:dyDescent="0.25">
      <c r="A81" s="6"/>
      <c r="B81" s="6"/>
      <c r="C81" s="23" t="s">
        <v>59</v>
      </c>
      <c r="D81" s="23">
        <f>SUM(D72:D80)</f>
        <v>693</v>
      </c>
    </row>
    <row r="82" spans="1:4" x14ac:dyDescent="0.25">
      <c r="A82" s="6"/>
      <c r="B82" s="6" t="s">
        <v>939</v>
      </c>
      <c r="C82" s="6" t="s">
        <v>744</v>
      </c>
      <c r="D82" s="6">
        <v>201</v>
      </c>
    </row>
    <row r="83" spans="1:4" x14ac:dyDescent="0.25">
      <c r="A83" s="6"/>
      <c r="B83" s="6" t="s">
        <v>939</v>
      </c>
      <c r="C83" s="6" t="s">
        <v>940</v>
      </c>
      <c r="D83" s="6">
        <v>59</v>
      </c>
    </row>
    <row r="84" spans="1:4" x14ac:dyDescent="0.25">
      <c r="A84" s="6"/>
      <c r="B84" s="6" t="s">
        <v>939</v>
      </c>
      <c r="C84" s="6" t="s">
        <v>941</v>
      </c>
      <c r="D84" s="6">
        <v>71</v>
      </c>
    </row>
    <row r="85" spans="1:4" x14ac:dyDescent="0.25">
      <c r="A85" s="6"/>
      <c r="B85" s="6" t="s">
        <v>939</v>
      </c>
      <c r="C85" s="6" t="s">
        <v>942</v>
      </c>
      <c r="D85" s="6">
        <v>3</v>
      </c>
    </row>
    <row r="86" spans="1:4" x14ac:dyDescent="0.25">
      <c r="A86" s="6"/>
      <c r="B86" s="6" t="s">
        <v>939</v>
      </c>
      <c r="C86" s="6" t="s">
        <v>943</v>
      </c>
      <c r="D86" s="6">
        <v>644</v>
      </c>
    </row>
    <row r="87" spans="1:4" x14ac:dyDescent="0.25">
      <c r="A87" s="6"/>
      <c r="B87" s="6" t="s">
        <v>939</v>
      </c>
      <c r="C87" s="6" t="s">
        <v>944</v>
      </c>
      <c r="D87" s="6">
        <v>53</v>
      </c>
    </row>
    <row r="88" spans="1:4" x14ac:dyDescent="0.25">
      <c r="A88" s="6"/>
      <c r="B88" s="6" t="s">
        <v>939</v>
      </c>
      <c r="C88" s="6" t="s">
        <v>945</v>
      </c>
      <c r="D88" s="6">
        <v>210</v>
      </c>
    </row>
    <row r="89" spans="1:4" x14ac:dyDescent="0.25">
      <c r="A89" s="6"/>
      <c r="B89" s="6" t="s">
        <v>939</v>
      </c>
      <c r="C89" s="6" t="s">
        <v>946</v>
      </c>
      <c r="D89" s="6">
        <v>195</v>
      </c>
    </row>
    <row r="90" spans="1:4" x14ac:dyDescent="0.25">
      <c r="A90" s="6"/>
      <c r="B90" s="6"/>
      <c r="C90" s="23" t="s">
        <v>59</v>
      </c>
      <c r="D90" s="23">
        <f>SUM(D82:D89)</f>
        <v>1436</v>
      </c>
    </row>
    <row r="91" spans="1:4" x14ac:dyDescent="0.25">
      <c r="A91" s="6"/>
      <c r="B91" s="6" t="s">
        <v>947</v>
      </c>
      <c r="C91" s="6" t="s">
        <v>948</v>
      </c>
      <c r="D91" s="6">
        <v>122</v>
      </c>
    </row>
    <row r="92" spans="1:4" x14ac:dyDescent="0.25">
      <c r="A92" s="6"/>
      <c r="B92" s="6" t="s">
        <v>947</v>
      </c>
      <c r="C92" s="6" t="s">
        <v>899</v>
      </c>
      <c r="D92" s="6">
        <v>184</v>
      </c>
    </row>
    <row r="93" spans="1:4" x14ac:dyDescent="0.25">
      <c r="A93" s="6"/>
      <c r="B93" s="6" t="s">
        <v>947</v>
      </c>
      <c r="C93" s="6" t="s">
        <v>949</v>
      </c>
      <c r="D93" s="6">
        <v>141</v>
      </c>
    </row>
    <row r="94" spans="1:4" x14ac:dyDescent="0.25">
      <c r="A94" s="6"/>
      <c r="B94" s="6"/>
      <c r="C94" s="23" t="s">
        <v>59</v>
      </c>
      <c r="D94" s="23">
        <f>SUM(D91:D93)</f>
        <v>447</v>
      </c>
    </row>
    <row r="95" spans="1:4" x14ac:dyDescent="0.25">
      <c r="A95" s="6"/>
      <c r="B95" s="6" t="s">
        <v>950</v>
      </c>
      <c r="C95" s="6" t="s">
        <v>951</v>
      </c>
      <c r="D95" s="6">
        <v>298</v>
      </c>
    </row>
    <row r="96" spans="1:4" x14ac:dyDescent="0.25">
      <c r="A96" s="6"/>
      <c r="B96" s="6" t="s">
        <v>950</v>
      </c>
      <c r="C96" s="6" t="s">
        <v>952</v>
      </c>
      <c r="D96" s="6">
        <v>346</v>
      </c>
    </row>
    <row r="97" spans="1:4" x14ac:dyDescent="0.25">
      <c r="A97" s="6"/>
      <c r="B97" s="6" t="s">
        <v>950</v>
      </c>
      <c r="C97" s="6" t="s">
        <v>953</v>
      </c>
      <c r="D97" s="6">
        <v>10</v>
      </c>
    </row>
    <row r="98" spans="1:4" x14ac:dyDescent="0.25">
      <c r="A98" s="6"/>
      <c r="B98" s="6" t="s">
        <v>950</v>
      </c>
      <c r="C98" s="6" t="s">
        <v>954</v>
      </c>
      <c r="D98" s="6">
        <v>30</v>
      </c>
    </row>
    <row r="99" spans="1:4" x14ac:dyDescent="0.25">
      <c r="A99" s="6"/>
      <c r="B99" s="6" t="s">
        <v>950</v>
      </c>
      <c r="C99" s="6" t="s">
        <v>955</v>
      </c>
      <c r="D99" s="6">
        <v>68</v>
      </c>
    </row>
    <row r="100" spans="1:4" x14ac:dyDescent="0.25">
      <c r="A100" s="6"/>
      <c r="B100" s="6" t="s">
        <v>950</v>
      </c>
      <c r="C100" s="6" t="s">
        <v>956</v>
      </c>
      <c r="D100" s="6">
        <v>309</v>
      </c>
    </row>
    <row r="101" spans="1:4" x14ac:dyDescent="0.25">
      <c r="A101" s="6"/>
      <c r="B101" s="6"/>
      <c r="C101" s="23" t="s">
        <v>59</v>
      </c>
      <c r="D101" s="23">
        <f>SUM(D95:D100)</f>
        <v>1061</v>
      </c>
    </row>
    <row r="102" spans="1:4" x14ac:dyDescent="0.25">
      <c r="A102" s="6"/>
      <c r="B102" s="6" t="s">
        <v>957</v>
      </c>
      <c r="C102" s="6" t="s">
        <v>958</v>
      </c>
      <c r="D102" s="6">
        <v>298</v>
      </c>
    </row>
    <row r="103" spans="1:4" x14ac:dyDescent="0.25">
      <c r="A103" s="6"/>
      <c r="B103" s="6" t="s">
        <v>957</v>
      </c>
      <c r="C103" s="6" t="s">
        <v>959</v>
      </c>
      <c r="D103" s="6">
        <v>124</v>
      </c>
    </row>
    <row r="104" spans="1:4" x14ac:dyDescent="0.25">
      <c r="A104" s="6"/>
      <c r="B104" s="6" t="s">
        <v>957</v>
      </c>
      <c r="C104" s="6" t="s">
        <v>960</v>
      </c>
      <c r="D104" s="6">
        <v>632</v>
      </c>
    </row>
    <row r="105" spans="1:4" x14ac:dyDescent="0.25">
      <c r="A105" s="6"/>
      <c r="B105" s="6" t="s">
        <v>957</v>
      </c>
      <c r="C105" s="6" t="s">
        <v>961</v>
      </c>
      <c r="D105" s="6">
        <v>458</v>
      </c>
    </row>
    <row r="106" spans="1:4" x14ac:dyDescent="0.25">
      <c r="A106" s="6"/>
      <c r="B106" s="6" t="s">
        <v>957</v>
      </c>
      <c r="C106" s="6" t="s">
        <v>962</v>
      </c>
      <c r="D106" s="6">
        <v>380</v>
      </c>
    </row>
    <row r="107" spans="1:4" x14ac:dyDescent="0.25">
      <c r="A107" s="6"/>
      <c r="B107" s="6" t="s">
        <v>957</v>
      </c>
      <c r="C107" s="6" t="s">
        <v>963</v>
      </c>
      <c r="D107" s="6">
        <v>451</v>
      </c>
    </row>
    <row r="108" spans="1:4" x14ac:dyDescent="0.25">
      <c r="A108" s="6"/>
      <c r="B108" s="6" t="s">
        <v>957</v>
      </c>
      <c r="C108" s="6" t="s">
        <v>964</v>
      </c>
      <c r="D108" s="6">
        <v>237</v>
      </c>
    </row>
    <row r="109" spans="1:4" x14ac:dyDescent="0.25">
      <c r="A109" s="6"/>
      <c r="B109" s="6" t="s">
        <v>957</v>
      </c>
      <c r="C109" s="6" t="s">
        <v>965</v>
      </c>
      <c r="D109" s="6">
        <v>294</v>
      </c>
    </row>
    <row r="110" spans="1:4" x14ac:dyDescent="0.25">
      <c r="A110" s="6"/>
      <c r="B110" s="6" t="s">
        <v>957</v>
      </c>
      <c r="C110" s="6" t="s">
        <v>966</v>
      </c>
      <c r="D110" s="6">
        <v>381</v>
      </c>
    </row>
    <row r="111" spans="1:4" x14ac:dyDescent="0.25">
      <c r="A111" s="6"/>
      <c r="B111" s="6" t="s">
        <v>957</v>
      </c>
      <c r="C111" s="6" t="s">
        <v>967</v>
      </c>
      <c r="D111" s="6">
        <f>610-69</f>
        <v>541</v>
      </c>
    </row>
    <row r="112" spans="1:4" x14ac:dyDescent="0.25">
      <c r="A112" s="6"/>
      <c r="B112" s="6" t="s">
        <v>957</v>
      </c>
      <c r="C112" s="6" t="s">
        <v>968</v>
      </c>
      <c r="D112" s="6">
        <v>385</v>
      </c>
    </row>
    <row r="113" spans="1:4" x14ac:dyDescent="0.25">
      <c r="A113" s="6"/>
      <c r="B113" s="6" t="s">
        <v>957</v>
      </c>
      <c r="C113" s="6" t="s">
        <v>969</v>
      </c>
      <c r="D113" s="6">
        <v>213</v>
      </c>
    </row>
    <row r="114" spans="1:4" x14ac:dyDescent="0.25">
      <c r="A114" s="6"/>
      <c r="B114" s="6" t="s">
        <v>957</v>
      </c>
      <c r="C114" s="6" t="s">
        <v>970</v>
      </c>
      <c r="D114" s="6">
        <v>638</v>
      </c>
    </row>
    <row r="115" spans="1:4" x14ac:dyDescent="0.25">
      <c r="A115" s="6"/>
      <c r="B115" s="6"/>
      <c r="C115" s="23" t="s">
        <v>59</v>
      </c>
      <c r="D115" s="23">
        <f>SUM(D102:D114)</f>
        <v>5032</v>
      </c>
    </row>
    <row r="116" spans="1:4" x14ac:dyDescent="0.25">
      <c r="A116" s="6"/>
      <c r="B116" s="6" t="s">
        <v>971</v>
      </c>
      <c r="C116" s="6" t="s">
        <v>972</v>
      </c>
      <c r="D116" s="6">
        <v>254</v>
      </c>
    </row>
    <row r="117" spans="1:4" x14ac:dyDescent="0.25">
      <c r="A117" s="6"/>
      <c r="B117" s="6" t="s">
        <v>971</v>
      </c>
      <c r="C117" s="6" t="s">
        <v>973</v>
      </c>
      <c r="D117" s="6">
        <v>347</v>
      </c>
    </row>
    <row r="118" spans="1:4" x14ac:dyDescent="0.25">
      <c r="A118" s="6"/>
      <c r="B118" s="6" t="s">
        <v>971</v>
      </c>
      <c r="C118" s="6" t="s">
        <v>974</v>
      </c>
      <c r="D118" s="6">
        <v>180</v>
      </c>
    </row>
    <row r="119" spans="1:4" x14ac:dyDescent="0.25">
      <c r="A119" s="6"/>
      <c r="B119" s="6"/>
      <c r="C119" s="23" t="s">
        <v>59</v>
      </c>
      <c r="D119" s="23">
        <f>SUM(D116:D118)</f>
        <v>781</v>
      </c>
    </row>
    <row r="120" spans="1:4" x14ac:dyDescent="0.25">
      <c r="A120" s="6"/>
      <c r="B120" s="6" t="s">
        <v>975</v>
      </c>
      <c r="C120" s="6" t="s">
        <v>976</v>
      </c>
      <c r="D120" s="6">
        <v>253</v>
      </c>
    </row>
    <row r="121" spans="1:4" x14ac:dyDescent="0.25">
      <c r="A121" s="6"/>
      <c r="B121" s="6" t="s">
        <v>975</v>
      </c>
      <c r="C121" s="6" t="s">
        <v>977</v>
      </c>
      <c r="D121" s="6">
        <v>271</v>
      </c>
    </row>
    <row r="122" spans="1:4" x14ac:dyDescent="0.25">
      <c r="A122" s="6"/>
      <c r="B122" s="6" t="s">
        <v>975</v>
      </c>
      <c r="C122" s="6" t="s">
        <v>978</v>
      </c>
      <c r="D122" s="6">
        <v>264</v>
      </c>
    </row>
    <row r="123" spans="1:4" x14ac:dyDescent="0.25">
      <c r="A123" s="6"/>
      <c r="B123" s="6" t="s">
        <v>975</v>
      </c>
      <c r="C123" s="6" t="s">
        <v>969</v>
      </c>
      <c r="D123" s="6">
        <v>113</v>
      </c>
    </row>
    <row r="124" spans="1:4" x14ac:dyDescent="0.25">
      <c r="A124" s="6"/>
      <c r="B124" s="6"/>
      <c r="C124" s="23" t="s">
        <v>59</v>
      </c>
      <c r="D124" s="23">
        <f>SUM(D120:D123)</f>
        <v>901</v>
      </c>
    </row>
    <row r="125" spans="1:4" x14ac:dyDescent="0.25">
      <c r="A125" s="6"/>
      <c r="B125" s="6" t="s">
        <v>979</v>
      </c>
      <c r="C125" s="6" t="s">
        <v>980</v>
      </c>
      <c r="D125" s="6">
        <v>283</v>
      </c>
    </row>
    <row r="126" spans="1:4" x14ac:dyDescent="0.25">
      <c r="A126" s="6"/>
      <c r="B126" s="6" t="s">
        <v>979</v>
      </c>
      <c r="C126" s="6" t="s">
        <v>981</v>
      </c>
      <c r="D126" s="6">
        <v>286</v>
      </c>
    </row>
    <row r="127" spans="1:4" x14ac:dyDescent="0.25">
      <c r="A127" s="6"/>
      <c r="B127" s="6" t="s">
        <v>979</v>
      </c>
      <c r="C127" s="6" t="s">
        <v>982</v>
      </c>
      <c r="D127" s="6">
        <v>249</v>
      </c>
    </row>
    <row r="128" spans="1:4" x14ac:dyDescent="0.25">
      <c r="A128" s="6"/>
      <c r="B128" s="6" t="s">
        <v>979</v>
      </c>
      <c r="C128" s="6" t="s">
        <v>983</v>
      </c>
      <c r="D128" s="6">
        <v>185</v>
      </c>
    </row>
    <row r="129" spans="1:4" x14ac:dyDescent="0.25">
      <c r="A129" s="6"/>
      <c r="B129" s="6" t="s">
        <v>979</v>
      </c>
      <c r="C129" s="6" t="s">
        <v>984</v>
      </c>
      <c r="D129" s="6">
        <v>193</v>
      </c>
    </row>
    <row r="130" spans="1:4" x14ac:dyDescent="0.25">
      <c r="A130" s="6"/>
      <c r="B130" s="6"/>
      <c r="C130" s="23" t="s">
        <v>59</v>
      </c>
      <c r="D130" s="23">
        <f>SUM(D125:D129)</f>
        <v>1196</v>
      </c>
    </row>
    <row r="131" spans="1:4" x14ac:dyDescent="0.25">
      <c r="A131" s="6"/>
      <c r="B131" s="6" t="s">
        <v>985</v>
      </c>
      <c r="C131" s="6" t="s">
        <v>986</v>
      </c>
      <c r="D131" s="6">
        <v>416</v>
      </c>
    </row>
    <row r="132" spans="1:4" x14ac:dyDescent="0.25">
      <c r="A132" s="6"/>
      <c r="B132" s="6" t="s">
        <v>985</v>
      </c>
      <c r="C132" s="6" t="s">
        <v>987</v>
      </c>
      <c r="D132" s="6">
        <v>160</v>
      </c>
    </row>
    <row r="133" spans="1:4" x14ac:dyDescent="0.25">
      <c r="A133" s="6"/>
      <c r="B133" s="6" t="s">
        <v>985</v>
      </c>
      <c r="C133" s="6" t="s">
        <v>988</v>
      </c>
      <c r="D133" s="6">
        <v>193</v>
      </c>
    </row>
    <row r="134" spans="1:4" x14ac:dyDescent="0.25">
      <c r="A134" s="6"/>
      <c r="B134" s="6" t="s">
        <v>985</v>
      </c>
      <c r="C134" s="6" t="s">
        <v>989</v>
      </c>
      <c r="D134" s="6">
        <v>417</v>
      </c>
    </row>
    <row r="135" spans="1:4" x14ac:dyDescent="0.25">
      <c r="A135" s="6"/>
      <c r="B135" s="6" t="s">
        <v>985</v>
      </c>
      <c r="C135" s="6" t="s">
        <v>990</v>
      </c>
      <c r="D135" s="6">
        <v>313</v>
      </c>
    </row>
    <row r="136" spans="1:4" x14ac:dyDescent="0.25">
      <c r="A136" s="6"/>
      <c r="B136" s="6" t="s">
        <v>985</v>
      </c>
      <c r="C136" s="6" t="s">
        <v>991</v>
      </c>
      <c r="D136" s="6">
        <v>16</v>
      </c>
    </row>
    <row r="137" spans="1:4" x14ac:dyDescent="0.25">
      <c r="A137" s="6"/>
      <c r="B137" s="6" t="s">
        <v>985</v>
      </c>
      <c r="C137" s="6" t="s">
        <v>992</v>
      </c>
      <c r="D137" s="6">
        <v>426</v>
      </c>
    </row>
    <row r="138" spans="1:4" x14ac:dyDescent="0.25">
      <c r="A138" s="6"/>
      <c r="B138" s="6" t="s">
        <v>985</v>
      </c>
      <c r="C138" s="6" t="s">
        <v>993</v>
      </c>
      <c r="D138" s="6">
        <f>650-50</f>
        <v>600</v>
      </c>
    </row>
    <row r="139" spans="1:4" x14ac:dyDescent="0.25">
      <c r="A139" s="6"/>
      <c r="B139" s="6" t="s">
        <v>985</v>
      </c>
      <c r="C139" s="6" t="s">
        <v>994</v>
      </c>
      <c r="D139" s="6">
        <v>164</v>
      </c>
    </row>
    <row r="140" spans="1:4" x14ac:dyDescent="0.25">
      <c r="A140" s="6"/>
      <c r="B140" s="6"/>
      <c r="C140" s="23" t="s">
        <v>59</v>
      </c>
      <c r="D140" s="23">
        <f>SUM(D131:D139)</f>
        <v>2705</v>
      </c>
    </row>
    <row r="141" spans="1:4" x14ac:dyDescent="0.25">
      <c r="A141" s="6"/>
      <c r="B141" s="6" t="s">
        <v>995</v>
      </c>
      <c r="C141" s="6" t="s">
        <v>996</v>
      </c>
      <c r="D141" s="6">
        <v>267</v>
      </c>
    </row>
    <row r="142" spans="1:4" x14ac:dyDescent="0.25">
      <c r="A142" s="6"/>
      <c r="B142" s="6" t="s">
        <v>995</v>
      </c>
      <c r="C142" s="6" t="s">
        <v>997</v>
      </c>
      <c r="D142" s="6">
        <v>212</v>
      </c>
    </row>
    <row r="143" spans="1:4" x14ac:dyDescent="0.25">
      <c r="A143" s="6"/>
      <c r="B143" s="6" t="s">
        <v>995</v>
      </c>
      <c r="C143" s="6" t="s">
        <v>998</v>
      </c>
      <c r="D143" s="6">
        <v>365</v>
      </c>
    </row>
    <row r="144" spans="1:4" x14ac:dyDescent="0.25">
      <c r="A144" s="6"/>
      <c r="B144" s="6" t="s">
        <v>995</v>
      </c>
      <c r="C144" s="6" t="s">
        <v>999</v>
      </c>
      <c r="D144" s="6">
        <f>536-50</f>
        <v>486</v>
      </c>
    </row>
    <row r="145" spans="1:7" x14ac:dyDescent="0.25">
      <c r="A145" s="6"/>
      <c r="B145" s="6" t="s">
        <v>995</v>
      </c>
      <c r="C145" s="6" t="s">
        <v>965</v>
      </c>
      <c r="D145" s="6">
        <v>348</v>
      </c>
    </row>
    <row r="146" spans="1:7" x14ac:dyDescent="0.25">
      <c r="A146" s="6"/>
      <c r="B146" s="6" t="s">
        <v>995</v>
      </c>
      <c r="C146" s="6" t="s">
        <v>1000</v>
      </c>
      <c r="D146" s="6">
        <v>22</v>
      </c>
    </row>
    <row r="147" spans="1:7" x14ac:dyDescent="0.25">
      <c r="A147" s="6"/>
      <c r="B147" s="6" t="s">
        <v>995</v>
      </c>
      <c r="C147" s="6" t="s">
        <v>1001</v>
      </c>
      <c r="D147" s="6">
        <v>19</v>
      </c>
    </row>
    <row r="148" spans="1:7" x14ac:dyDescent="0.25">
      <c r="A148" s="6"/>
      <c r="B148" s="6" t="s">
        <v>995</v>
      </c>
      <c r="C148" s="6" t="s">
        <v>1002</v>
      </c>
      <c r="D148" s="6">
        <v>16</v>
      </c>
    </row>
    <row r="149" spans="1:7" x14ac:dyDescent="0.25">
      <c r="A149" s="6"/>
      <c r="B149" s="6" t="s">
        <v>995</v>
      </c>
      <c r="C149" s="6" t="s">
        <v>1003</v>
      </c>
      <c r="D149" s="6">
        <v>43</v>
      </c>
    </row>
    <row r="150" spans="1:7" x14ac:dyDescent="0.25">
      <c r="A150" s="6"/>
      <c r="B150" s="6" t="s">
        <v>995</v>
      </c>
      <c r="C150" s="6" t="s">
        <v>1004</v>
      </c>
      <c r="D150" s="6">
        <f>560-50</f>
        <v>510</v>
      </c>
    </row>
    <row r="151" spans="1:7" x14ac:dyDescent="0.25">
      <c r="A151" s="6"/>
      <c r="B151" s="6" t="s">
        <v>995</v>
      </c>
      <c r="C151" s="6" t="s">
        <v>1005</v>
      </c>
      <c r="D151" s="6">
        <v>440</v>
      </c>
    </row>
    <row r="152" spans="1:7" x14ac:dyDescent="0.25">
      <c r="A152" s="6"/>
      <c r="B152" s="6" t="s">
        <v>995</v>
      </c>
      <c r="C152" s="6" t="s">
        <v>1006</v>
      </c>
      <c r="D152" s="6">
        <v>18</v>
      </c>
    </row>
    <row r="153" spans="1:7" x14ac:dyDescent="0.25">
      <c r="A153" s="6"/>
      <c r="B153" s="6" t="s">
        <v>995</v>
      </c>
      <c r="C153" s="6" t="s">
        <v>1007</v>
      </c>
      <c r="D153" s="6">
        <v>20</v>
      </c>
    </row>
    <row r="154" spans="1:7" x14ac:dyDescent="0.25">
      <c r="A154" s="6"/>
      <c r="B154" s="6" t="s">
        <v>995</v>
      </c>
      <c r="C154" s="6" t="s">
        <v>1008</v>
      </c>
      <c r="D154" s="6">
        <v>19</v>
      </c>
    </row>
    <row r="155" spans="1:7" x14ac:dyDescent="0.25">
      <c r="A155" s="6"/>
      <c r="B155" s="6" t="s">
        <v>995</v>
      </c>
      <c r="C155" s="6" t="s">
        <v>1009</v>
      </c>
      <c r="D155" s="6">
        <v>12</v>
      </c>
    </row>
    <row r="156" spans="1:7" x14ac:dyDescent="0.25">
      <c r="A156" s="6"/>
      <c r="B156" s="6"/>
      <c r="C156" s="23" t="s">
        <v>59</v>
      </c>
      <c r="D156" s="23">
        <f>SUM(D141:D155)</f>
        <v>2797</v>
      </c>
    </row>
    <row r="157" spans="1:7" x14ac:dyDescent="0.25">
      <c r="A157" s="29" t="s">
        <v>1010</v>
      </c>
      <c r="B157" s="30"/>
      <c r="C157" s="15"/>
      <c r="D157" s="17">
        <f>SUM(D156,D140,D130,D124,D119,D115,D101,D94,D90,D81,D71,D64,D51,D42,D36,D31,D18,D11)</f>
        <v>35069</v>
      </c>
      <c r="F157" s="1">
        <v>35069</v>
      </c>
      <c r="G157" s="2">
        <f>F157-D157</f>
        <v>0</v>
      </c>
    </row>
  </sheetData>
  <mergeCells count="2">
    <mergeCell ref="A1:D1"/>
    <mergeCell ref="A157:B1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5" workbookViewId="0">
      <selection activeCell="C13" sqref="C13"/>
    </sheetView>
  </sheetViews>
  <sheetFormatPr defaultRowHeight="15" x14ac:dyDescent="0.25"/>
  <cols>
    <col min="1" max="1" width="24.7109375" customWidth="1"/>
    <col min="2" max="2" width="28.140625" bestFit="1" customWidth="1"/>
    <col min="3" max="3" width="33" bestFit="1" customWidth="1"/>
    <col min="4" max="4" width="21.28515625" customWidth="1"/>
  </cols>
  <sheetData>
    <row r="1" spans="1:4" ht="23.25" x14ac:dyDescent="0.35">
      <c r="A1" s="28" t="s">
        <v>1094</v>
      </c>
      <c r="B1" s="28"/>
      <c r="C1" s="28"/>
      <c r="D1" s="28"/>
    </row>
    <row r="3" spans="1:4" x14ac:dyDescent="0.25">
      <c r="A3" s="14" t="s">
        <v>1079</v>
      </c>
    </row>
    <row r="4" spans="1:4" ht="18.75" x14ac:dyDescent="0.25">
      <c r="A4" s="16" t="s">
        <v>1083</v>
      </c>
      <c r="B4" s="16" t="s">
        <v>1080</v>
      </c>
      <c r="C4" s="16" t="s">
        <v>1081</v>
      </c>
      <c r="D4" s="16" t="s">
        <v>1066</v>
      </c>
    </row>
    <row r="5" spans="1:4" x14ac:dyDescent="0.25">
      <c r="A5" s="6" t="s">
        <v>1011</v>
      </c>
      <c r="B5" s="19" t="s">
        <v>1040</v>
      </c>
      <c r="C5" s="19" t="s">
        <v>1044</v>
      </c>
      <c r="D5" s="20">
        <v>31</v>
      </c>
    </row>
    <row r="6" spans="1:4" x14ac:dyDescent="0.25">
      <c r="A6" s="6"/>
      <c r="B6" s="19" t="s">
        <v>1040</v>
      </c>
      <c r="C6" s="19" t="s">
        <v>1042</v>
      </c>
      <c r="D6" s="20">
        <v>107</v>
      </c>
    </row>
    <row r="7" spans="1:4" x14ac:dyDescent="0.25">
      <c r="A7" s="6"/>
      <c r="B7" s="19" t="s">
        <v>1040</v>
      </c>
      <c r="C7" s="19" t="s">
        <v>1045</v>
      </c>
      <c r="D7" s="20">
        <v>126</v>
      </c>
    </row>
    <row r="8" spans="1:4" x14ac:dyDescent="0.25">
      <c r="A8" s="6"/>
      <c r="B8" s="19" t="s">
        <v>1040</v>
      </c>
      <c r="C8" s="19" t="s">
        <v>344</v>
      </c>
      <c r="D8" s="20">
        <v>203</v>
      </c>
    </row>
    <row r="9" spans="1:4" x14ac:dyDescent="0.25">
      <c r="A9" s="6"/>
      <c r="B9" s="19" t="s">
        <v>1040</v>
      </c>
      <c r="C9" s="19" t="s">
        <v>1043</v>
      </c>
      <c r="D9" s="20">
        <v>31</v>
      </c>
    </row>
    <row r="10" spans="1:4" x14ac:dyDescent="0.25">
      <c r="A10" s="6"/>
      <c r="B10" s="19" t="s">
        <v>1040</v>
      </c>
      <c r="C10" s="19" t="s">
        <v>1041</v>
      </c>
      <c r="D10" s="20">
        <v>77</v>
      </c>
    </row>
    <row r="11" spans="1:4" x14ac:dyDescent="0.25">
      <c r="A11" s="6"/>
      <c r="B11" s="19"/>
      <c r="C11" s="21"/>
      <c r="D11" s="22">
        <f>SUM(D5:D10)</f>
        <v>575</v>
      </c>
    </row>
    <row r="12" spans="1:4" x14ac:dyDescent="0.25">
      <c r="A12" s="6"/>
      <c r="B12" s="19" t="s">
        <v>1046</v>
      </c>
      <c r="C12" s="19" t="s">
        <v>1049</v>
      </c>
      <c r="D12" s="20">
        <v>370</v>
      </c>
    </row>
    <row r="13" spans="1:4" x14ac:dyDescent="0.25">
      <c r="A13" s="6"/>
      <c r="B13" s="19" t="s">
        <v>1046</v>
      </c>
      <c r="C13" s="19" t="s">
        <v>1050</v>
      </c>
      <c r="D13" s="20">
        <v>43</v>
      </c>
    </row>
    <row r="14" spans="1:4" x14ac:dyDescent="0.25">
      <c r="A14" s="6"/>
      <c r="B14" s="19" t="s">
        <v>1046</v>
      </c>
      <c r="C14" s="19" t="s">
        <v>1047</v>
      </c>
      <c r="D14" s="20">
        <v>33</v>
      </c>
    </row>
    <row r="15" spans="1:4" x14ac:dyDescent="0.25">
      <c r="A15" s="6"/>
      <c r="B15" s="19" t="s">
        <v>1046</v>
      </c>
      <c r="C15" s="19" t="s">
        <v>1052</v>
      </c>
      <c r="D15" s="20">
        <v>196</v>
      </c>
    </row>
    <row r="16" spans="1:4" x14ac:dyDescent="0.25">
      <c r="A16" s="6"/>
      <c r="B16" s="19" t="s">
        <v>1046</v>
      </c>
      <c r="C16" s="19" t="s">
        <v>1048</v>
      </c>
      <c r="D16" s="20">
        <v>98</v>
      </c>
    </row>
    <row r="17" spans="1:4" x14ac:dyDescent="0.25">
      <c r="A17" s="6"/>
      <c r="B17" s="19" t="s">
        <v>1046</v>
      </c>
      <c r="C17" s="19" t="s">
        <v>1053</v>
      </c>
      <c r="D17" s="20">
        <v>72</v>
      </c>
    </row>
    <row r="18" spans="1:4" x14ac:dyDescent="0.25">
      <c r="A18" s="6"/>
      <c r="B18" s="19" t="s">
        <v>1046</v>
      </c>
      <c r="C18" s="19" t="s">
        <v>1051</v>
      </c>
      <c r="D18" s="20">
        <v>59</v>
      </c>
    </row>
    <row r="19" spans="1:4" x14ac:dyDescent="0.25">
      <c r="A19" s="6"/>
      <c r="B19" s="19"/>
      <c r="C19" s="21"/>
      <c r="D19" s="22">
        <f>SUM(D12:D18)</f>
        <v>871</v>
      </c>
    </row>
    <row r="20" spans="1:4" x14ac:dyDescent="0.25">
      <c r="A20" s="6"/>
      <c r="B20" s="19" t="s">
        <v>1012</v>
      </c>
      <c r="C20" s="19" t="s">
        <v>1016</v>
      </c>
      <c r="D20" s="20">
        <v>129</v>
      </c>
    </row>
    <row r="21" spans="1:4" x14ac:dyDescent="0.25">
      <c r="A21" s="6"/>
      <c r="B21" s="19" t="s">
        <v>1012</v>
      </c>
      <c r="C21" s="19" t="s">
        <v>1014</v>
      </c>
      <c r="D21" s="20">
        <v>1068</v>
      </c>
    </row>
    <row r="22" spans="1:4" x14ac:dyDescent="0.25">
      <c r="A22" s="6"/>
      <c r="B22" s="19" t="s">
        <v>1012</v>
      </c>
      <c r="C22" s="19" t="s">
        <v>1013</v>
      </c>
      <c r="D22" s="20">
        <v>322</v>
      </c>
    </row>
    <row r="23" spans="1:4" x14ac:dyDescent="0.25">
      <c r="A23" s="6"/>
      <c r="B23" s="19" t="s">
        <v>1012</v>
      </c>
      <c r="C23" s="19" t="s">
        <v>1015</v>
      </c>
      <c r="D23" s="20">
        <f>1211-54</f>
        <v>1157</v>
      </c>
    </row>
    <row r="24" spans="1:4" x14ac:dyDescent="0.25">
      <c r="A24" s="6"/>
      <c r="B24" s="19"/>
      <c r="C24" s="21"/>
      <c r="D24" s="22">
        <f>SUM(D20:D23)</f>
        <v>2676</v>
      </c>
    </row>
    <row r="25" spans="1:4" x14ac:dyDescent="0.25">
      <c r="A25" s="6"/>
      <c r="B25" s="19" t="s">
        <v>1028</v>
      </c>
      <c r="C25" s="19" t="s">
        <v>1033</v>
      </c>
      <c r="D25" s="20">
        <v>138</v>
      </c>
    </row>
    <row r="26" spans="1:4" x14ac:dyDescent="0.25">
      <c r="A26" s="6"/>
      <c r="B26" s="19" t="s">
        <v>1028</v>
      </c>
      <c r="C26" s="19" t="s">
        <v>1039</v>
      </c>
      <c r="D26" s="20">
        <v>111</v>
      </c>
    </row>
    <row r="27" spans="1:4" x14ac:dyDescent="0.25">
      <c r="A27" s="6"/>
      <c r="B27" s="19" t="s">
        <v>1028</v>
      </c>
      <c r="C27" s="19" t="s">
        <v>1032</v>
      </c>
      <c r="D27" s="20">
        <v>170</v>
      </c>
    </row>
    <row r="28" spans="1:4" x14ac:dyDescent="0.25">
      <c r="A28" s="6"/>
      <c r="B28" s="19" t="s">
        <v>1028</v>
      </c>
      <c r="C28" s="19" t="s">
        <v>1029</v>
      </c>
      <c r="D28" s="20">
        <v>46</v>
      </c>
    </row>
    <row r="29" spans="1:4" x14ac:dyDescent="0.25">
      <c r="A29" s="6"/>
      <c r="B29" s="19" t="s">
        <v>1028</v>
      </c>
      <c r="C29" s="19" t="s">
        <v>1031</v>
      </c>
      <c r="D29" s="20">
        <v>227</v>
      </c>
    </row>
    <row r="30" spans="1:4" x14ac:dyDescent="0.25">
      <c r="A30" s="6"/>
      <c r="B30" s="19" t="s">
        <v>1028</v>
      </c>
      <c r="C30" s="19" t="s">
        <v>1030</v>
      </c>
      <c r="D30" s="20">
        <v>113</v>
      </c>
    </row>
    <row r="31" spans="1:4" x14ac:dyDescent="0.25">
      <c r="A31" s="6"/>
      <c r="B31" s="19" t="s">
        <v>1028</v>
      </c>
      <c r="C31" s="19" t="s">
        <v>1036</v>
      </c>
      <c r="D31" s="20">
        <v>67</v>
      </c>
    </row>
    <row r="32" spans="1:4" x14ac:dyDescent="0.25">
      <c r="A32" s="6"/>
      <c r="B32" s="19" t="s">
        <v>1028</v>
      </c>
      <c r="C32" s="19" t="s">
        <v>1035</v>
      </c>
      <c r="D32" s="20">
        <v>76</v>
      </c>
    </row>
    <row r="33" spans="1:4" x14ac:dyDescent="0.25">
      <c r="A33" s="6"/>
      <c r="B33" s="19" t="s">
        <v>1028</v>
      </c>
      <c r="C33" s="19" t="s">
        <v>1038</v>
      </c>
      <c r="D33" s="20">
        <v>70</v>
      </c>
    </row>
    <row r="34" spans="1:4" x14ac:dyDescent="0.25">
      <c r="A34" s="6"/>
      <c r="B34" s="19" t="s">
        <v>1028</v>
      </c>
      <c r="C34" s="19" t="s">
        <v>1034</v>
      </c>
      <c r="D34" s="20">
        <v>36</v>
      </c>
    </row>
    <row r="35" spans="1:4" x14ac:dyDescent="0.25">
      <c r="A35" s="6"/>
      <c r="B35" s="19" t="s">
        <v>1028</v>
      </c>
      <c r="C35" s="19" t="s">
        <v>1037</v>
      </c>
      <c r="D35" s="20">
        <v>25</v>
      </c>
    </row>
    <row r="36" spans="1:4" x14ac:dyDescent="0.25">
      <c r="A36" s="6"/>
      <c r="B36" s="19"/>
      <c r="C36" s="21"/>
      <c r="D36" s="22">
        <f>SUM(D25:D35)</f>
        <v>1079</v>
      </c>
    </row>
    <row r="37" spans="1:4" x14ac:dyDescent="0.25">
      <c r="A37" s="6"/>
      <c r="B37" s="19" t="s">
        <v>1017</v>
      </c>
      <c r="C37" s="19" t="s">
        <v>1022</v>
      </c>
      <c r="D37" s="20">
        <v>54</v>
      </c>
    </row>
    <row r="38" spans="1:4" x14ac:dyDescent="0.25">
      <c r="A38" s="6"/>
      <c r="B38" s="19" t="s">
        <v>1017</v>
      </c>
      <c r="C38" s="19" t="s">
        <v>1025</v>
      </c>
      <c r="D38" s="20">
        <v>149</v>
      </c>
    </row>
    <row r="39" spans="1:4" x14ac:dyDescent="0.25">
      <c r="A39" s="6"/>
      <c r="B39" s="19" t="s">
        <v>1017</v>
      </c>
      <c r="C39" s="19" t="s">
        <v>1027</v>
      </c>
      <c r="D39" s="20">
        <v>136</v>
      </c>
    </row>
    <row r="40" spans="1:4" x14ac:dyDescent="0.25">
      <c r="A40" s="6"/>
      <c r="B40" s="19" t="s">
        <v>1017</v>
      </c>
      <c r="C40" s="19" t="s">
        <v>1026</v>
      </c>
      <c r="D40" s="20">
        <v>157</v>
      </c>
    </row>
    <row r="41" spans="1:4" x14ac:dyDescent="0.25">
      <c r="A41" s="6"/>
      <c r="B41" s="19" t="s">
        <v>1017</v>
      </c>
      <c r="C41" s="19" t="s">
        <v>1024</v>
      </c>
      <c r="D41" s="20">
        <v>116</v>
      </c>
    </row>
    <row r="42" spans="1:4" x14ac:dyDescent="0.25">
      <c r="A42" s="6"/>
      <c r="B42" s="19" t="s">
        <v>1017</v>
      </c>
      <c r="C42" s="19" t="s">
        <v>1018</v>
      </c>
      <c r="D42" s="20">
        <v>23</v>
      </c>
    </row>
    <row r="43" spans="1:4" x14ac:dyDescent="0.25">
      <c r="A43" s="6"/>
      <c r="B43" s="19" t="s">
        <v>1017</v>
      </c>
      <c r="C43" s="19" t="s">
        <v>1019</v>
      </c>
      <c r="D43" s="20">
        <v>216</v>
      </c>
    </row>
    <row r="44" spans="1:4" x14ac:dyDescent="0.25">
      <c r="A44" s="6"/>
      <c r="B44" s="19" t="s">
        <v>1017</v>
      </c>
      <c r="C44" s="19" t="s">
        <v>1023</v>
      </c>
      <c r="D44" s="20">
        <v>65</v>
      </c>
    </row>
    <row r="45" spans="1:4" x14ac:dyDescent="0.25">
      <c r="A45" s="6"/>
      <c r="B45" s="19" t="s">
        <v>1017</v>
      </c>
      <c r="C45" s="19" t="s">
        <v>1020</v>
      </c>
      <c r="D45" s="20">
        <v>196</v>
      </c>
    </row>
    <row r="46" spans="1:4" x14ac:dyDescent="0.25">
      <c r="A46" s="6"/>
      <c r="B46" s="19" t="s">
        <v>1017</v>
      </c>
      <c r="C46" s="19" t="s">
        <v>1021</v>
      </c>
      <c r="D46" s="20">
        <v>60</v>
      </c>
    </row>
    <row r="47" spans="1:4" x14ac:dyDescent="0.25">
      <c r="A47" s="6"/>
      <c r="B47" s="6"/>
      <c r="C47" s="23"/>
      <c r="D47" s="24">
        <f>SUM(D37:D46)</f>
        <v>1172</v>
      </c>
    </row>
    <row r="48" spans="1:4" x14ac:dyDescent="0.25">
      <c r="A48" s="29" t="s">
        <v>1054</v>
      </c>
      <c r="B48" s="30"/>
      <c r="C48" s="15"/>
      <c r="D48" s="25">
        <f>SUM(D47,D36,D24,D19,D11)</f>
        <v>6373</v>
      </c>
    </row>
  </sheetData>
  <mergeCells count="2">
    <mergeCell ref="A1:D1"/>
    <mergeCell ref="A48:B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55" workbookViewId="0">
      <selection activeCell="A62" sqref="A62"/>
    </sheetView>
  </sheetViews>
  <sheetFormatPr defaultRowHeight="15" x14ac:dyDescent="0.25"/>
  <cols>
    <col min="1" max="1" width="24" customWidth="1"/>
    <col min="2" max="2" width="25.5703125" customWidth="1"/>
    <col min="3" max="3" width="31.7109375" customWidth="1"/>
    <col min="4" max="4" width="17.5703125" customWidth="1"/>
  </cols>
  <sheetData>
    <row r="1" spans="1:5" ht="23.25" x14ac:dyDescent="0.35">
      <c r="A1" s="28" t="s">
        <v>1082</v>
      </c>
      <c r="B1" s="28"/>
      <c r="C1" s="28"/>
      <c r="D1" s="28"/>
      <c r="E1" s="18"/>
    </row>
    <row r="3" spans="1:5" x14ac:dyDescent="0.25">
      <c r="A3" s="14" t="s">
        <v>1079</v>
      </c>
      <c r="B3" s="14"/>
    </row>
    <row r="4" spans="1:5" ht="18.75" x14ac:dyDescent="0.25">
      <c r="A4" s="16" t="s">
        <v>1083</v>
      </c>
      <c r="B4" s="16" t="s">
        <v>1080</v>
      </c>
      <c r="C4" s="16" t="s">
        <v>1081</v>
      </c>
      <c r="D4" s="16" t="s">
        <v>1066</v>
      </c>
    </row>
    <row r="5" spans="1:5" x14ac:dyDescent="0.25">
      <c r="A5" s="6" t="s">
        <v>58</v>
      </c>
      <c r="B5" s="19" t="s">
        <v>0</v>
      </c>
      <c r="C5" s="19" t="s">
        <v>1</v>
      </c>
      <c r="D5" s="20">
        <v>3</v>
      </c>
    </row>
    <row r="6" spans="1:5" x14ac:dyDescent="0.25">
      <c r="A6" s="6"/>
      <c r="B6" s="19" t="s">
        <v>0</v>
      </c>
      <c r="C6" s="19" t="s">
        <v>2</v>
      </c>
      <c r="D6" s="20">
        <f>415-41</f>
        <v>374</v>
      </c>
    </row>
    <row r="7" spans="1:5" x14ac:dyDescent="0.25">
      <c r="A7" s="6"/>
      <c r="B7" s="19" t="s">
        <v>0</v>
      </c>
      <c r="C7" s="19" t="s">
        <v>3</v>
      </c>
      <c r="D7" s="20">
        <v>5</v>
      </c>
    </row>
    <row r="8" spans="1:5" x14ac:dyDescent="0.25">
      <c r="A8" s="6"/>
      <c r="B8" s="19" t="s">
        <v>0</v>
      </c>
      <c r="C8" s="19" t="s">
        <v>4</v>
      </c>
      <c r="D8" s="20">
        <v>20</v>
      </c>
    </row>
    <row r="9" spans="1:5" x14ac:dyDescent="0.25">
      <c r="A9" s="6"/>
      <c r="B9" s="19" t="s">
        <v>0</v>
      </c>
      <c r="C9" s="19" t="s">
        <v>5</v>
      </c>
      <c r="D9" s="20">
        <v>0</v>
      </c>
    </row>
    <row r="10" spans="1:5" x14ac:dyDescent="0.25">
      <c r="A10" s="6"/>
      <c r="B10" s="19" t="s">
        <v>0</v>
      </c>
      <c r="C10" s="19" t="s">
        <v>6</v>
      </c>
      <c r="D10" s="20">
        <v>14</v>
      </c>
    </row>
    <row r="11" spans="1:5" x14ac:dyDescent="0.25">
      <c r="A11" s="6"/>
      <c r="B11" s="19" t="s">
        <v>0</v>
      </c>
      <c r="C11" s="19" t="s">
        <v>7</v>
      </c>
      <c r="D11" s="20">
        <v>11</v>
      </c>
    </row>
    <row r="12" spans="1:5" x14ac:dyDescent="0.25">
      <c r="A12" s="6"/>
      <c r="B12" s="19" t="s">
        <v>0</v>
      </c>
      <c r="C12" s="19" t="s">
        <v>8</v>
      </c>
      <c r="D12" s="20">
        <v>8</v>
      </c>
    </row>
    <row r="13" spans="1:5" x14ac:dyDescent="0.25">
      <c r="A13" s="6"/>
      <c r="B13" s="19" t="s">
        <v>0</v>
      </c>
      <c r="C13" s="19" t="s">
        <v>9</v>
      </c>
      <c r="D13" s="20">
        <v>25</v>
      </c>
    </row>
    <row r="14" spans="1:5" x14ac:dyDescent="0.25">
      <c r="A14" s="6"/>
      <c r="B14" s="19" t="s">
        <v>0</v>
      </c>
      <c r="C14" s="19" t="s">
        <v>10</v>
      </c>
      <c r="D14" s="20">
        <v>106</v>
      </c>
    </row>
    <row r="15" spans="1:5" x14ac:dyDescent="0.25">
      <c r="A15" s="6"/>
      <c r="B15" s="19"/>
      <c r="C15" s="21" t="s">
        <v>59</v>
      </c>
      <c r="D15" s="22">
        <f>SUM(D5:D14)</f>
        <v>566</v>
      </c>
    </row>
    <row r="16" spans="1:5" x14ac:dyDescent="0.25">
      <c r="A16" s="6"/>
      <c r="B16" s="19" t="s">
        <v>11</v>
      </c>
      <c r="C16" s="19" t="s">
        <v>12</v>
      </c>
      <c r="D16" s="20">
        <v>16</v>
      </c>
    </row>
    <row r="17" spans="1:4" x14ac:dyDescent="0.25">
      <c r="A17" s="6"/>
      <c r="B17" s="19" t="s">
        <v>11</v>
      </c>
      <c r="C17" s="19" t="s">
        <v>13</v>
      </c>
      <c r="D17" s="20">
        <v>20</v>
      </c>
    </row>
    <row r="18" spans="1:4" x14ac:dyDescent="0.25">
      <c r="A18" s="6"/>
      <c r="B18" s="19" t="s">
        <v>11</v>
      </c>
      <c r="C18" s="19" t="s">
        <v>14</v>
      </c>
      <c r="D18" s="20">
        <v>26</v>
      </c>
    </row>
    <row r="19" spans="1:4" x14ac:dyDescent="0.25">
      <c r="A19" s="6"/>
      <c r="B19" s="19" t="s">
        <v>11</v>
      </c>
      <c r="C19" s="19" t="s">
        <v>15</v>
      </c>
      <c r="D19" s="20">
        <v>27</v>
      </c>
    </row>
    <row r="20" spans="1:4" x14ac:dyDescent="0.25">
      <c r="A20" s="6"/>
      <c r="B20" s="19" t="s">
        <v>11</v>
      </c>
      <c r="C20" s="19" t="s">
        <v>16</v>
      </c>
      <c r="D20" s="20">
        <v>15</v>
      </c>
    </row>
    <row r="21" spans="1:4" x14ac:dyDescent="0.25">
      <c r="A21" s="6"/>
      <c r="B21" s="19" t="s">
        <v>11</v>
      </c>
      <c r="C21" s="19" t="s">
        <v>17</v>
      </c>
      <c r="D21" s="20">
        <v>26</v>
      </c>
    </row>
    <row r="22" spans="1:4" x14ac:dyDescent="0.25">
      <c r="A22" s="6"/>
      <c r="B22" s="19" t="s">
        <v>11</v>
      </c>
      <c r="C22" s="19" t="s">
        <v>18</v>
      </c>
      <c r="D22" s="20">
        <v>55</v>
      </c>
    </row>
    <row r="23" spans="1:4" x14ac:dyDescent="0.25">
      <c r="A23" s="6"/>
      <c r="B23" s="19" t="s">
        <v>11</v>
      </c>
      <c r="C23" s="19" t="s">
        <v>19</v>
      </c>
      <c r="D23" s="20">
        <v>29</v>
      </c>
    </row>
    <row r="24" spans="1:4" x14ac:dyDescent="0.25">
      <c r="A24" s="6"/>
      <c r="B24" s="19" t="s">
        <v>11</v>
      </c>
      <c r="C24" s="19" t="s">
        <v>20</v>
      </c>
      <c r="D24" s="20">
        <v>6</v>
      </c>
    </row>
    <row r="25" spans="1:4" x14ac:dyDescent="0.25">
      <c r="A25" s="6"/>
      <c r="B25" s="19"/>
      <c r="C25" s="21" t="s">
        <v>59</v>
      </c>
      <c r="D25" s="22">
        <f>SUM(D16:D24)</f>
        <v>220</v>
      </c>
    </row>
    <row r="26" spans="1:4" x14ac:dyDescent="0.25">
      <c r="A26" s="6"/>
      <c r="B26" s="19" t="s">
        <v>21</v>
      </c>
      <c r="C26" s="19" t="s">
        <v>22</v>
      </c>
      <c r="D26" s="20">
        <v>72</v>
      </c>
    </row>
    <row r="27" spans="1:4" x14ac:dyDescent="0.25">
      <c r="A27" s="6"/>
      <c r="B27" s="19" t="s">
        <v>21</v>
      </c>
      <c r="C27" s="19" t="s">
        <v>23</v>
      </c>
      <c r="D27" s="20">
        <v>31</v>
      </c>
    </row>
    <row r="28" spans="1:4" x14ac:dyDescent="0.25">
      <c r="A28" s="6"/>
      <c r="B28" s="19" t="s">
        <v>21</v>
      </c>
      <c r="C28" s="19" t="s">
        <v>24</v>
      </c>
      <c r="D28" s="20">
        <v>11</v>
      </c>
    </row>
    <row r="29" spans="1:4" x14ac:dyDescent="0.25">
      <c r="A29" s="6"/>
      <c r="B29" s="19" t="s">
        <v>21</v>
      </c>
      <c r="C29" s="19" t="s">
        <v>25</v>
      </c>
      <c r="D29" s="20">
        <v>6</v>
      </c>
    </row>
    <row r="30" spans="1:4" x14ac:dyDescent="0.25">
      <c r="A30" s="6"/>
      <c r="B30" s="19" t="s">
        <v>21</v>
      </c>
      <c r="C30" s="19" t="s">
        <v>26</v>
      </c>
      <c r="D30" s="20">
        <v>59</v>
      </c>
    </row>
    <row r="31" spans="1:4" x14ac:dyDescent="0.25">
      <c r="A31" s="6"/>
      <c r="B31" s="19" t="s">
        <v>21</v>
      </c>
      <c r="C31" s="19" t="s">
        <v>27</v>
      </c>
      <c r="D31" s="20">
        <v>14</v>
      </c>
    </row>
    <row r="32" spans="1:4" x14ac:dyDescent="0.25">
      <c r="A32" s="6"/>
      <c r="B32" s="19" t="s">
        <v>21</v>
      </c>
      <c r="C32" s="19" t="s">
        <v>28</v>
      </c>
      <c r="D32" s="20">
        <v>37</v>
      </c>
    </row>
    <row r="33" spans="1:4" x14ac:dyDescent="0.25">
      <c r="A33" s="6"/>
      <c r="B33" s="19" t="s">
        <v>21</v>
      </c>
      <c r="C33" s="19" t="s">
        <v>29</v>
      </c>
      <c r="D33" s="20">
        <v>11</v>
      </c>
    </row>
    <row r="34" spans="1:4" x14ac:dyDescent="0.25">
      <c r="A34" s="6"/>
      <c r="B34" s="19" t="s">
        <v>21</v>
      </c>
      <c r="C34" s="19" t="s">
        <v>30</v>
      </c>
      <c r="D34" s="20">
        <v>25</v>
      </c>
    </row>
    <row r="35" spans="1:4" x14ac:dyDescent="0.25">
      <c r="A35" s="6"/>
      <c r="B35" s="19" t="s">
        <v>21</v>
      </c>
      <c r="C35" s="19" t="s">
        <v>31</v>
      </c>
      <c r="D35" s="20">
        <v>22</v>
      </c>
    </row>
    <row r="36" spans="1:4" x14ac:dyDescent="0.25">
      <c r="A36" s="6"/>
      <c r="B36" s="19"/>
      <c r="C36" s="21" t="s">
        <v>59</v>
      </c>
      <c r="D36" s="22">
        <f>SUM(D26:D35)</f>
        <v>288</v>
      </c>
    </row>
    <row r="37" spans="1:4" x14ac:dyDescent="0.25">
      <c r="A37" s="6"/>
      <c r="B37" s="19" t="s">
        <v>32</v>
      </c>
      <c r="C37" s="19" t="s">
        <v>33</v>
      </c>
      <c r="D37" s="20">
        <v>9</v>
      </c>
    </row>
    <row r="38" spans="1:4" x14ac:dyDescent="0.25">
      <c r="A38" s="6"/>
      <c r="B38" s="19" t="s">
        <v>32</v>
      </c>
      <c r="C38" s="19" t="s">
        <v>34</v>
      </c>
      <c r="D38" s="20">
        <v>17</v>
      </c>
    </row>
    <row r="39" spans="1:4" x14ac:dyDescent="0.25">
      <c r="A39" s="6"/>
      <c r="B39" s="19" t="s">
        <v>32</v>
      </c>
      <c r="C39" s="19" t="s">
        <v>35</v>
      </c>
      <c r="D39" s="20">
        <v>52</v>
      </c>
    </row>
    <row r="40" spans="1:4" x14ac:dyDescent="0.25">
      <c r="A40" s="6"/>
      <c r="B40" s="19" t="s">
        <v>32</v>
      </c>
      <c r="C40" s="19" t="s">
        <v>36</v>
      </c>
      <c r="D40" s="20">
        <v>29</v>
      </c>
    </row>
    <row r="41" spans="1:4" x14ac:dyDescent="0.25">
      <c r="A41" s="6"/>
      <c r="B41" s="19" t="s">
        <v>32</v>
      </c>
      <c r="C41" s="19" t="s">
        <v>37</v>
      </c>
      <c r="D41" s="20">
        <v>11</v>
      </c>
    </row>
    <row r="42" spans="1:4" x14ac:dyDescent="0.25">
      <c r="A42" s="6"/>
      <c r="B42" s="19"/>
      <c r="C42" s="21" t="s">
        <v>59</v>
      </c>
      <c r="D42" s="22">
        <f>SUM(D37:D41)</f>
        <v>118</v>
      </c>
    </row>
    <row r="43" spans="1:4" x14ac:dyDescent="0.25">
      <c r="A43" s="6"/>
      <c r="B43" s="19" t="s">
        <v>38</v>
      </c>
      <c r="C43" s="19" t="s">
        <v>39</v>
      </c>
      <c r="D43" s="20">
        <v>11</v>
      </c>
    </row>
    <row r="44" spans="1:4" x14ac:dyDescent="0.25">
      <c r="A44" s="6"/>
      <c r="B44" s="19" t="s">
        <v>38</v>
      </c>
      <c r="C44" s="19" t="s">
        <v>40</v>
      </c>
      <c r="D44" s="20">
        <v>29</v>
      </c>
    </row>
    <row r="45" spans="1:4" x14ac:dyDescent="0.25">
      <c r="A45" s="6"/>
      <c r="B45" s="19" t="s">
        <v>38</v>
      </c>
      <c r="C45" s="19" t="s">
        <v>41</v>
      </c>
      <c r="D45" s="20">
        <v>23</v>
      </c>
    </row>
    <row r="46" spans="1:4" x14ac:dyDescent="0.25">
      <c r="A46" s="6"/>
      <c r="B46" s="19" t="s">
        <v>38</v>
      </c>
      <c r="C46" s="19" t="s">
        <v>42</v>
      </c>
      <c r="D46" s="20">
        <v>21</v>
      </c>
    </row>
    <row r="47" spans="1:4" x14ac:dyDescent="0.25">
      <c r="A47" s="6"/>
      <c r="B47" s="19" t="s">
        <v>38</v>
      </c>
      <c r="C47" s="19" t="s">
        <v>43</v>
      </c>
      <c r="D47" s="20">
        <v>8</v>
      </c>
    </row>
    <row r="48" spans="1:4" x14ac:dyDescent="0.25">
      <c r="A48" s="6"/>
      <c r="B48" s="19" t="s">
        <v>38</v>
      </c>
      <c r="C48" s="19" t="s">
        <v>44</v>
      </c>
      <c r="D48" s="20">
        <v>0</v>
      </c>
    </row>
    <row r="49" spans="1:4" x14ac:dyDescent="0.25">
      <c r="A49" s="6"/>
      <c r="B49" s="19" t="s">
        <v>38</v>
      </c>
      <c r="C49" s="19" t="s">
        <v>45</v>
      </c>
      <c r="D49" s="20">
        <v>6</v>
      </c>
    </row>
    <row r="50" spans="1:4" x14ac:dyDescent="0.25">
      <c r="A50" s="6"/>
      <c r="B50" s="19" t="s">
        <v>38</v>
      </c>
      <c r="C50" s="19" t="s">
        <v>46</v>
      </c>
      <c r="D50" s="20">
        <v>9</v>
      </c>
    </row>
    <row r="51" spans="1:4" x14ac:dyDescent="0.25">
      <c r="A51" s="6"/>
      <c r="B51" s="19" t="s">
        <v>38</v>
      </c>
      <c r="C51" s="19" t="s">
        <v>47</v>
      </c>
      <c r="D51" s="20">
        <v>20</v>
      </c>
    </row>
    <row r="52" spans="1:4" x14ac:dyDescent="0.25">
      <c r="A52" s="6"/>
      <c r="B52" s="19"/>
      <c r="C52" s="21" t="s">
        <v>59</v>
      </c>
      <c r="D52" s="22">
        <f>SUM(D43:D51)</f>
        <v>127</v>
      </c>
    </row>
    <row r="53" spans="1:4" x14ac:dyDescent="0.25">
      <c r="A53" s="6"/>
      <c r="B53" s="19" t="s">
        <v>48</v>
      </c>
      <c r="C53" s="19" t="s">
        <v>49</v>
      </c>
      <c r="D53" s="20">
        <v>9</v>
      </c>
    </row>
    <row r="54" spans="1:4" x14ac:dyDescent="0.25">
      <c r="A54" s="6"/>
      <c r="B54" s="19" t="s">
        <v>48</v>
      </c>
      <c r="C54" s="19" t="s">
        <v>50</v>
      </c>
      <c r="D54" s="20">
        <v>21</v>
      </c>
    </row>
    <row r="55" spans="1:4" x14ac:dyDescent="0.25">
      <c r="A55" s="6"/>
      <c r="B55" s="19" t="s">
        <v>48</v>
      </c>
      <c r="C55" s="19" t="s">
        <v>51</v>
      </c>
      <c r="D55" s="20">
        <v>54</v>
      </c>
    </row>
    <row r="56" spans="1:4" x14ac:dyDescent="0.25">
      <c r="A56" s="6"/>
      <c r="B56" s="19" t="s">
        <v>48</v>
      </c>
      <c r="C56" s="19" t="s">
        <v>52</v>
      </c>
      <c r="D56" s="20">
        <v>23</v>
      </c>
    </row>
    <row r="57" spans="1:4" x14ac:dyDescent="0.25">
      <c r="A57" s="6"/>
      <c r="B57" s="19" t="s">
        <v>48</v>
      </c>
      <c r="C57" s="19" t="s">
        <v>53</v>
      </c>
      <c r="D57" s="20">
        <v>37</v>
      </c>
    </row>
    <row r="58" spans="1:4" x14ac:dyDescent="0.25">
      <c r="A58" s="6"/>
      <c r="B58" s="19" t="s">
        <v>48</v>
      </c>
      <c r="C58" s="19" t="s">
        <v>54</v>
      </c>
      <c r="D58" s="20">
        <v>1</v>
      </c>
    </row>
    <row r="59" spans="1:4" x14ac:dyDescent="0.25">
      <c r="A59" s="6"/>
      <c r="B59" s="19" t="s">
        <v>48</v>
      </c>
      <c r="C59" s="19" t="s">
        <v>55</v>
      </c>
      <c r="D59" s="20">
        <v>57</v>
      </c>
    </row>
    <row r="60" spans="1:4" x14ac:dyDescent="0.25">
      <c r="A60" s="6"/>
      <c r="B60" s="6"/>
      <c r="C60" s="21" t="s">
        <v>59</v>
      </c>
      <c r="D60" s="24">
        <f>SUM(D53:D59)</f>
        <v>202</v>
      </c>
    </row>
    <row r="61" spans="1:4" x14ac:dyDescent="0.25">
      <c r="A61" s="29" t="s">
        <v>60</v>
      </c>
      <c r="B61" s="30"/>
      <c r="C61" s="15"/>
      <c r="D61" s="17">
        <f>SUM(D60,D52,D42,D36,D25,D15)</f>
        <v>1521</v>
      </c>
    </row>
  </sheetData>
  <mergeCells count="2">
    <mergeCell ref="A1:D1"/>
    <mergeCell ref="A61:B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46" zoomScaleNormal="100" workbookViewId="0">
      <selection activeCell="A5" sqref="A5"/>
    </sheetView>
  </sheetViews>
  <sheetFormatPr defaultRowHeight="15" x14ac:dyDescent="0.25"/>
  <cols>
    <col min="1" max="1" width="26.5703125" customWidth="1"/>
    <col min="2" max="2" width="27.28515625" customWidth="1"/>
    <col min="3" max="3" width="40" customWidth="1"/>
    <col min="4" max="4" width="16" customWidth="1"/>
    <col min="5" max="5" width="15.42578125" customWidth="1"/>
    <col min="6" max="6" width="14.140625" customWidth="1"/>
  </cols>
  <sheetData>
    <row r="1" spans="1:4" ht="23.25" x14ac:dyDescent="0.35">
      <c r="A1" s="28" t="s">
        <v>1078</v>
      </c>
      <c r="B1" s="28"/>
      <c r="C1" s="28"/>
      <c r="D1" s="28"/>
    </row>
    <row r="3" spans="1:4" x14ac:dyDescent="0.25">
      <c r="A3" s="14" t="s">
        <v>1079</v>
      </c>
    </row>
    <row r="4" spans="1:4" ht="27" customHeight="1" x14ac:dyDescent="0.25">
      <c r="A4" s="16" t="s">
        <v>1083</v>
      </c>
      <c r="B4" s="16" t="s">
        <v>1080</v>
      </c>
      <c r="C4" s="16" t="s">
        <v>1081</v>
      </c>
      <c r="D4" s="16" t="s">
        <v>1066</v>
      </c>
    </row>
    <row r="5" spans="1:4" x14ac:dyDescent="0.25">
      <c r="A5" s="6" t="s">
        <v>61</v>
      </c>
      <c r="B5" s="6" t="s">
        <v>62</v>
      </c>
      <c r="C5" s="6" t="s">
        <v>63</v>
      </c>
      <c r="D5" s="12">
        <v>23</v>
      </c>
    </row>
    <row r="6" spans="1:4" x14ac:dyDescent="0.25">
      <c r="A6" s="6"/>
      <c r="B6" s="6" t="s">
        <v>62</v>
      </c>
      <c r="C6" s="6" t="s">
        <v>64</v>
      </c>
      <c r="D6" s="12">
        <v>13</v>
      </c>
    </row>
    <row r="7" spans="1:4" x14ac:dyDescent="0.25">
      <c r="A7" s="6"/>
      <c r="B7" s="6"/>
      <c r="C7" s="13" t="s">
        <v>59</v>
      </c>
      <c r="D7" s="13">
        <f>SUM(D5:D6)</f>
        <v>36</v>
      </c>
    </row>
    <row r="8" spans="1:4" x14ac:dyDescent="0.25">
      <c r="A8" s="6"/>
      <c r="B8" s="6" t="s">
        <v>65</v>
      </c>
      <c r="C8" s="6" t="s">
        <v>66</v>
      </c>
      <c r="D8" s="12">
        <v>29</v>
      </c>
    </row>
    <row r="9" spans="1:4" x14ac:dyDescent="0.25">
      <c r="A9" s="6"/>
      <c r="B9" s="6" t="s">
        <v>65</v>
      </c>
      <c r="C9" s="6" t="s">
        <v>67</v>
      </c>
      <c r="D9" s="12">
        <v>9</v>
      </c>
    </row>
    <row r="10" spans="1:4" x14ac:dyDescent="0.25">
      <c r="A10" s="6"/>
      <c r="B10" s="6" t="s">
        <v>65</v>
      </c>
      <c r="C10" s="6" t="s">
        <v>68</v>
      </c>
      <c r="D10" s="12">
        <v>72</v>
      </c>
    </row>
    <row r="11" spans="1:4" x14ac:dyDescent="0.25">
      <c r="A11" s="6"/>
      <c r="B11" s="6" t="s">
        <v>65</v>
      </c>
      <c r="C11" s="6" t="s">
        <v>69</v>
      </c>
      <c r="D11" s="12">
        <v>20</v>
      </c>
    </row>
    <row r="12" spans="1:4" x14ac:dyDescent="0.25">
      <c r="A12" s="6"/>
      <c r="B12" s="6" t="s">
        <v>65</v>
      </c>
      <c r="C12" s="6" t="s">
        <v>70</v>
      </c>
      <c r="D12" s="12">
        <v>147</v>
      </c>
    </row>
    <row r="13" spans="1:4" x14ac:dyDescent="0.25">
      <c r="A13" s="6"/>
      <c r="B13" s="6" t="s">
        <v>65</v>
      </c>
      <c r="C13" s="6" t="s">
        <v>71</v>
      </c>
      <c r="D13" s="12">
        <v>196</v>
      </c>
    </row>
    <row r="14" spans="1:4" x14ac:dyDescent="0.25">
      <c r="A14" s="6"/>
      <c r="B14" s="6" t="s">
        <v>65</v>
      </c>
      <c r="C14" s="6" t="s">
        <v>72</v>
      </c>
      <c r="D14" s="12">
        <v>22</v>
      </c>
    </row>
    <row r="15" spans="1:4" x14ac:dyDescent="0.25">
      <c r="A15" s="6"/>
      <c r="B15" s="6" t="s">
        <v>65</v>
      </c>
      <c r="C15" s="6" t="s">
        <v>73</v>
      </c>
      <c r="D15" s="12">
        <v>19</v>
      </c>
    </row>
    <row r="16" spans="1:4" x14ac:dyDescent="0.25">
      <c r="A16" s="6"/>
      <c r="B16" s="6" t="s">
        <v>65</v>
      </c>
      <c r="C16" s="6" t="s">
        <v>74</v>
      </c>
      <c r="D16" s="12">
        <v>27</v>
      </c>
    </row>
    <row r="17" spans="1:5" x14ac:dyDescent="0.25">
      <c r="A17" s="6"/>
      <c r="B17" s="6"/>
      <c r="C17" s="13" t="s">
        <v>59</v>
      </c>
      <c r="D17" s="13">
        <f>SUM(D8:D16)</f>
        <v>541</v>
      </c>
    </row>
    <row r="18" spans="1:5" x14ac:dyDescent="0.25">
      <c r="A18" s="6"/>
      <c r="B18" s="6" t="s">
        <v>75</v>
      </c>
      <c r="C18" s="6" t="s">
        <v>76</v>
      </c>
      <c r="D18" s="12">
        <v>30</v>
      </c>
    </row>
    <row r="19" spans="1:5" x14ac:dyDescent="0.25">
      <c r="A19" s="6"/>
      <c r="B19" s="6" t="s">
        <v>75</v>
      </c>
      <c r="C19" s="6" t="s">
        <v>77</v>
      </c>
      <c r="D19" s="12">
        <v>22</v>
      </c>
    </row>
    <row r="20" spans="1:5" x14ac:dyDescent="0.25">
      <c r="A20" s="6"/>
      <c r="B20" s="6" t="s">
        <v>75</v>
      </c>
      <c r="C20" s="6" t="s">
        <v>78</v>
      </c>
      <c r="D20" s="12">
        <v>50</v>
      </c>
      <c r="E20">
        <v>50</v>
      </c>
    </row>
    <row r="21" spans="1:5" x14ac:dyDescent="0.25">
      <c r="A21" s="6"/>
      <c r="B21" s="6" t="s">
        <v>75</v>
      </c>
      <c r="C21" s="6" t="s">
        <v>79</v>
      </c>
      <c r="D21" s="12">
        <v>36</v>
      </c>
      <c r="E21">
        <v>36</v>
      </c>
    </row>
    <row r="22" spans="1:5" x14ac:dyDescent="0.25">
      <c r="A22" s="6"/>
      <c r="B22" s="6" t="s">
        <v>75</v>
      </c>
      <c r="C22" s="6" t="s">
        <v>80</v>
      </c>
      <c r="D22" s="12">
        <v>102</v>
      </c>
    </row>
    <row r="23" spans="1:5" x14ac:dyDescent="0.25">
      <c r="A23" s="6"/>
      <c r="B23" s="6" t="s">
        <v>75</v>
      </c>
      <c r="C23" s="6" t="s">
        <v>81</v>
      </c>
      <c r="D23" s="12">
        <v>30</v>
      </c>
    </row>
    <row r="24" spans="1:5" x14ac:dyDescent="0.25">
      <c r="A24" s="6"/>
      <c r="B24" s="6" t="s">
        <v>75</v>
      </c>
      <c r="C24" s="6" t="s">
        <v>82</v>
      </c>
      <c r="D24" s="12">
        <v>30</v>
      </c>
    </row>
    <row r="25" spans="1:5" x14ac:dyDescent="0.25">
      <c r="A25" s="6"/>
      <c r="B25" s="6" t="s">
        <v>75</v>
      </c>
      <c r="C25" s="6" t="s">
        <v>83</v>
      </c>
      <c r="D25" s="12">
        <v>59</v>
      </c>
    </row>
    <row r="26" spans="1:5" x14ac:dyDescent="0.25">
      <c r="A26" s="6"/>
      <c r="B26" s="6" t="s">
        <v>75</v>
      </c>
      <c r="C26" s="6" t="s">
        <v>84</v>
      </c>
      <c r="D26" s="12">
        <v>94</v>
      </c>
    </row>
    <row r="27" spans="1:5" x14ac:dyDescent="0.25">
      <c r="A27" s="6"/>
      <c r="B27" s="6"/>
      <c r="C27" s="13" t="s">
        <v>59</v>
      </c>
      <c r="D27" s="13">
        <f>SUM(D18:D26)</f>
        <v>453</v>
      </c>
    </row>
    <row r="28" spans="1:5" x14ac:dyDescent="0.25">
      <c r="A28" s="6"/>
      <c r="B28" s="6" t="s">
        <v>85</v>
      </c>
      <c r="C28" s="6" t="s">
        <v>86</v>
      </c>
      <c r="D28" s="12">
        <v>68</v>
      </c>
    </row>
    <row r="29" spans="1:5" x14ac:dyDescent="0.25">
      <c r="A29" s="6"/>
      <c r="B29" s="6" t="s">
        <v>85</v>
      </c>
      <c r="C29" s="6" t="s">
        <v>87</v>
      </c>
      <c r="D29" s="12">
        <v>20</v>
      </c>
    </row>
    <row r="30" spans="1:5" x14ac:dyDescent="0.25">
      <c r="A30" s="6"/>
      <c r="B30" s="6" t="s">
        <v>85</v>
      </c>
      <c r="C30" s="6" t="s">
        <v>88</v>
      </c>
      <c r="D30" s="12">
        <v>227</v>
      </c>
    </row>
    <row r="31" spans="1:5" x14ac:dyDescent="0.25">
      <c r="A31" s="6"/>
      <c r="B31" s="6" t="s">
        <v>85</v>
      </c>
      <c r="C31" s="6" t="s">
        <v>89</v>
      </c>
      <c r="D31" s="12">
        <v>32</v>
      </c>
    </row>
    <row r="32" spans="1:5" x14ac:dyDescent="0.25">
      <c r="A32" s="6"/>
      <c r="B32" s="6"/>
      <c r="C32" s="13" t="s">
        <v>59</v>
      </c>
      <c r="D32" s="13">
        <f>SUM(D28:D31)</f>
        <v>347</v>
      </c>
    </row>
    <row r="33" spans="1:5" x14ac:dyDescent="0.25">
      <c r="A33" s="6"/>
      <c r="B33" s="6" t="s">
        <v>90</v>
      </c>
      <c r="C33" s="6" t="s">
        <v>91</v>
      </c>
      <c r="D33" s="12">
        <v>5</v>
      </c>
      <c r="E33">
        <v>3</v>
      </c>
    </row>
    <row r="34" spans="1:5" x14ac:dyDescent="0.25">
      <c r="A34" s="6"/>
      <c r="B34" s="6" t="s">
        <v>90</v>
      </c>
      <c r="C34" s="6" t="s">
        <v>92</v>
      </c>
      <c r="D34" s="12">
        <v>21</v>
      </c>
    </row>
    <row r="35" spans="1:5" x14ac:dyDescent="0.25">
      <c r="A35" s="6"/>
      <c r="B35" s="6" t="s">
        <v>90</v>
      </c>
      <c r="C35" s="6" t="s">
        <v>93</v>
      </c>
      <c r="D35" s="12">
        <v>44</v>
      </c>
    </row>
    <row r="36" spans="1:5" x14ac:dyDescent="0.25">
      <c r="A36" s="6"/>
      <c r="B36" s="6" t="s">
        <v>90</v>
      </c>
      <c r="C36" s="6" t="s">
        <v>94</v>
      </c>
      <c r="D36" s="12">
        <v>91</v>
      </c>
    </row>
    <row r="37" spans="1:5" x14ac:dyDescent="0.25">
      <c r="A37" s="6"/>
      <c r="B37" s="6" t="s">
        <v>90</v>
      </c>
      <c r="C37" s="6" t="s">
        <v>95</v>
      </c>
      <c r="D37" s="12">
        <v>57</v>
      </c>
    </row>
    <row r="38" spans="1:5" x14ac:dyDescent="0.25">
      <c r="A38" s="6"/>
      <c r="B38" s="6"/>
      <c r="C38" s="13" t="s">
        <v>59</v>
      </c>
      <c r="D38" s="13">
        <f>SUM(D33:D37)</f>
        <v>218</v>
      </c>
    </row>
    <row r="39" spans="1:5" x14ac:dyDescent="0.25">
      <c r="A39" s="6"/>
      <c r="B39" s="6" t="s">
        <v>96</v>
      </c>
      <c r="C39" s="6" t="s">
        <v>97</v>
      </c>
      <c r="D39" s="12">
        <v>26</v>
      </c>
    </row>
    <row r="40" spans="1:5" x14ac:dyDescent="0.25">
      <c r="A40" s="6"/>
      <c r="B40" s="6" t="s">
        <v>96</v>
      </c>
      <c r="C40" s="6" t="s">
        <v>98</v>
      </c>
      <c r="D40" s="12">
        <v>47</v>
      </c>
    </row>
    <row r="41" spans="1:5" x14ac:dyDescent="0.25">
      <c r="A41" s="6"/>
      <c r="B41" s="6" t="s">
        <v>96</v>
      </c>
      <c r="C41" s="6" t="s">
        <v>99</v>
      </c>
      <c r="D41" s="12">
        <v>39</v>
      </c>
    </row>
    <row r="42" spans="1:5" x14ac:dyDescent="0.25">
      <c r="A42" s="6"/>
      <c r="B42" s="6" t="s">
        <v>96</v>
      </c>
      <c r="C42" s="6" t="s">
        <v>100</v>
      </c>
      <c r="D42" s="12">
        <v>192</v>
      </c>
    </row>
    <row r="43" spans="1:5" x14ac:dyDescent="0.25">
      <c r="A43" s="6"/>
      <c r="B43" s="6" t="s">
        <v>96</v>
      </c>
      <c r="C43" s="6" t="s">
        <v>101</v>
      </c>
      <c r="D43" s="12">
        <v>1</v>
      </c>
    </row>
    <row r="44" spans="1:5" x14ac:dyDescent="0.25">
      <c r="A44" s="6"/>
      <c r="B44" s="6"/>
      <c r="C44" s="13" t="s">
        <v>59</v>
      </c>
      <c r="D44" s="13">
        <f>SUM(D39:D43)</f>
        <v>305</v>
      </c>
    </row>
    <row r="45" spans="1:5" x14ac:dyDescent="0.25">
      <c r="A45" s="6"/>
      <c r="B45" s="6" t="s">
        <v>102</v>
      </c>
      <c r="C45" s="6" t="s">
        <v>103</v>
      </c>
      <c r="D45" s="12">
        <v>74</v>
      </c>
    </row>
    <row r="46" spans="1:5" x14ac:dyDescent="0.25">
      <c r="A46" s="6"/>
      <c r="B46" s="6" t="s">
        <v>102</v>
      </c>
      <c r="C46" s="6" t="s">
        <v>104</v>
      </c>
      <c r="D46" s="12">
        <v>13</v>
      </c>
      <c r="E46">
        <v>13</v>
      </c>
    </row>
    <row r="47" spans="1:5" x14ac:dyDescent="0.25">
      <c r="A47" s="6"/>
      <c r="B47" s="6" t="s">
        <v>102</v>
      </c>
      <c r="C47" s="6" t="s">
        <v>105</v>
      </c>
      <c r="D47" s="12">
        <v>37</v>
      </c>
    </row>
    <row r="48" spans="1:5" x14ac:dyDescent="0.25">
      <c r="A48" s="6"/>
      <c r="B48" s="6" t="s">
        <v>102</v>
      </c>
      <c r="C48" s="6" t="s">
        <v>106</v>
      </c>
      <c r="D48" s="12">
        <v>25</v>
      </c>
    </row>
    <row r="49" spans="1:5" x14ac:dyDescent="0.25">
      <c r="A49" s="6"/>
      <c r="B49" s="6" t="s">
        <v>102</v>
      </c>
      <c r="C49" s="6" t="s">
        <v>107</v>
      </c>
      <c r="D49" s="12">
        <v>70</v>
      </c>
    </row>
    <row r="50" spans="1:5" x14ac:dyDescent="0.25">
      <c r="A50" s="6"/>
      <c r="B50" s="6"/>
      <c r="C50" s="13" t="s">
        <v>59</v>
      </c>
      <c r="D50" s="13">
        <f>SUM(D45:D49)</f>
        <v>219</v>
      </c>
    </row>
    <row r="51" spans="1:5" x14ac:dyDescent="0.25">
      <c r="A51" s="6"/>
      <c r="B51" s="6" t="s">
        <v>108</v>
      </c>
      <c r="C51" s="6" t="s">
        <v>109</v>
      </c>
      <c r="D51" s="12">
        <v>65</v>
      </c>
    </row>
    <row r="52" spans="1:5" x14ac:dyDescent="0.25">
      <c r="A52" s="6"/>
      <c r="B52" s="6" t="s">
        <v>108</v>
      </c>
      <c r="C52" s="6" t="s">
        <v>110</v>
      </c>
      <c r="D52" s="12">
        <v>49</v>
      </c>
      <c r="E52">
        <v>49</v>
      </c>
    </row>
    <row r="53" spans="1:5" x14ac:dyDescent="0.25">
      <c r="A53" s="6"/>
      <c r="B53" s="6" t="s">
        <v>108</v>
      </c>
      <c r="C53" s="6" t="s">
        <v>111</v>
      </c>
      <c r="D53" s="12">
        <v>38</v>
      </c>
    </row>
    <row r="54" spans="1:5" x14ac:dyDescent="0.25">
      <c r="A54" s="6"/>
      <c r="B54" s="6" t="s">
        <v>108</v>
      </c>
      <c r="C54" s="6" t="s">
        <v>112</v>
      </c>
      <c r="D54" s="12">
        <v>74</v>
      </c>
    </row>
    <row r="55" spans="1:5" x14ac:dyDescent="0.25">
      <c r="A55" s="6"/>
      <c r="B55" s="6" t="s">
        <v>108</v>
      </c>
      <c r="C55" s="6" t="s">
        <v>113</v>
      </c>
      <c r="D55" s="12">
        <v>23</v>
      </c>
    </row>
    <row r="56" spans="1:5" x14ac:dyDescent="0.25">
      <c r="A56" s="6"/>
      <c r="B56" s="6" t="s">
        <v>108</v>
      </c>
      <c r="C56" s="6" t="s">
        <v>114</v>
      </c>
      <c r="D56" s="12">
        <v>74</v>
      </c>
    </row>
    <row r="57" spans="1:5" x14ac:dyDescent="0.25">
      <c r="A57" s="6"/>
      <c r="B57" s="6" t="s">
        <v>108</v>
      </c>
      <c r="C57" s="6" t="s">
        <v>115</v>
      </c>
      <c r="D57" s="12">
        <v>67</v>
      </c>
      <c r="E57">
        <v>67</v>
      </c>
    </row>
    <row r="58" spans="1:5" x14ac:dyDescent="0.25">
      <c r="A58" s="6"/>
      <c r="B58" s="6" t="s">
        <v>108</v>
      </c>
      <c r="C58" s="6" t="s">
        <v>116</v>
      </c>
      <c r="D58" s="12">
        <v>22</v>
      </c>
    </row>
    <row r="59" spans="1:5" x14ac:dyDescent="0.25">
      <c r="A59" s="6"/>
      <c r="B59" s="6"/>
      <c r="C59" s="13" t="s">
        <v>59</v>
      </c>
      <c r="D59" s="13">
        <f>SUM(D51:D58)</f>
        <v>412</v>
      </c>
    </row>
    <row r="60" spans="1:5" x14ac:dyDescent="0.25">
      <c r="A60" s="6"/>
      <c r="B60" s="6" t="s">
        <v>117</v>
      </c>
      <c r="C60" s="6" t="s">
        <v>118</v>
      </c>
      <c r="D60" s="12">
        <v>28</v>
      </c>
    </row>
    <row r="61" spans="1:5" x14ac:dyDescent="0.25">
      <c r="A61" s="6"/>
      <c r="B61" s="6" t="s">
        <v>117</v>
      </c>
      <c r="C61" s="6" t="s">
        <v>119</v>
      </c>
      <c r="D61" s="12">
        <v>33</v>
      </c>
    </row>
    <row r="62" spans="1:5" x14ac:dyDescent="0.25">
      <c r="A62" s="6"/>
      <c r="B62" s="6" t="s">
        <v>117</v>
      </c>
      <c r="C62" s="6" t="s">
        <v>120</v>
      </c>
      <c r="D62" s="12">
        <v>21</v>
      </c>
    </row>
    <row r="63" spans="1:5" x14ac:dyDescent="0.25">
      <c r="A63" s="6"/>
      <c r="B63" s="6" t="s">
        <v>117</v>
      </c>
      <c r="C63" s="6" t="s">
        <v>121</v>
      </c>
      <c r="D63" s="12">
        <v>24</v>
      </c>
    </row>
    <row r="64" spans="1:5" x14ac:dyDescent="0.25">
      <c r="A64" s="6"/>
      <c r="B64" s="6" t="s">
        <v>117</v>
      </c>
      <c r="C64" s="6" t="s">
        <v>122</v>
      </c>
      <c r="D64" s="12">
        <v>22</v>
      </c>
    </row>
    <row r="65" spans="1:6" x14ac:dyDescent="0.25">
      <c r="A65" s="6"/>
      <c r="B65" s="6" t="s">
        <v>117</v>
      </c>
      <c r="C65" s="6" t="s">
        <v>123</v>
      </c>
      <c r="D65" s="12">
        <v>27</v>
      </c>
    </row>
    <row r="66" spans="1:6" x14ac:dyDescent="0.25">
      <c r="A66" s="6"/>
      <c r="B66" s="6" t="s">
        <v>117</v>
      </c>
      <c r="C66" s="6" t="s">
        <v>124</v>
      </c>
      <c r="D66" s="12">
        <v>23</v>
      </c>
    </row>
    <row r="67" spans="1:6" x14ac:dyDescent="0.25">
      <c r="A67" s="6"/>
      <c r="B67" s="6" t="s">
        <v>117</v>
      </c>
      <c r="C67" s="6" t="s">
        <v>125</v>
      </c>
      <c r="D67" s="12">
        <v>29</v>
      </c>
    </row>
    <row r="68" spans="1:6" x14ac:dyDescent="0.25">
      <c r="A68" s="6"/>
      <c r="B68" s="6"/>
      <c r="C68" s="13" t="s">
        <v>59</v>
      </c>
      <c r="D68" s="13">
        <f>SUM(D60:D67)</f>
        <v>207</v>
      </c>
    </row>
    <row r="69" spans="1:6" x14ac:dyDescent="0.25">
      <c r="A69" s="6"/>
      <c r="B69" s="6" t="s">
        <v>126</v>
      </c>
      <c r="C69" s="6" t="s">
        <v>127</v>
      </c>
      <c r="D69" s="12">
        <v>34</v>
      </c>
    </row>
    <row r="70" spans="1:6" x14ac:dyDescent="0.25">
      <c r="A70" s="6"/>
      <c r="B70" s="6" t="s">
        <v>126</v>
      </c>
      <c r="C70" s="6" t="s">
        <v>128</v>
      </c>
      <c r="D70" s="12">
        <v>25</v>
      </c>
      <c r="E70">
        <v>19</v>
      </c>
    </row>
    <row r="71" spans="1:6" x14ac:dyDescent="0.25">
      <c r="A71" s="6"/>
      <c r="B71" s="6" t="s">
        <v>126</v>
      </c>
      <c r="C71" s="6" t="s">
        <v>129</v>
      </c>
      <c r="D71" s="12">
        <v>25</v>
      </c>
    </row>
    <row r="72" spans="1:6" x14ac:dyDescent="0.25">
      <c r="A72" s="6"/>
      <c r="B72" s="6" t="s">
        <v>126</v>
      </c>
      <c r="C72" s="6" t="s">
        <v>130</v>
      </c>
      <c r="D72" s="12">
        <v>37</v>
      </c>
    </row>
    <row r="73" spans="1:6" x14ac:dyDescent="0.25">
      <c r="A73" s="6"/>
      <c r="B73" s="6" t="s">
        <v>126</v>
      </c>
      <c r="C73" s="6" t="s">
        <v>131</v>
      </c>
      <c r="D73" s="12">
        <v>347</v>
      </c>
    </row>
    <row r="74" spans="1:6" x14ac:dyDescent="0.25">
      <c r="A74" s="6"/>
      <c r="B74" s="6" t="s">
        <v>126</v>
      </c>
      <c r="C74" s="6" t="s">
        <v>132</v>
      </c>
      <c r="D74" s="12">
        <v>72</v>
      </c>
    </row>
    <row r="75" spans="1:6" x14ac:dyDescent="0.25">
      <c r="A75" s="6"/>
      <c r="B75" s="6" t="s">
        <v>126</v>
      </c>
      <c r="C75" s="6" t="s">
        <v>133</v>
      </c>
      <c r="D75" s="12">
        <v>83</v>
      </c>
    </row>
    <row r="76" spans="1:6" x14ac:dyDescent="0.25">
      <c r="A76" s="6"/>
      <c r="B76" s="6"/>
      <c r="C76" s="13" t="s">
        <v>59</v>
      </c>
      <c r="D76" s="13">
        <f>SUM(D69:D75)</f>
        <v>623</v>
      </c>
    </row>
    <row r="77" spans="1:6" x14ac:dyDescent="0.25">
      <c r="A77" s="29" t="s">
        <v>134</v>
      </c>
      <c r="B77" s="30"/>
      <c r="C77" s="15"/>
      <c r="D77" s="17">
        <f>SUM(D76,D68,D59,D50,D44,D38,D32,D27,D17,D7)</f>
        <v>3361</v>
      </c>
      <c r="E77" s="1">
        <v>3361</v>
      </c>
      <c r="F77" s="2">
        <f>E77-D77</f>
        <v>0</v>
      </c>
    </row>
  </sheetData>
  <mergeCells count="2">
    <mergeCell ref="A1:D1"/>
    <mergeCell ref="A77:B77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opLeftCell="A139" workbookViewId="0">
      <selection activeCell="B158" sqref="B158"/>
    </sheetView>
  </sheetViews>
  <sheetFormatPr defaultRowHeight="15" x14ac:dyDescent="0.25"/>
  <cols>
    <col min="1" max="1" width="23.5703125" customWidth="1"/>
    <col min="2" max="2" width="31.7109375" bestFit="1" customWidth="1"/>
    <col min="3" max="3" width="25.85546875" bestFit="1" customWidth="1"/>
    <col min="4" max="4" width="27" bestFit="1" customWidth="1"/>
    <col min="6" max="6" width="13.85546875" customWidth="1"/>
    <col min="7" max="7" width="13.5703125" customWidth="1"/>
    <col min="8" max="8" width="12.28515625" customWidth="1"/>
  </cols>
  <sheetData>
    <row r="1" spans="1:4" ht="23.25" x14ac:dyDescent="0.35">
      <c r="A1" s="28" t="s">
        <v>1085</v>
      </c>
      <c r="B1" s="28"/>
      <c r="C1" s="28"/>
      <c r="D1" s="28"/>
    </row>
    <row r="3" spans="1:4" x14ac:dyDescent="0.25">
      <c r="A3" s="14" t="s">
        <v>1079</v>
      </c>
    </row>
    <row r="4" spans="1:4" ht="18.75" x14ac:dyDescent="0.25">
      <c r="A4" s="16" t="s">
        <v>1083</v>
      </c>
      <c r="B4" s="16" t="s">
        <v>1080</v>
      </c>
      <c r="C4" s="16" t="s">
        <v>1081</v>
      </c>
      <c r="D4" s="16" t="s">
        <v>1066</v>
      </c>
    </row>
    <row r="5" spans="1:4" x14ac:dyDescent="0.25">
      <c r="A5" s="6" t="s">
        <v>1084</v>
      </c>
      <c r="B5" s="19" t="s">
        <v>193</v>
      </c>
      <c r="C5" s="19" t="s">
        <v>205</v>
      </c>
      <c r="D5" s="20">
        <v>61</v>
      </c>
    </row>
    <row r="6" spans="1:4" x14ac:dyDescent="0.25">
      <c r="A6" s="6"/>
      <c r="B6" s="19" t="s">
        <v>193</v>
      </c>
      <c r="C6" s="19" t="s">
        <v>202</v>
      </c>
      <c r="D6" s="20">
        <v>19</v>
      </c>
    </row>
    <row r="7" spans="1:4" x14ac:dyDescent="0.25">
      <c r="A7" s="6"/>
      <c r="B7" s="19" t="s">
        <v>193</v>
      </c>
      <c r="C7" s="19" t="s">
        <v>200</v>
      </c>
      <c r="D7" s="20">
        <v>15</v>
      </c>
    </row>
    <row r="8" spans="1:4" x14ac:dyDescent="0.25">
      <c r="A8" s="6"/>
      <c r="B8" s="19" t="s">
        <v>193</v>
      </c>
      <c r="C8" s="19" t="s">
        <v>207</v>
      </c>
      <c r="D8" s="20">
        <v>30</v>
      </c>
    </row>
    <row r="9" spans="1:4" x14ac:dyDescent="0.25">
      <c r="A9" s="6"/>
      <c r="B9" s="19" t="s">
        <v>193</v>
      </c>
      <c r="C9" s="19" t="s">
        <v>204</v>
      </c>
      <c r="D9" s="20">
        <v>74</v>
      </c>
    </row>
    <row r="10" spans="1:4" x14ac:dyDescent="0.25">
      <c r="A10" s="6"/>
      <c r="B10" s="19" t="s">
        <v>193</v>
      </c>
      <c r="C10" s="19" t="s">
        <v>208</v>
      </c>
      <c r="D10" s="20">
        <v>68</v>
      </c>
    </row>
    <row r="11" spans="1:4" x14ac:dyDescent="0.25">
      <c r="A11" s="6"/>
      <c r="B11" s="19" t="s">
        <v>193</v>
      </c>
      <c r="C11" s="19" t="s">
        <v>201</v>
      </c>
      <c r="D11" s="20">
        <v>10</v>
      </c>
    </row>
    <row r="12" spans="1:4" x14ac:dyDescent="0.25">
      <c r="A12" s="6"/>
      <c r="B12" s="19" t="s">
        <v>193</v>
      </c>
      <c r="C12" s="19" t="s">
        <v>203</v>
      </c>
      <c r="D12" s="20">
        <v>21</v>
      </c>
    </row>
    <row r="13" spans="1:4" x14ac:dyDescent="0.25">
      <c r="A13" s="6"/>
      <c r="B13" s="19" t="s">
        <v>193</v>
      </c>
      <c r="C13" s="19" t="s">
        <v>206</v>
      </c>
      <c r="D13" s="20">
        <v>28</v>
      </c>
    </row>
    <row r="14" spans="1:4" x14ac:dyDescent="0.25">
      <c r="A14" s="6"/>
      <c r="B14" s="19" t="s">
        <v>193</v>
      </c>
      <c r="C14" s="19" t="s">
        <v>198</v>
      </c>
      <c r="D14" s="20">
        <v>7</v>
      </c>
    </row>
    <row r="15" spans="1:4" x14ac:dyDescent="0.25">
      <c r="A15" s="6"/>
      <c r="B15" s="19" t="s">
        <v>193</v>
      </c>
      <c r="C15" s="19" t="s">
        <v>194</v>
      </c>
      <c r="D15" s="20">
        <v>10</v>
      </c>
    </row>
    <row r="16" spans="1:4" x14ac:dyDescent="0.25">
      <c r="A16" s="6"/>
      <c r="B16" s="19" t="s">
        <v>193</v>
      </c>
      <c r="C16" s="19" t="s">
        <v>199</v>
      </c>
      <c r="D16" s="20">
        <v>71</v>
      </c>
    </row>
    <row r="17" spans="1:4" x14ac:dyDescent="0.25">
      <c r="A17" s="6"/>
      <c r="B17" s="19" t="s">
        <v>193</v>
      </c>
      <c r="C17" s="19" t="s">
        <v>196</v>
      </c>
      <c r="D17" s="20">
        <v>14</v>
      </c>
    </row>
    <row r="18" spans="1:4" x14ac:dyDescent="0.25">
      <c r="A18" s="6"/>
      <c r="B18" s="19" t="s">
        <v>193</v>
      </c>
      <c r="C18" s="19" t="s">
        <v>195</v>
      </c>
      <c r="D18" s="20">
        <v>23</v>
      </c>
    </row>
    <row r="19" spans="1:4" x14ac:dyDescent="0.25">
      <c r="A19" s="6"/>
      <c r="B19" s="19" t="s">
        <v>193</v>
      </c>
      <c r="C19" s="19" t="s">
        <v>197</v>
      </c>
      <c r="D19" s="20">
        <v>28</v>
      </c>
    </row>
    <row r="20" spans="1:4" x14ac:dyDescent="0.25">
      <c r="A20" s="6"/>
      <c r="B20" s="19"/>
      <c r="C20" s="21"/>
      <c r="D20" s="22">
        <f>SUM(D5:D19)</f>
        <v>479</v>
      </c>
    </row>
    <row r="21" spans="1:4" x14ac:dyDescent="0.25">
      <c r="A21" s="6"/>
      <c r="B21" s="19" t="s">
        <v>167</v>
      </c>
      <c r="C21" s="19" t="s">
        <v>168</v>
      </c>
      <c r="D21" s="20">
        <v>82</v>
      </c>
    </row>
    <row r="22" spans="1:4" x14ac:dyDescent="0.25">
      <c r="A22" s="6"/>
      <c r="B22" s="19" t="s">
        <v>167</v>
      </c>
      <c r="C22" s="19" t="s">
        <v>180</v>
      </c>
      <c r="D22" s="20">
        <v>77</v>
      </c>
    </row>
    <row r="23" spans="1:4" x14ac:dyDescent="0.25">
      <c r="A23" s="6"/>
      <c r="B23" s="19" t="s">
        <v>167</v>
      </c>
      <c r="C23" s="19" t="s">
        <v>173</v>
      </c>
      <c r="D23" s="20">
        <v>46</v>
      </c>
    </row>
    <row r="24" spans="1:4" x14ac:dyDescent="0.25">
      <c r="A24" s="6"/>
      <c r="B24" s="19" t="s">
        <v>167</v>
      </c>
      <c r="C24" s="19" t="s">
        <v>174</v>
      </c>
      <c r="D24" s="20">
        <v>95</v>
      </c>
    </row>
    <row r="25" spans="1:4" x14ac:dyDescent="0.25">
      <c r="A25" s="6"/>
      <c r="B25" s="19" t="s">
        <v>167</v>
      </c>
      <c r="C25" s="19" t="s">
        <v>169</v>
      </c>
      <c r="D25" s="20">
        <v>56</v>
      </c>
    </row>
    <row r="26" spans="1:4" x14ac:dyDescent="0.25">
      <c r="A26" s="6"/>
      <c r="B26" s="19" t="s">
        <v>167</v>
      </c>
      <c r="C26" s="19" t="s">
        <v>177</v>
      </c>
      <c r="D26" s="20">
        <v>9</v>
      </c>
    </row>
    <row r="27" spans="1:4" x14ac:dyDescent="0.25">
      <c r="A27" s="6"/>
      <c r="B27" s="19" t="s">
        <v>167</v>
      </c>
      <c r="C27" s="19" t="s">
        <v>176</v>
      </c>
      <c r="D27" s="20">
        <v>13</v>
      </c>
    </row>
    <row r="28" spans="1:4" x14ac:dyDescent="0.25">
      <c r="A28" s="6"/>
      <c r="B28" s="19" t="s">
        <v>167</v>
      </c>
      <c r="C28" s="19" t="s">
        <v>178</v>
      </c>
      <c r="D28" s="20">
        <v>157</v>
      </c>
    </row>
    <row r="29" spans="1:4" x14ac:dyDescent="0.25">
      <c r="A29" s="6"/>
      <c r="B29" s="19" t="s">
        <v>167</v>
      </c>
      <c r="C29" s="19" t="s">
        <v>175</v>
      </c>
      <c r="D29" s="20">
        <v>21</v>
      </c>
    </row>
    <row r="30" spans="1:4" x14ac:dyDescent="0.25">
      <c r="A30" s="6"/>
      <c r="B30" s="19" t="s">
        <v>167</v>
      </c>
      <c r="C30" s="19" t="s">
        <v>179</v>
      </c>
      <c r="D30" s="20">
        <v>508</v>
      </c>
    </row>
    <row r="31" spans="1:4" x14ac:dyDescent="0.25">
      <c r="A31" s="6"/>
      <c r="B31" s="19" t="s">
        <v>167</v>
      </c>
      <c r="C31" s="19" t="s">
        <v>172</v>
      </c>
      <c r="D31" s="20">
        <v>57</v>
      </c>
    </row>
    <row r="32" spans="1:4" x14ac:dyDescent="0.25">
      <c r="A32" s="6"/>
      <c r="B32" s="19" t="s">
        <v>167</v>
      </c>
      <c r="C32" s="19" t="s">
        <v>170</v>
      </c>
      <c r="D32" s="20">
        <v>605</v>
      </c>
    </row>
    <row r="33" spans="1:4" x14ac:dyDescent="0.25">
      <c r="A33" s="6"/>
      <c r="B33" s="19" t="s">
        <v>167</v>
      </c>
      <c r="C33" s="19" t="s">
        <v>171</v>
      </c>
      <c r="D33" s="20">
        <v>197</v>
      </c>
    </row>
    <row r="34" spans="1:4" x14ac:dyDescent="0.25">
      <c r="A34" s="6"/>
      <c r="B34" s="19"/>
      <c r="C34" s="21"/>
      <c r="D34" s="22">
        <f>SUM(D21:D33)</f>
        <v>1923</v>
      </c>
    </row>
    <row r="35" spans="1:4" x14ac:dyDescent="0.25">
      <c r="A35" s="6"/>
      <c r="B35" s="19" t="s">
        <v>135</v>
      </c>
      <c r="C35" s="19" t="s">
        <v>139</v>
      </c>
      <c r="D35" s="20">
        <v>120</v>
      </c>
    </row>
    <row r="36" spans="1:4" x14ac:dyDescent="0.25">
      <c r="A36" s="6"/>
      <c r="B36" s="19" t="s">
        <v>135</v>
      </c>
      <c r="C36" s="19" t="s">
        <v>144</v>
      </c>
      <c r="D36" s="20">
        <v>71</v>
      </c>
    </row>
    <row r="37" spans="1:4" x14ac:dyDescent="0.25">
      <c r="A37" s="6"/>
      <c r="B37" s="19" t="s">
        <v>135</v>
      </c>
      <c r="C37" s="19" t="s">
        <v>143</v>
      </c>
      <c r="D37" s="20">
        <v>84</v>
      </c>
    </row>
    <row r="38" spans="1:4" x14ac:dyDescent="0.25">
      <c r="A38" s="6"/>
      <c r="B38" s="19" t="s">
        <v>135</v>
      </c>
      <c r="C38" s="19" t="s">
        <v>140</v>
      </c>
      <c r="D38" s="20">
        <v>50</v>
      </c>
    </row>
    <row r="39" spans="1:4" x14ac:dyDescent="0.25">
      <c r="A39" s="6"/>
      <c r="B39" s="19" t="s">
        <v>135</v>
      </c>
      <c r="C39" s="19" t="s">
        <v>136</v>
      </c>
      <c r="D39" s="20">
        <v>1014</v>
      </c>
    </row>
    <row r="40" spans="1:4" x14ac:dyDescent="0.25">
      <c r="A40" s="6"/>
      <c r="B40" s="19" t="s">
        <v>135</v>
      </c>
      <c r="C40" s="19" t="s">
        <v>145</v>
      </c>
      <c r="D40" s="20">
        <v>120</v>
      </c>
    </row>
    <row r="41" spans="1:4" x14ac:dyDescent="0.25">
      <c r="A41" s="6"/>
      <c r="B41" s="19" t="s">
        <v>135</v>
      </c>
      <c r="C41" s="19" t="s">
        <v>137</v>
      </c>
      <c r="D41" s="20">
        <v>247</v>
      </c>
    </row>
    <row r="42" spans="1:4" x14ac:dyDescent="0.25">
      <c r="A42" s="6"/>
      <c r="B42" s="19" t="s">
        <v>135</v>
      </c>
      <c r="C42" s="19" t="s">
        <v>138</v>
      </c>
      <c r="D42" s="20">
        <v>77</v>
      </c>
    </row>
    <row r="43" spans="1:4" x14ac:dyDescent="0.25">
      <c r="A43" s="6"/>
      <c r="B43" s="19" t="s">
        <v>135</v>
      </c>
      <c r="C43" s="19" t="s">
        <v>142</v>
      </c>
      <c r="D43" s="20">
        <v>27</v>
      </c>
    </row>
    <row r="44" spans="1:4" x14ac:dyDescent="0.25">
      <c r="A44" s="6"/>
      <c r="B44" s="19" t="s">
        <v>135</v>
      </c>
      <c r="C44" s="19" t="s">
        <v>141</v>
      </c>
      <c r="D44" s="20">
        <v>14</v>
      </c>
    </row>
    <row r="45" spans="1:4" x14ac:dyDescent="0.25">
      <c r="A45" s="6"/>
      <c r="B45" s="19"/>
      <c r="C45" s="21"/>
      <c r="D45" s="22">
        <f>SUM(D35:D44)</f>
        <v>1824</v>
      </c>
    </row>
    <row r="46" spans="1:4" x14ac:dyDescent="0.25">
      <c r="A46" s="6"/>
      <c r="B46" s="19" t="s">
        <v>267</v>
      </c>
      <c r="C46" s="19" t="s">
        <v>272</v>
      </c>
      <c r="D46" s="20">
        <v>0</v>
      </c>
    </row>
    <row r="47" spans="1:4" x14ac:dyDescent="0.25">
      <c r="A47" s="6"/>
      <c r="B47" s="19" t="s">
        <v>267</v>
      </c>
      <c r="C47" s="19" t="s">
        <v>1055</v>
      </c>
      <c r="D47" s="20">
        <v>0</v>
      </c>
    </row>
    <row r="48" spans="1:4" x14ac:dyDescent="0.25">
      <c r="A48" s="6"/>
      <c r="B48" s="19" t="s">
        <v>267</v>
      </c>
      <c r="C48" s="19" t="s">
        <v>273</v>
      </c>
      <c r="D48" s="20">
        <v>52</v>
      </c>
    </row>
    <row r="49" spans="1:4" x14ac:dyDescent="0.25">
      <c r="A49" s="6"/>
      <c r="B49" s="19" t="s">
        <v>267</v>
      </c>
      <c r="C49" s="19" t="s">
        <v>1056</v>
      </c>
      <c r="D49" s="20">
        <v>0</v>
      </c>
    </row>
    <row r="50" spans="1:4" x14ac:dyDescent="0.25">
      <c r="A50" s="6"/>
      <c r="B50" s="19" t="s">
        <v>267</v>
      </c>
      <c r="C50" s="19" t="s">
        <v>271</v>
      </c>
      <c r="D50" s="20">
        <v>0</v>
      </c>
    </row>
    <row r="51" spans="1:4" x14ac:dyDescent="0.25">
      <c r="A51" s="6"/>
      <c r="B51" s="19" t="s">
        <v>267</v>
      </c>
      <c r="C51" s="19" t="s">
        <v>269</v>
      </c>
      <c r="D51" s="20">
        <v>0</v>
      </c>
    </row>
    <row r="52" spans="1:4" x14ac:dyDescent="0.25">
      <c r="A52" s="6"/>
      <c r="B52" s="19" t="s">
        <v>267</v>
      </c>
      <c r="C52" s="19" t="s">
        <v>268</v>
      </c>
      <c r="D52" s="20">
        <v>65</v>
      </c>
    </row>
    <row r="53" spans="1:4" x14ac:dyDescent="0.25">
      <c r="A53" s="6"/>
      <c r="B53" s="19" t="s">
        <v>267</v>
      </c>
      <c r="C53" s="19" t="s">
        <v>1057</v>
      </c>
      <c r="D53" s="20">
        <v>0</v>
      </c>
    </row>
    <row r="54" spans="1:4" x14ac:dyDescent="0.25">
      <c r="A54" s="6"/>
      <c r="B54" s="19" t="s">
        <v>267</v>
      </c>
      <c r="C54" s="19" t="s">
        <v>899</v>
      </c>
      <c r="D54" s="20">
        <v>0</v>
      </c>
    </row>
    <row r="55" spans="1:4" x14ac:dyDescent="0.25">
      <c r="A55" s="6"/>
      <c r="B55" s="19" t="s">
        <v>267</v>
      </c>
      <c r="C55" s="19" t="s">
        <v>270</v>
      </c>
      <c r="D55" s="20">
        <v>0</v>
      </c>
    </row>
    <row r="56" spans="1:4" x14ac:dyDescent="0.25">
      <c r="A56" s="6"/>
      <c r="B56" s="19" t="s">
        <v>267</v>
      </c>
      <c r="C56" s="19" t="s">
        <v>1058</v>
      </c>
      <c r="D56" s="20">
        <v>0</v>
      </c>
    </row>
    <row r="57" spans="1:4" x14ac:dyDescent="0.25">
      <c r="A57" s="6"/>
      <c r="B57" s="19" t="s">
        <v>267</v>
      </c>
      <c r="C57" s="19" t="s">
        <v>1059</v>
      </c>
      <c r="D57" s="20">
        <v>0</v>
      </c>
    </row>
    <row r="58" spans="1:4" x14ac:dyDescent="0.25">
      <c r="A58" s="6"/>
      <c r="B58" s="19" t="s">
        <v>267</v>
      </c>
      <c r="C58" s="19" t="s">
        <v>1060</v>
      </c>
      <c r="D58" s="20">
        <v>0</v>
      </c>
    </row>
    <row r="59" spans="1:4" x14ac:dyDescent="0.25">
      <c r="A59" s="6"/>
      <c r="B59" s="19" t="s">
        <v>267</v>
      </c>
      <c r="C59" s="19" t="s">
        <v>1061</v>
      </c>
      <c r="D59" s="20">
        <v>0</v>
      </c>
    </row>
    <row r="60" spans="1:4" x14ac:dyDescent="0.25">
      <c r="A60" s="6"/>
      <c r="B60" s="19" t="s">
        <v>267</v>
      </c>
      <c r="C60" s="19" t="s">
        <v>1062</v>
      </c>
      <c r="D60" s="20">
        <v>0</v>
      </c>
    </row>
    <row r="61" spans="1:4" x14ac:dyDescent="0.25">
      <c r="A61" s="6"/>
      <c r="B61" s="19" t="s">
        <v>267</v>
      </c>
      <c r="C61" s="19" t="s">
        <v>1063</v>
      </c>
      <c r="D61" s="20">
        <v>0</v>
      </c>
    </row>
    <row r="62" spans="1:4" x14ac:dyDescent="0.25">
      <c r="A62" s="6"/>
      <c r="B62" s="19"/>
      <c r="C62" s="21"/>
      <c r="D62" s="22">
        <f>SUM(D46:D61)</f>
        <v>117</v>
      </c>
    </row>
    <row r="63" spans="1:4" x14ac:dyDescent="0.25">
      <c r="A63" s="6"/>
      <c r="B63" s="19" t="s">
        <v>209</v>
      </c>
      <c r="C63" s="19" t="s">
        <v>212</v>
      </c>
      <c r="D63" s="20">
        <v>306</v>
      </c>
    </row>
    <row r="64" spans="1:4" x14ac:dyDescent="0.25">
      <c r="A64" s="6"/>
      <c r="B64" s="19" t="s">
        <v>209</v>
      </c>
      <c r="C64" s="19" t="s">
        <v>210</v>
      </c>
      <c r="D64" s="20">
        <v>600</v>
      </c>
    </row>
    <row r="65" spans="1:4" x14ac:dyDescent="0.25">
      <c r="A65" s="6"/>
      <c r="B65" s="19" t="s">
        <v>209</v>
      </c>
      <c r="C65" s="19" t="s">
        <v>214</v>
      </c>
      <c r="D65" s="20">
        <v>722</v>
      </c>
    </row>
    <row r="66" spans="1:4" x14ac:dyDescent="0.25">
      <c r="A66" s="6"/>
      <c r="B66" s="19" t="s">
        <v>209</v>
      </c>
      <c r="C66" s="19" t="s">
        <v>213</v>
      </c>
      <c r="D66" s="20">
        <v>260</v>
      </c>
    </row>
    <row r="67" spans="1:4" x14ac:dyDescent="0.25">
      <c r="A67" s="6"/>
      <c r="B67" s="19" t="s">
        <v>209</v>
      </c>
      <c r="C67" s="19" t="s">
        <v>217</v>
      </c>
      <c r="D67" s="20">
        <v>375</v>
      </c>
    </row>
    <row r="68" spans="1:4" x14ac:dyDescent="0.25">
      <c r="A68" s="6"/>
      <c r="B68" s="19" t="s">
        <v>209</v>
      </c>
      <c r="C68" s="19" t="s">
        <v>215</v>
      </c>
      <c r="D68" s="20">
        <v>407</v>
      </c>
    </row>
    <row r="69" spans="1:4" x14ac:dyDescent="0.25">
      <c r="A69" s="6"/>
      <c r="B69" s="19" t="s">
        <v>209</v>
      </c>
      <c r="C69" s="19" t="s">
        <v>216</v>
      </c>
      <c r="D69" s="20">
        <v>458</v>
      </c>
    </row>
    <row r="70" spans="1:4" x14ac:dyDescent="0.25">
      <c r="A70" s="6"/>
      <c r="B70" s="19" t="s">
        <v>209</v>
      </c>
      <c r="C70" s="19" t="s">
        <v>82</v>
      </c>
      <c r="D70" s="20">
        <v>785</v>
      </c>
    </row>
    <row r="71" spans="1:4" x14ac:dyDescent="0.25">
      <c r="A71" s="6"/>
      <c r="B71" s="19" t="s">
        <v>209</v>
      </c>
      <c r="C71" s="19" t="s">
        <v>211</v>
      </c>
      <c r="D71" s="20">
        <v>757</v>
      </c>
    </row>
    <row r="72" spans="1:4" x14ac:dyDescent="0.25">
      <c r="A72" s="6"/>
      <c r="B72" s="19" t="s">
        <v>209</v>
      </c>
      <c r="C72" s="19" t="s">
        <v>218</v>
      </c>
      <c r="D72" s="20">
        <v>61</v>
      </c>
    </row>
    <row r="73" spans="1:4" x14ac:dyDescent="0.25">
      <c r="A73" s="6"/>
      <c r="B73" s="19"/>
      <c r="C73" s="21"/>
      <c r="D73" s="22">
        <f>SUM(D63:D72)</f>
        <v>4731</v>
      </c>
    </row>
    <row r="74" spans="1:4" x14ac:dyDescent="0.25">
      <c r="A74" s="6"/>
      <c r="B74" s="19" t="s">
        <v>244</v>
      </c>
      <c r="C74" s="19" t="s">
        <v>254</v>
      </c>
      <c r="D74" s="20">
        <v>93</v>
      </c>
    </row>
    <row r="75" spans="1:4" x14ac:dyDescent="0.25">
      <c r="A75" s="6"/>
      <c r="B75" s="19" t="s">
        <v>244</v>
      </c>
      <c r="C75" s="19" t="s">
        <v>245</v>
      </c>
      <c r="D75" s="20">
        <v>1259</v>
      </c>
    </row>
    <row r="76" spans="1:4" x14ac:dyDescent="0.25">
      <c r="A76" s="6"/>
      <c r="B76" s="19" t="s">
        <v>244</v>
      </c>
      <c r="C76" s="19" t="s">
        <v>252</v>
      </c>
      <c r="D76" s="20">
        <v>304</v>
      </c>
    </row>
    <row r="77" spans="1:4" x14ac:dyDescent="0.25">
      <c r="A77" s="6"/>
      <c r="B77" s="19" t="s">
        <v>244</v>
      </c>
      <c r="C77" s="19" t="s">
        <v>251</v>
      </c>
      <c r="D77" s="20">
        <v>153</v>
      </c>
    </row>
    <row r="78" spans="1:4" x14ac:dyDescent="0.25">
      <c r="A78" s="6"/>
      <c r="B78" s="19" t="s">
        <v>244</v>
      </c>
      <c r="C78" s="19" t="s">
        <v>249</v>
      </c>
      <c r="D78" s="20">
        <v>214</v>
      </c>
    </row>
    <row r="79" spans="1:4" x14ac:dyDescent="0.25">
      <c r="A79" s="6"/>
      <c r="B79" s="19" t="s">
        <v>244</v>
      </c>
      <c r="C79" s="19" t="s">
        <v>253</v>
      </c>
      <c r="D79" s="20">
        <v>351</v>
      </c>
    </row>
    <row r="80" spans="1:4" x14ac:dyDescent="0.25">
      <c r="A80" s="6"/>
      <c r="B80" s="19" t="s">
        <v>244</v>
      </c>
      <c r="C80" s="19" t="s">
        <v>246</v>
      </c>
      <c r="D80" s="20">
        <v>204</v>
      </c>
    </row>
    <row r="81" spans="1:4" x14ac:dyDescent="0.25">
      <c r="A81" s="6"/>
      <c r="B81" s="19" t="s">
        <v>244</v>
      </c>
      <c r="C81" s="19" t="s">
        <v>247</v>
      </c>
      <c r="D81" s="20">
        <v>181</v>
      </c>
    </row>
    <row r="82" spans="1:4" x14ac:dyDescent="0.25">
      <c r="A82" s="6"/>
      <c r="B82" s="19" t="s">
        <v>244</v>
      </c>
      <c r="C82" s="19" t="s">
        <v>250</v>
      </c>
      <c r="D82" s="20">
        <v>243</v>
      </c>
    </row>
    <row r="83" spans="1:4" x14ac:dyDescent="0.25">
      <c r="A83" s="6"/>
      <c r="B83" s="19" t="s">
        <v>244</v>
      </c>
      <c r="C83" s="19" t="s">
        <v>248</v>
      </c>
      <c r="D83" s="20">
        <v>350</v>
      </c>
    </row>
    <row r="84" spans="1:4" x14ac:dyDescent="0.25">
      <c r="A84" s="6"/>
      <c r="B84" s="19"/>
      <c r="C84" s="21"/>
      <c r="D84" s="22">
        <f>SUM(D74:D83)</f>
        <v>3352</v>
      </c>
    </row>
    <row r="85" spans="1:4" x14ac:dyDescent="0.25">
      <c r="A85" s="6"/>
      <c r="B85" s="19" t="s">
        <v>155</v>
      </c>
      <c r="C85" s="19" t="s">
        <v>161</v>
      </c>
      <c r="D85" s="20">
        <v>303</v>
      </c>
    </row>
    <row r="86" spans="1:4" x14ac:dyDescent="0.25">
      <c r="A86" s="6"/>
      <c r="B86" s="19" t="s">
        <v>155</v>
      </c>
      <c r="C86" s="19" t="s">
        <v>115</v>
      </c>
      <c r="D86" s="20">
        <v>34</v>
      </c>
    </row>
    <row r="87" spans="1:4" x14ac:dyDescent="0.25">
      <c r="A87" s="6"/>
      <c r="B87" s="19" t="s">
        <v>155</v>
      </c>
      <c r="C87" s="19" t="s">
        <v>158</v>
      </c>
      <c r="D87" s="20">
        <v>57</v>
      </c>
    </row>
    <row r="88" spans="1:4" x14ac:dyDescent="0.25">
      <c r="A88" s="6"/>
      <c r="B88" s="19" t="s">
        <v>155</v>
      </c>
      <c r="C88" s="19" t="s">
        <v>162</v>
      </c>
      <c r="D88" s="20">
        <v>75</v>
      </c>
    </row>
    <row r="89" spans="1:4" x14ac:dyDescent="0.25">
      <c r="A89" s="6"/>
      <c r="B89" s="19" t="s">
        <v>155</v>
      </c>
      <c r="C89" s="19" t="s">
        <v>164</v>
      </c>
      <c r="D89" s="20">
        <v>69</v>
      </c>
    </row>
    <row r="90" spans="1:4" x14ac:dyDescent="0.25">
      <c r="A90" s="6"/>
      <c r="B90" s="19" t="s">
        <v>155</v>
      </c>
      <c r="C90" s="19" t="s">
        <v>156</v>
      </c>
      <c r="D90" s="20">
        <v>11</v>
      </c>
    </row>
    <row r="91" spans="1:4" x14ac:dyDescent="0.25">
      <c r="A91" s="6"/>
      <c r="B91" s="19" t="s">
        <v>155</v>
      </c>
      <c r="C91" s="19" t="s">
        <v>157</v>
      </c>
      <c r="D91" s="20">
        <v>9</v>
      </c>
    </row>
    <row r="92" spans="1:4" x14ac:dyDescent="0.25">
      <c r="A92" s="6"/>
      <c r="B92" s="19" t="s">
        <v>155</v>
      </c>
      <c r="C92" s="19" t="s">
        <v>163</v>
      </c>
      <c r="D92" s="20">
        <v>23</v>
      </c>
    </row>
    <row r="93" spans="1:4" x14ac:dyDescent="0.25">
      <c r="A93" s="6"/>
      <c r="B93" s="19" t="s">
        <v>155</v>
      </c>
      <c r="C93" s="19" t="s">
        <v>165</v>
      </c>
      <c r="D93" s="20">
        <v>50</v>
      </c>
    </row>
    <row r="94" spans="1:4" x14ac:dyDescent="0.25">
      <c r="A94" s="6"/>
      <c r="B94" s="19" t="s">
        <v>155</v>
      </c>
      <c r="C94" s="19" t="s">
        <v>160</v>
      </c>
      <c r="D94" s="20">
        <v>56</v>
      </c>
    </row>
    <row r="95" spans="1:4" x14ac:dyDescent="0.25">
      <c r="A95" s="6"/>
      <c r="B95" s="19" t="s">
        <v>155</v>
      </c>
      <c r="C95" s="19" t="s">
        <v>159</v>
      </c>
      <c r="D95" s="20">
        <v>32</v>
      </c>
    </row>
    <row r="96" spans="1:4" x14ac:dyDescent="0.25">
      <c r="A96" s="6"/>
      <c r="B96" s="19" t="s">
        <v>155</v>
      </c>
      <c r="C96" s="19" t="s">
        <v>166</v>
      </c>
      <c r="D96" s="20">
        <v>15</v>
      </c>
    </row>
    <row r="97" spans="1:4" x14ac:dyDescent="0.25">
      <c r="A97" s="6"/>
      <c r="B97" s="19"/>
      <c r="C97" s="21"/>
      <c r="D97" s="22">
        <f>SUM(D85:D96)</f>
        <v>734</v>
      </c>
    </row>
    <row r="98" spans="1:4" x14ac:dyDescent="0.25">
      <c r="A98" s="6"/>
      <c r="B98" s="19" t="s">
        <v>255</v>
      </c>
      <c r="C98" s="19" t="s">
        <v>262</v>
      </c>
      <c r="D98" s="20">
        <v>30</v>
      </c>
    </row>
    <row r="99" spans="1:4" x14ac:dyDescent="0.25">
      <c r="A99" s="6"/>
      <c r="B99" s="19" t="s">
        <v>255</v>
      </c>
      <c r="C99" s="19" t="s">
        <v>263</v>
      </c>
      <c r="D99" s="20">
        <v>30</v>
      </c>
    </row>
    <row r="100" spans="1:4" x14ac:dyDescent="0.25">
      <c r="A100" s="6"/>
      <c r="B100" s="19" t="s">
        <v>255</v>
      </c>
      <c r="C100" s="19" t="s">
        <v>260</v>
      </c>
      <c r="D100" s="20">
        <v>22</v>
      </c>
    </row>
    <row r="101" spans="1:4" x14ac:dyDescent="0.25">
      <c r="A101" s="6"/>
      <c r="B101" s="19" t="s">
        <v>255</v>
      </c>
      <c r="C101" s="19" t="s">
        <v>257</v>
      </c>
      <c r="D101" s="20">
        <v>3</v>
      </c>
    </row>
    <row r="102" spans="1:4" x14ac:dyDescent="0.25">
      <c r="A102" s="6"/>
      <c r="B102" s="19" t="s">
        <v>255</v>
      </c>
      <c r="C102" s="19" t="s">
        <v>264</v>
      </c>
      <c r="D102" s="20">
        <v>8</v>
      </c>
    </row>
    <row r="103" spans="1:4" x14ac:dyDescent="0.25">
      <c r="A103" s="6"/>
      <c r="B103" s="19" t="s">
        <v>255</v>
      </c>
      <c r="C103" s="19" t="s">
        <v>258</v>
      </c>
      <c r="D103" s="20">
        <v>9</v>
      </c>
    </row>
    <row r="104" spans="1:4" x14ac:dyDescent="0.25">
      <c r="A104" s="6"/>
      <c r="B104" s="19" t="s">
        <v>255</v>
      </c>
      <c r="C104" s="19" t="s">
        <v>261</v>
      </c>
      <c r="D104" s="20">
        <v>225</v>
      </c>
    </row>
    <row r="105" spans="1:4" x14ac:dyDescent="0.25">
      <c r="A105" s="6"/>
      <c r="B105" s="19" t="s">
        <v>255</v>
      </c>
      <c r="C105" s="19" t="s">
        <v>259</v>
      </c>
      <c r="D105" s="20">
        <v>20</v>
      </c>
    </row>
    <row r="106" spans="1:4" x14ac:dyDescent="0.25">
      <c r="A106" s="6"/>
      <c r="B106" s="19" t="s">
        <v>255</v>
      </c>
      <c r="C106" s="19" t="s">
        <v>256</v>
      </c>
      <c r="D106" s="20">
        <v>10</v>
      </c>
    </row>
    <row r="107" spans="1:4" x14ac:dyDescent="0.25">
      <c r="A107" s="6"/>
      <c r="B107" s="19" t="s">
        <v>255</v>
      </c>
      <c r="C107" s="19" t="s">
        <v>266</v>
      </c>
      <c r="D107" s="20">
        <v>18</v>
      </c>
    </row>
    <row r="108" spans="1:4" x14ac:dyDescent="0.25">
      <c r="A108" s="6"/>
      <c r="B108" s="19" t="s">
        <v>255</v>
      </c>
      <c r="C108" s="19" t="s">
        <v>265</v>
      </c>
      <c r="D108" s="20">
        <v>6</v>
      </c>
    </row>
    <row r="109" spans="1:4" x14ac:dyDescent="0.25">
      <c r="A109" s="6"/>
      <c r="B109" s="19"/>
      <c r="C109" s="21"/>
      <c r="D109" s="22">
        <f>SUM(D98:D108)</f>
        <v>381</v>
      </c>
    </row>
    <row r="110" spans="1:4" x14ac:dyDescent="0.25">
      <c r="A110" s="6"/>
      <c r="B110" s="19" t="s">
        <v>181</v>
      </c>
      <c r="C110" s="19" t="s">
        <v>187</v>
      </c>
      <c r="D110" s="20">
        <v>70</v>
      </c>
    </row>
    <row r="111" spans="1:4" x14ac:dyDescent="0.25">
      <c r="A111" s="6"/>
      <c r="B111" s="19" t="s">
        <v>181</v>
      </c>
      <c r="C111" s="19" t="s">
        <v>188</v>
      </c>
      <c r="D111" s="20">
        <v>20</v>
      </c>
    </row>
    <row r="112" spans="1:4" x14ac:dyDescent="0.25">
      <c r="A112" s="6"/>
      <c r="B112" s="19" t="s">
        <v>181</v>
      </c>
      <c r="C112" s="19" t="s">
        <v>190</v>
      </c>
      <c r="D112" s="20">
        <v>10</v>
      </c>
    </row>
    <row r="113" spans="1:4" x14ac:dyDescent="0.25">
      <c r="A113" s="6"/>
      <c r="B113" s="19" t="s">
        <v>181</v>
      </c>
      <c r="C113" s="19" t="s">
        <v>183</v>
      </c>
      <c r="D113" s="20">
        <v>41</v>
      </c>
    </row>
    <row r="114" spans="1:4" x14ac:dyDescent="0.25">
      <c r="A114" s="6"/>
      <c r="B114" s="19" t="s">
        <v>181</v>
      </c>
      <c r="C114" s="19" t="s">
        <v>186</v>
      </c>
      <c r="D114" s="20">
        <v>19</v>
      </c>
    </row>
    <row r="115" spans="1:4" x14ac:dyDescent="0.25">
      <c r="A115" s="6"/>
      <c r="B115" s="19" t="s">
        <v>181</v>
      </c>
      <c r="C115" s="19" t="s">
        <v>185</v>
      </c>
      <c r="D115" s="20">
        <v>23</v>
      </c>
    </row>
    <row r="116" spans="1:4" x14ac:dyDescent="0.25">
      <c r="A116" s="6"/>
      <c r="B116" s="19" t="s">
        <v>181</v>
      </c>
      <c r="C116" s="19" t="s">
        <v>189</v>
      </c>
      <c r="D116" s="20">
        <v>47</v>
      </c>
    </row>
    <row r="117" spans="1:4" x14ac:dyDescent="0.25">
      <c r="A117" s="6"/>
      <c r="B117" s="19" t="s">
        <v>181</v>
      </c>
      <c r="C117" s="19" t="s">
        <v>184</v>
      </c>
      <c r="D117" s="20">
        <v>9</v>
      </c>
    </row>
    <row r="118" spans="1:4" x14ac:dyDescent="0.25">
      <c r="A118" s="6"/>
      <c r="B118" s="19" t="s">
        <v>181</v>
      </c>
      <c r="C118" s="19" t="s">
        <v>192</v>
      </c>
      <c r="D118" s="20">
        <v>156</v>
      </c>
    </row>
    <row r="119" spans="1:4" x14ac:dyDescent="0.25">
      <c r="A119" s="6"/>
      <c r="B119" s="19" t="s">
        <v>181</v>
      </c>
      <c r="C119" s="19" t="s">
        <v>182</v>
      </c>
      <c r="D119" s="20">
        <v>235</v>
      </c>
    </row>
    <row r="120" spans="1:4" x14ac:dyDescent="0.25">
      <c r="A120" s="6"/>
      <c r="B120" s="19" t="s">
        <v>181</v>
      </c>
      <c r="C120" s="19" t="s">
        <v>191</v>
      </c>
      <c r="D120" s="20">
        <v>2</v>
      </c>
    </row>
    <row r="121" spans="1:4" x14ac:dyDescent="0.25">
      <c r="A121" s="6"/>
      <c r="B121" s="19"/>
      <c r="C121" s="21"/>
      <c r="D121" s="22">
        <f>SUM(D110:D120)</f>
        <v>632</v>
      </c>
    </row>
    <row r="122" spans="1:4" x14ac:dyDescent="0.25">
      <c r="A122" s="6"/>
      <c r="B122" s="19" t="s">
        <v>231</v>
      </c>
      <c r="C122" s="19" t="s">
        <v>241</v>
      </c>
      <c r="D122" s="20">
        <v>97</v>
      </c>
    </row>
    <row r="123" spans="1:4" x14ac:dyDescent="0.25">
      <c r="A123" s="6"/>
      <c r="B123" s="19" t="s">
        <v>231</v>
      </c>
      <c r="C123" s="19" t="s">
        <v>242</v>
      </c>
      <c r="D123" s="20">
        <v>17</v>
      </c>
    </row>
    <row r="124" spans="1:4" x14ac:dyDescent="0.25">
      <c r="A124" s="6"/>
      <c r="B124" s="19" t="s">
        <v>231</v>
      </c>
      <c r="C124" s="19" t="s">
        <v>243</v>
      </c>
      <c r="D124" s="20">
        <v>65</v>
      </c>
    </row>
    <row r="125" spans="1:4" x14ac:dyDescent="0.25">
      <c r="A125" s="6"/>
      <c r="B125" s="19" t="s">
        <v>231</v>
      </c>
      <c r="C125" s="19" t="s">
        <v>235</v>
      </c>
      <c r="D125" s="20">
        <v>14</v>
      </c>
    </row>
    <row r="126" spans="1:4" x14ac:dyDescent="0.25">
      <c r="A126" s="6"/>
      <c r="B126" s="19" t="s">
        <v>231</v>
      </c>
      <c r="C126" s="19" t="s">
        <v>233</v>
      </c>
      <c r="D126" s="20">
        <v>27</v>
      </c>
    </row>
    <row r="127" spans="1:4" x14ac:dyDescent="0.25">
      <c r="A127" s="6"/>
      <c r="B127" s="19" t="s">
        <v>231</v>
      </c>
      <c r="C127" s="19" t="s">
        <v>232</v>
      </c>
      <c r="D127" s="20">
        <v>57</v>
      </c>
    </row>
    <row r="128" spans="1:4" x14ac:dyDescent="0.25">
      <c r="A128" s="6"/>
      <c r="B128" s="19" t="s">
        <v>231</v>
      </c>
      <c r="C128" s="19" t="s">
        <v>237</v>
      </c>
      <c r="D128" s="20">
        <v>122</v>
      </c>
    </row>
    <row r="129" spans="1:4" x14ac:dyDescent="0.25">
      <c r="A129" s="6"/>
      <c r="B129" s="19" t="s">
        <v>231</v>
      </c>
      <c r="C129" s="19" t="s">
        <v>239</v>
      </c>
      <c r="D129" s="20">
        <v>67</v>
      </c>
    </row>
    <row r="130" spans="1:4" x14ac:dyDescent="0.25">
      <c r="A130" s="6"/>
      <c r="B130" s="19" t="s">
        <v>231</v>
      </c>
      <c r="C130" s="19" t="s">
        <v>236</v>
      </c>
      <c r="D130" s="20">
        <v>65</v>
      </c>
    </row>
    <row r="131" spans="1:4" x14ac:dyDescent="0.25">
      <c r="A131" s="6"/>
      <c r="B131" s="19" t="s">
        <v>231</v>
      </c>
      <c r="C131" s="19" t="s">
        <v>238</v>
      </c>
      <c r="D131" s="20">
        <v>178</v>
      </c>
    </row>
    <row r="132" spans="1:4" x14ac:dyDescent="0.25">
      <c r="A132" s="6"/>
      <c r="B132" s="19" t="s">
        <v>231</v>
      </c>
      <c r="C132" s="19" t="s">
        <v>234</v>
      </c>
      <c r="D132" s="20">
        <v>21</v>
      </c>
    </row>
    <row r="133" spans="1:4" x14ac:dyDescent="0.25">
      <c r="A133" s="6"/>
      <c r="B133" s="19" t="s">
        <v>231</v>
      </c>
      <c r="C133" s="19" t="s">
        <v>240</v>
      </c>
      <c r="D133" s="20">
        <v>16</v>
      </c>
    </row>
    <row r="134" spans="1:4" x14ac:dyDescent="0.25">
      <c r="A134" s="6"/>
      <c r="B134" s="19"/>
      <c r="C134" s="21"/>
      <c r="D134" s="22">
        <f>SUM(D122:D133)</f>
        <v>746</v>
      </c>
    </row>
    <row r="135" spans="1:4" x14ac:dyDescent="0.25">
      <c r="A135" s="6"/>
      <c r="B135" s="19" t="s">
        <v>219</v>
      </c>
      <c r="C135" s="19" t="s">
        <v>224</v>
      </c>
      <c r="D135" s="20">
        <v>41</v>
      </c>
    </row>
    <row r="136" spans="1:4" x14ac:dyDescent="0.25">
      <c r="A136" s="6"/>
      <c r="B136" s="19" t="s">
        <v>219</v>
      </c>
      <c r="C136" s="19" t="s">
        <v>230</v>
      </c>
      <c r="D136" s="20">
        <v>518</v>
      </c>
    </row>
    <row r="137" spans="1:4" x14ac:dyDescent="0.25">
      <c r="A137" s="6"/>
      <c r="B137" s="19" t="s">
        <v>219</v>
      </c>
      <c r="C137" s="19" t="s">
        <v>222</v>
      </c>
      <c r="D137" s="20">
        <v>490</v>
      </c>
    </row>
    <row r="138" spans="1:4" x14ac:dyDescent="0.25">
      <c r="A138" s="6"/>
      <c r="B138" s="19" t="s">
        <v>219</v>
      </c>
      <c r="C138" s="19" t="s">
        <v>226</v>
      </c>
      <c r="D138" s="20">
        <v>155</v>
      </c>
    </row>
    <row r="139" spans="1:4" x14ac:dyDescent="0.25">
      <c r="A139" s="6"/>
      <c r="B139" s="19" t="s">
        <v>219</v>
      </c>
      <c r="C139" s="19" t="s">
        <v>221</v>
      </c>
      <c r="D139" s="20">
        <v>191</v>
      </c>
    </row>
    <row r="140" spans="1:4" x14ac:dyDescent="0.25">
      <c r="A140" s="6"/>
      <c r="B140" s="19" t="s">
        <v>219</v>
      </c>
      <c r="C140" s="19" t="s">
        <v>227</v>
      </c>
      <c r="D140" s="20">
        <v>66</v>
      </c>
    </row>
    <row r="141" spans="1:4" x14ac:dyDescent="0.25">
      <c r="A141" s="6"/>
      <c r="B141" s="19" t="s">
        <v>219</v>
      </c>
      <c r="C141" s="19" t="s">
        <v>225</v>
      </c>
      <c r="D141" s="20">
        <v>698</v>
      </c>
    </row>
    <row r="142" spans="1:4" x14ac:dyDescent="0.25">
      <c r="A142" s="6"/>
      <c r="B142" s="19" t="s">
        <v>219</v>
      </c>
      <c r="C142" s="19" t="s">
        <v>228</v>
      </c>
      <c r="D142" s="20">
        <v>148</v>
      </c>
    </row>
    <row r="143" spans="1:4" x14ac:dyDescent="0.25">
      <c r="A143" s="6"/>
      <c r="B143" s="19" t="s">
        <v>219</v>
      </c>
      <c r="C143" s="19" t="s">
        <v>223</v>
      </c>
      <c r="D143" s="20">
        <v>354</v>
      </c>
    </row>
    <row r="144" spans="1:4" x14ac:dyDescent="0.25">
      <c r="A144" s="6"/>
      <c r="B144" s="19" t="s">
        <v>219</v>
      </c>
      <c r="C144" s="19" t="s">
        <v>220</v>
      </c>
      <c r="D144" s="20">
        <v>772</v>
      </c>
    </row>
    <row r="145" spans="1:7" x14ac:dyDescent="0.25">
      <c r="A145" s="6"/>
      <c r="B145" s="19" t="s">
        <v>219</v>
      </c>
      <c r="C145" s="19" t="s">
        <v>229</v>
      </c>
      <c r="D145" s="20">
        <v>26</v>
      </c>
    </row>
    <row r="146" spans="1:7" x14ac:dyDescent="0.25">
      <c r="A146" s="6"/>
      <c r="B146" s="19"/>
      <c r="C146" s="21"/>
      <c r="D146" s="22">
        <f>SUM(D135:D145)</f>
        <v>3459</v>
      </c>
    </row>
    <row r="147" spans="1:7" x14ac:dyDescent="0.25">
      <c r="A147" s="6"/>
      <c r="B147" s="19" t="s">
        <v>146</v>
      </c>
      <c r="C147" s="19" t="s">
        <v>150</v>
      </c>
      <c r="D147" s="20">
        <v>217</v>
      </c>
    </row>
    <row r="148" spans="1:7" x14ac:dyDescent="0.25">
      <c r="A148" s="6"/>
      <c r="B148" s="19" t="s">
        <v>146</v>
      </c>
      <c r="C148" s="19" t="s">
        <v>152</v>
      </c>
      <c r="D148" s="20">
        <v>107</v>
      </c>
    </row>
    <row r="149" spans="1:7" x14ac:dyDescent="0.25">
      <c r="A149" s="6"/>
      <c r="B149" s="19" t="s">
        <v>146</v>
      </c>
      <c r="C149" s="19" t="s">
        <v>153</v>
      </c>
      <c r="D149" s="20">
        <v>84</v>
      </c>
    </row>
    <row r="150" spans="1:7" x14ac:dyDescent="0.25">
      <c r="A150" s="6"/>
      <c r="B150" s="19" t="s">
        <v>146</v>
      </c>
      <c r="C150" s="19" t="s">
        <v>148</v>
      </c>
      <c r="D150" s="20">
        <v>15</v>
      </c>
    </row>
    <row r="151" spans="1:7" x14ac:dyDescent="0.25">
      <c r="A151" s="6"/>
      <c r="B151" s="19" t="s">
        <v>146</v>
      </c>
      <c r="C151" s="19" t="s">
        <v>154</v>
      </c>
      <c r="D151" s="20">
        <v>73</v>
      </c>
    </row>
    <row r="152" spans="1:7" x14ac:dyDescent="0.25">
      <c r="A152" s="6"/>
      <c r="B152" s="19" t="s">
        <v>146</v>
      </c>
      <c r="C152" s="19" t="s">
        <v>147</v>
      </c>
      <c r="D152" s="20">
        <v>94</v>
      </c>
    </row>
    <row r="153" spans="1:7" x14ac:dyDescent="0.25">
      <c r="A153" s="6"/>
      <c r="B153" s="19" t="s">
        <v>146</v>
      </c>
      <c r="C153" s="19" t="s">
        <v>151</v>
      </c>
      <c r="D153" s="20">
        <v>41</v>
      </c>
    </row>
    <row r="154" spans="1:7" x14ac:dyDescent="0.25">
      <c r="A154" s="6"/>
      <c r="B154" s="19" t="s">
        <v>146</v>
      </c>
      <c r="C154" s="19" t="s">
        <v>149</v>
      </c>
      <c r="D154" s="20">
        <v>237</v>
      </c>
    </row>
    <row r="155" spans="1:7" x14ac:dyDescent="0.25">
      <c r="A155" s="6"/>
      <c r="B155" s="6"/>
      <c r="C155" s="23"/>
      <c r="D155" s="24">
        <f>SUM(D147:D154)</f>
        <v>868</v>
      </c>
    </row>
    <row r="156" spans="1:7" x14ac:dyDescent="0.25">
      <c r="A156" s="29" t="s">
        <v>274</v>
      </c>
      <c r="B156" s="30"/>
      <c r="C156" s="15"/>
      <c r="D156" s="17">
        <f>SUM(D155,D146,D134,D121,D109,D97,D84,D73,D62,D45,D34,D20)</f>
        <v>19246</v>
      </c>
      <c r="F156" s="1"/>
      <c r="G156" s="2"/>
    </row>
  </sheetData>
  <mergeCells count="2">
    <mergeCell ref="A1:D1"/>
    <mergeCell ref="A156:B1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7"/>
  <sheetViews>
    <sheetView topLeftCell="A255" workbookViewId="0">
      <selection activeCell="A267" sqref="A267:D267"/>
    </sheetView>
  </sheetViews>
  <sheetFormatPr defaultRowHeight="15" x14ac:dyDescent="0.25"/>
  <cols>
    <col min="1" max="1" width="27.7109375" customWidth="1"/>
    <col min="2" max="2" width="31.140625" customWidth="1"/>
    <col min="3" max="3" width="40" customWidth="1"/>
    <col min="4" max="4" width="15.7109375" customWidth="1"/>
  </cols>
  <sheetData>
    <row r="1" spans="1:4" ht="23.25" x14ac:dyDescent="0.35">
      <c r="A1" s="28" t="s">
        <v>1086</v>
      </c>
      <c r="B1" s="28"/>
      <c r="C1" s="28"/>
      <c r="D1" s="28"/>
    </row>
    <row r="3" spans="1:4" x14ac:dyDescent="0.25">
      <c r="A3" s="14" t="s">
        <v>1079</v>
      </c>
    </row>
    <row r="4" spans="1:4" ht="18.75" x14ac:dyDescent="0.25">
      <c r="A4" s="16" t="s">
        <v>1083</v>
      </c>
      <c r="B4" s="16" t="s">
        <v>1080</v>
      </c>
      <c r="C4" s="16" t="s">
        <v>1081</v>
      </c>
      <c r="D4" s="16" t="s">
        <v>1066</v>
      </c>
    </row>
    <row r="5" spans="1:4" x14ac:dyDescent="0.25">
      <c r="A5" s="6" t="s">
        <v>275</v>
      </c>
      <c r="B5" s="6" t="s">
        <v>276</v>
      </c>
      <c r="C5" s="6" t="s">
        <v>277</v>
      </c>
      <c r="D5" s="6">
        <v>70</v>
      </c>
    </row>
    <row r="6" spans="1:4" x14ac:dyDescent="0.25">
      <c r="A6" s="6"/>
      <c r="B6" s="6" t="s">
        <v>276</v>
      </c>
      <c r="C6" s="6" t="s">
        <v>278</v>
      </c>
      <c r="D6" s="6">
        <v>137</v>
      </c>
    </row>
    <row r="7" spans="1:4" x14ac:dyDescent="0.25">
      <c r="A7" s="6"/>
      <c r="B7" s="6" t="s">
        <v>276</v>
      </c>
      <c r="C7" s="6" t="s">
        <v>279</v>
      </c>
      <c r="D7" s="6">
        <v>74</v>
      </c>
    </row>
    <row r="8" spans="1:4" x14ac:dyDescent="0.25">
      <c r="A8" s="6"/>
      <c r="B8" s="6" t="s">
        <v>276</v>
      </c>
      <c r="C8" s="6" t="s">
        <v>280</v>
      </c>
      <c r="D8" s="6">
        <v>139</v>
      </c>
    </row>
    <row r="9" spans="1:4" x14ac:dyDescent="0.25">
      <c r="A9" s="6"/>
      <c r="B9" s="6" t="s">
        <v>276</v>
      </c>
      <c r="C9" s="6" t="s">
        <v>281</v>
      </c>
      <c r="D9" s="6">
        <v>30</v>
      </c>
    </row>
    <row r="10" spans="1:4" x14ac:dyDescent="0.25">
      <c r="A10" s="6"/>
      <c r="B10" s="6" t="s">
        <v>276</v>
      </c>
      <c r="C10" s="6" t="s">
        <v>282</v>
      </c>
      <c r="D10" s="6">
        <v>53</v>
      </c>
    </row>
    <row r="11" spans="1:4" x14ac:dyDescent="0.25">
      <c r="A11" s="6"/>
      <c r="B11" s="6" t="s">
        <v>276</v>
      </c>
      <c r="C11" s="6" t="s">
        <v>283</v>
      </c>
      <c r="D11" s="6">
        <v>28</v>
      </c>
    </row>
    <row r="12" spans="1:4" x14ac:dyDescent="0.25">
      <c r="A12" s="6"/>
      <c r="B12" s="6" t="s">
        <v>276</v>
      </c>
      <c r="C12" s="6" t="s">
        <v>284</v>
      </c>
      <c r="D12" s="6">
        <v>118</v>
      </c>
    </row>
    <row r="13" spans="1:4" x14ac:dyDescent="0.25">
      <c r="A13" s="6"/>
      <c r="B13" s="6" t="s">
        <v>276</v>
      </c>
      <c r="C13" s="6" t="s">
        <v>285</v>
      </c>
      <c r="D13" s="6">
        <v>99</v>
      </c>
    </row>
    <row r="14" spans="1:4" x14ac:dyDescent="0.25">
      <c r="A14" s="6"/>
      <c r="B14" s="6" t="s">
        <v>276</v>
      </c>
      <c r="C14" s="6" t="s">
        <v>286</v>
      </c>
      <c r="D14" s="6">
        <v>44</v>
      </c>
    </row>
    <row r="15" spans="1:4" x14ac:dyDescent="0.25">
      <c r="A15" s="6"/>
      <c r="B15" s="6" t="s">
        <v>276</v>
      </c>
      <c r="C15" s="6" t="s">
        <v>287</v>
      </c>
      <c r="D15" s="6">
        <v>259</v>
      </c>
    </row>
    <row r="16" spans="1:4" x14ac:dyDescent="0.25">
      <c r="A16" s="6"/>
      <c r="B16" s="6" t="s">
        <v>276</v>
      </c>
      <c r="C16" s="6" t="s">
        <v>288</v>
      </c>
      <c r="D16" s="6">
        <v>102</v>
      </c>
    </row>
    <row r="17" spans="1:4" x14ac:dyDescent="0.25">
      <c r="A17" s="6"/>
      <c r="B17" s="6" t="s">
        <v>276</v>
      </c>
      <c r="C17" s="6" t="s">
        <v>289</v>
      </c>
      <c r="D17" s="6">
        <v>105</v>
      </c>
    </row>
    <row r="18" spans="1:4" x14ac:dyDescent="0.25">
      <c r="A18" s="6"/>
      <c r="B18" s="6" t="s">
        <v>276</v>
      </c>
      <c r="C18" s="6" t="s">
        <v>290</v>
      </c>
      <c r="D18" s="6">
        <v>167</v>
      </c>
    </row>
    <row r="19" spans="1:4" x14ac:dyDescent="0.25">
      <c r="A19" s="6"/>
      <c r="B19" s="6" t="s">
        <v>276</v>
      </c>
      <c r="C19" s="6" t="s">
        <v>291</v>
      </c>
      <c r="D19" s="6">
        <v>196</v>
      </c>
    </row>
    <row r="20" spans="1:4" x14ac:dyDescent="0.25">
      <c r="A20" s="6"/>
      <c r="B20" s="6" t="s">
        <v>276</v>
      </c>
      <c r="C20" s="6" t="s">
        <v>292</v>
      </c>
      <c r="D20" s="6">
        <v>98</v>
      </c>
    </row>
    <row r="21" spans="1:4" x14ac:dyDescent="0.25">
      <c r="A21" s="6"/>
      <c r="B21" s="6" t="s">
        <v>276</v>
      </c>
      <c r="C21" s="6" t="s">
        <v>293</v>
      </c>
      <c r="D21" s="6">
        <v>224</v>
      </c>
    </row>
    <row r="22" spans="1:4" x14ac:dyDescent="0.25">
      <c r="A22" s="6"/>
      <c r="B22" s="6" t="s">
        <v>276</v>
      </c>
      <c r="C22" s="6" t="s">
        <v>294</v>
      </c>
      <c r="D22" s="6">
        <v>57</v>
      </c>
    </row>
    <row r="23" spans="1:4" x14ac:dyDescent="0.25">
      <c r="A23" s="6"/>
      <c r="B23" s="6" t="s">
        <v>276</v>
      </c>
      <c r="C23" s="6" t="s">
        <v>295</v>
      </c>
      <c r="D23" s="6">
        <v>103</v>
      </c>
    </row>
    <row r="24" spans="1:4" x14ac:dyDescent="0.25">
      <c r="A24" s="6"/>
      <c r="B24" s="6" t="s">
        <v>276</v>
      </c>
      <c r="C24" s="6" t="s">
        <v>296</v>
      </c>
      <c r="D24" s="6">
        <v>139</v>
      </c>
    </row>
    <row r="25" spans="1:4" x14ac:dyDescent="0.25">
      <c r="A25" s="6"/>
      <c r="B25" s="6" t="s">
        <v>276</v>
      </c>
      <c r="C25" s="6" t="s">
        <v>297</v>
      </c>
      <c r="D25" s="6">
        <v>138</v>
      </c>
    </row>
    <row r="26" spans="1:4" x14ac:dyDescent="0.25">
      <c r="A26" s="6"/>
      <c r="B26" s="6" t="s">
        <v>276</v>
      </c>
      <c r="C26" s="6" t="s">
        <v>298</v>
      </c>
      <c r="D26" s="6">
        <v>15</v>
      </c>
    </row>
    <row r="27" spans="1:4" x14ac:dyDescent="0.25">
      <c r="A27" s="6"/>
      <c r="B27" s="6" t="s">
        <v>276</v>
      </c>
      <c r="C27" s="6" t="s">
        <v>299</v>
      </c>
      <c r="D27" s="6">
        <v>82</v>
      </c>
    </row>
    <row r="28" spans="1:4" x14ac:dyDescent="0.25">
      <c r="A28" s="6"/>
      <c r="B28" s="6" t="s">
        <v>276</v>
      </c>
      <c r="C28" s="6" t="s">
        <v>300</v>
      </c>
      <c r="D28" s="6">
        <v>62</v>
      </c>
    </row>
    <row r="29" spans="1:4" x14ac:dyDescent="0.25">
      <c r="A29" s="6"/>
      <c r="B29" s="6"/>
      <c r="C29" s="23" t="s">
        <v>59</v>
      </c>
      <c r="D29" s="23">
        <f>SUM(D5:D28)</f>
        <v>2539</v>
      </c>
    </row>
    <row r="30" spans="1:4" x14ac:dyDescent="0.25">
      <c r="A30" s="6"/>
      <c r="B30" s="6" t="s">
        <v>301</v>
      </c>
      <c r="C30" s="6" t="s">
        <v>302</v>
      </c>
      <c r="D30" s="6">
        <v>418</v>
      </c>
    </row>
    <row r="31" spans="1:4" x14ac:dyDescent="0.25">
      <c r="A31" s="6"/>
      <c r="B31" s="6" t="s">
        <v>301</v>
      </c>
      <c r="C31" s="6" t="s">
        <v>303</v>
      </c>
      <c r="D31" s="6">
        <v>632</v>
      </c>
    </row>
    <row r="32" spans="1:4" x14ac:dyDescent="0.25">
      <c r="A32" s="6"/>
      <c r="B32" s="6" t="s">
        <v>301</v>
      </c>
      <c r="C32" s="6" t="s">
        <v>304</v>
      </c>
      <c r="D32" s="6">
        <v>474</v>
      </c>
    </row>
    <row r="33" spans="1:4" x14ac:dyDescent="0.25">
      <c r="A33" s="6"/>
      <c r="B33" s="6" t="s">
        <v>301</v>
      </c>
      <c r="C33" s="6" t="s">
        <v>305</v>
      </c>
      <c r="D33" s="6">
        <v>1699</v>
      </c>
    </row>
    <row r="34" spans="1:4" x14ac:dyDescent="0.25">
      <c r="A34" s="6"/>
      <c r="B34" s="6" t="s">
        <v>301</v>
      </c>
      <c r="C34" s="6" t="s">
        <v>306</v>
      </c>
      <c r="D34" s="6">
        <v>317</v>
      </c>
    </row>
    <row r="35" spans="1:4" x14ac:dyDescent="0.25">
      <c r="A35" s="6"/>
      <c r="B35" s="6" t="s">
        <v>301</v>
      </c>
      <c r="C35" s="6" t="s">
        <v>307</v>
      </c>
      <c r="D35" s="6">
        <v>1604</v>
      </c>
    </row>
    <row r="36" spans="1:4" x14ac:dyDescent="0.25">
      <c r="A36" s="6"/>
      <c r="B36" s="6" t="s">
        <v>301</v>
      </c>
      <c r="C36" s="6" t="s">
        <v>308</v>
      </c>
      <c r="D36" s="6">
        <v>654</v>
      </c>
    </row>
    <row r="37" spans="1:4" x14ac:dyDescent="0.25">
      <c r="A37" s="6"/>
      <c r="B37" s="6" t="s">
        <v>301</v>
      </c>
      <c r="C37" s="6" t="s">
        <v>309</v>
      </c>
      <c r="D37" s="6">
        <v>676</v>
      </c>
    </row>
    <row r="38" spans="1:4" x14ac:dyDescent="0.25">
      <c r="A38" s="6"/>
      <c r="B38" s="6" t="s">
        <v>301</v>
      </c>
      <c r="C38" s="6" t="s">
        <v>310</v>
      </c>
      <c r="D38" s="6">
        <v>405</v>
      </c>
    </row>
    <row r="39" spans="1:4" x14ac:dyDescent="0.25">
      <c r="A39" s="6"/>
      <c r="B39" s="6" t="s">
        <v>301</v>
      </c>
      <c r="C39" s="6" t="s">
        <v>311</v>
      </c>
      <c r="D39" s="6">
        <v>952</v>
      </c>
    </row>
    <row r="40" spans="1:4" x14ac:dyDescent="0.25">
      <c r="A40" s="6"/>
      <c r="B40" s="6" t="s">
        <v>301</v>
      </c>
      <c r="C40" s="6" t="s">
        <v>312</v>
      </c>
      <c r="D40" s="6">
        <v>748</v>
      </c>
    </row>
    <row r="41" spans="1:4" x14ac:dyDescent="0.25">
      <c r="A41" s="6"/>
      <c r="B41" s="6" t="s">
        <v>301</v>
      </c>
      <c r="C41" s="6" t="s">
        <v>313</v>
      </c>
      <c r="D41" s="6">
        <v>755</v>
      </c>
    </row>
    <row r="42" spans="1:4" x14ac:dyDescent="0.25">
      <c r="A42" s="6"/>
      <c r="B42" s="6" t="s">
        <v>301</v>
      </c>
      <c r="C42" s="6" t="s">
        <v>314</v>
      </c>
      <c r="D42" s="6">
        <v>292</v>
      </c>
    </row>
    <row r="43" spans="1:4" x14ac:dyDescent="0.25">
      <c r="A43" s="6"/>
      <c r="B43" s="6" t="s">
        <v>301</v>
      </c>
      <c r="C43" s="6" t="s">
        <v>254</v>
      </c>
      <c r="D43" s="6">
        <v>679</v>
      </c>
    </row>
    <row r="44" spans="1:4" x14ac:dyDescent="0.25">
      <c r="A44" s="6"/>
      <c r="B44" s="6" t="s">
        <v>301</v>
      </c>
      <c r="C44" s="6" t="s">
        <v>315</v>
      </c>
      <c r="D44" s="6">
        <v>1168</v>
      </c>
    </row>
    <row r="45" spans="1:4" x14ac:dyDescent="0.25">
      <c r="A45" s="6"/>
      <c r="B45" s="6"/>
      <c r="C45" s="23" t="s">
        <v>59</v>
      </c>
      <c r="D45" s="23">
        <f>SUM(D30:D44)</f>
        <v>11473</v>
      </c>
    </row>
    <row r="46" spans="1:4" x14ac:dyDescent="0.25">
      <c r="A46" s="6"/>
      <c r="B46" s="6" t="s">
        <v>316</v>
      </c>
      <c r="C46" s="6" t="s">
        <v>317</v>
      </c>
      <c r="D46" s="6">
        <v>911</v>
      </c>
    </row>
    <row r="47" spans="1:4" x14ac:dyDescent="0.25">
      <c r="A47" s="6"/>
      <c r="B47" s="6" t="s">
        <v>316</v>
      </c>
      <c r="C47" s="6" t="s">
        <v>318</v>
      </c>
      <c r="D47" s="6">
        <v>643</v>
      </c>
    </row>
    <row r="48" spans="1:4" x14ac:dyDescent="0.25">
      <c r="A48" s="6"/>
      <c r="B48" s="6" t="s">
        <v>316</v>
      </c>
      <c r="C48" s="6" t="s">
        <v>319</v>
      </c>
      <c r="D48" s="6">
        <v>581</v>
      </c>
    </row>
    <row r="49" spans="1:4" x14ac:dyDescent="0.25">
      <c r="A49" s="6"/>
      <c r="B49" s="6" t="s">
        <v>316</v>
      </c>
      <c r="C49" s="6" t="s">
        <v>320</v>
      </c>
      <c r="D49" s="6">
        <v>432</v>
      </c>
    </row>
    <row r="50" spans="1:4" x14ac:dyDescent="0.25">
      <c r="A50" s="6"/>
      <c r="B50" s="6" t="s">
        <v>316</v>
      </c>
      <c r="C50" s="6" t="s">
        <v>321</v>
      </c>
      <c r="D50" s="6">
        <v>635</v>
      </c>
    </row>
    <row r="51" spans="1:4" x14ac:dyDescent="0.25">
      <c r="A51" s="6"/>
      <c r="B51" s="6" t="s">
        <v>316</v>
      </c>
      <c r="C51" s="6" t="s">
        <v>322</v>
      </c>
      <c r="D51" s="6">
        <v>375</v>
      </c>
    </row>
    <row r="52" spans="1:4" x14ac:dyDescent="0.25">
      <c r="A52" s="6"/>
      <c r="B52" s="6" t="s">
        <v>316</v>
      </c>
      <c r="C52" s="6" t="s">
        <v>323</v>
      </c>
      <c r="D52" s="6">
        <v>292</v>
      </c>
    </row>
    <row r="53" spans="1:4" x14ac:dyDescent="0.25">
      <c r="A53" s="6"/>
      <c r="B53" s="6" t="s">
        <v>316</v>
      </c>
      <c r="C53" s="6" t="s">
        <v>324</v>
      </c>
      <c r="D53" s="6">
        <v>1124</v>
      </c>
    </row>
    <row r="54" spans="1:4" x14ac:dyDescent="0.25">
      <c r="A54" s="6"/>
      <c r="B54" s="6" t="s">
        <v>316</v>
      </c>
      <c r="C54" s="6" t="s">
        <v>325</v>
      </c>
      <c r="D54" s="6">
        <v>564</v>
      </c>
    </row>
    <row r="55" spans="1:4" x14ac:dyDescent="0.25">
      <c r="A55" s="6"/>
      <c r="B55" s="6" t="s">
        <v>316</v>
      </c>
      <c r="C55" s="6" t="s">
        <v>326</v>
      </c>
      <c r="D55" s="6">
        <v>450</v>
      </c>
    </row>
    <row r="56" spans="1:4" x14ac:dyDescent="0.25">
      <c r="A56" s="6"/>
      <c r="B56" s="6" t="s">
        <v>316</v>
      </c>
      <c r="C56" s="6" t="s">
        <v>327</v>
      </c>
      <c r="D56" s="6">
        <v>203</v>
      </c>
    </row>
    <row r="57" spans="1:4" x14ac:dyDescent="0.25">
      <c r="A57" s="6"/>
      <c r="B57" s="6" t="s">
        <v>316</v>
      </c>
      <c r="C57" s="6" t="s">
        <v>328</v>
      </c>
      <c r="D57" s="6">
        <v>20</v>
      </c>
    </row>
    <row r="58" spans="1:4" x14ac:dyDescent="0.25">
      <c r="A58" s="6"/>
      <c r="B58" s="6" t="s">
        <v>316</v>
      </c>
      <c r="C58" s="6" t="s">
        <v>329</v>
      </c>
      <c r="D58" s="6">
        <v>88</v>
      </c>
    </row>
    <row r="59" spans="1:4" x14ac:dyDescent="0.25">
      <c r="A59" s="6"/>
      <c r="B59" s="6" t="s">
        <v>316</v>
      </c>
      <c r="C59" s="6" t="s">
        <v>330</v>
      </c>
      <c r="D59" s="6">
        <v>6</v>
      </c>
    </row>
    <row r="60" spans="1:4" x14ac:dyDescent="0.25">
      <c r="A60" s="6"/>
      <c r="B60" s="6" t="s">
        <v>316</v>
      </c>
      <c r="C60" s="6" t="s">
        <v>331</v>
      </c>
      <c r="D60" s="6">
        <v>513</v>
      </c>
    </row>
    <row r="61" spans="1:4" x14ac:dyDescent="0.25">
      <c r="A61" s="6"/>
      <c r="B61" s="6"/>
      <c r="C61" s="23" t="s">
        <v>59</v>
      </c>
      <c r="D61" s="23">
        <f>SUM(D46:D60)</f>
        <v>6837</v>
      </c>
    </row>
    <row r="62" spans="1:4" x14ac:dyDescent="0.25">
      <c r="A62" s="6"/>
      <c r="B62" s="6" t="s">
        <v>332</v>
      </c>
      <c r="C62" s="6" t="s">
        <v>333</v>
      </c>
      <c r="D62" s="6">
        <v>30</v>
      </c>
    </row>
    <row r="63" spans="1:4" x14ac:dyDescent="0.25">
      <c r="A63" s="6"/>
      <c r="B63" s="6" t="s">
        <v>332</v>
      </c>
      <c r="C63" s="6" t="s">
        <v>334</v>
      </c>
      <c r="D63" s="6">
        <v>112</v>
      </c>
    </row>
    <row r="64" spans="1:4" x14ac:dyDescent="0.25">
      <c r="A64" s="6"/>
      <c r="B64" s="6" t="s">
        <v>332</v>
      </c>
      <c r="C64" s="6" t="s">
        <v>335</v>
      </c>
      <c r="D64" s="6">
        <v>33</v>
      </c>
    </row>
    <row r="65" spans="1:4" x14ac:dyDescent="0.25">
      <c r="A65" s="6"/>
      <c r="B65" s="6" t="s">
        <v>332</v>
      </c>
      <c r="C65" s="6" t="s">
        <v>336</v>
      </c>
      <c r="D65" s="6">
        <v>10</v>
      </c>
    </row>
    <row r="66" spans="1:4" x14ac:dyDescent="0.25">
      <c r="A66" s="6"/>
      <c r="B66" s="6" t="s">
        <v>332</v>
      </c>
      <c r="C66" s="6" t="s">
        <v>337</v>
      </c>
      <c r="D66" s="6">
        <v>10</v>
      </c>
    </row>
    <row r="67" spans="1:4" x14ac:dyDescent="0.25">
      <c r="A67" s="6"/>
      <c r="B67" s="6" t="s">
        <v>332</v>
      </c>
      <c r="C67" s="6" t="s">
        <v>338</v>
      </c>
      <c r="D67" s="6">
        <v>184</v>
      </c>
    </row>
    <row r="68" spans="1:4" x14ac:dyDescent="0.25">
      <c r="A68" s="6"/>
      <c r="B68" s="6" t="s">
        <v>332</v>
      </c>
      <c r="C68" s="6" t="s">
        <v>339</v>
      </c>
      <c r="D68" s="6">
        <v>10</v>
      </c>
    </row>
    <row r="69" spans="1:4" x14ac:dyDescent="0.25">
      <c r="A69" s="6"/>
      <c r="B69" s="6" t="s">
        <v>332</v>
      </c>
      <c r="C69" s="6" t="s">
        <v>340</v>
      </c>
      <c r="D69" s="6">
        <v>15</v>
      </c>
    </row>
    <row r="70" spans="1:4" x14ac:dyDescent="0.25">
      <c r="A70" s="6"/>
      <c r="B70" s="6" t="s">
        <v>332</v>
      </c>
      <c r="C70" s="6" t="s">
        <v>341</v>
      </c>
      <c r="D70" s="6">
        <v>79</v>
      </c>
    </row>
    <row r="71" spans="1:4" x14ac:dyDescent="0.25">
      <c r="A71" s="6"/>
      <c r="B71" s="6" t="s">
        <v>332</v>
      </c>
      <c r="C71" s="6" t="s">
        <v>342</v>
      </c>
      <c r="D71" s="6">
        <v>52</v>
      </c>
    </row>
    <row r="72" spans="1:4" x14ac:dyDescent="0.25">
      <c r="A72" s="6"/>
      <c r="B72" s="6" t="s">
        <v>332</v>
      </c>
      <c r="C72" s="6" t="s">
        <v>343</v>
      </c>
      <c r="D72" s="6">
        <v>15</v>
      </c>
    </row>
    <row r="73" spans="1:4" x14ac:dyDescent="0.25">
      <c r="A73" s="6"/>
      <c r="B73" s="6" t="s">
        <v>332</v>
      </c>
      <c r="C73" s="6" t="s">
        <v>344</v>
      </c>
      <c r="D73" s="6">
        <v>31</v>
      </c>
    </row>
    <row r="74" spans="1:4" x14ac:dyDescent="0.25">
      <c r="A74" s="6"/>
      <c r="B74" s="6"/>
      <c r="C74" s="23" t="s">
        <v>59</v>
      </c>
      <c r="D74" s="23">
        <f>SUM(D62:D73)</f>
        <v>581</v>
      </c>
    </row>
    <row r="75" spans="1:4" x14ac:dyDescent="0.25">
      <c r="A75" s="6"/>
      <c r="B75" s="6" t="s">
        <v>345</v>
      </c>
      <c r="C75" s="6" t="s">
        <v>284</v>
      </c>
      <c r="D75" s="6">
        <v>30</v>
      </c>
    </row>
    <row r="76" spans="1:4" x14ac:dyDescent="0.25">
      <c r="A76" s="6"/>
      <c r="B76" s="6" t="s">
        <v>345</v>
      </c>
      <c r="C76" s="6" t="s">
        <v>291</v>
      </c>
      <c r="D76" s="6">
        <v>215</v>
      </c>
    </row>
    <row r="77" spans="1:4" x14ac:dyDescent="0.25">
      <c r="A77" s="6"/>
      <c r="B77" s="6"/>
      <c r="C77" s="23" t="s">
        <v>59</v>
      </c>
      <c r="D77" s="23">
        <f>SUM(D75:D76)</f>
        <v>245</v>
      </c>
    </row>
    <row r="78" spans="1:4" x14ac:dyDescent="0.25">
      <c r="A78" s="6"/>
      <c r="B78" s="6" t="s">
        <v>346</v>
      </c>
      <c r="C78" s="6" t="s">
        <v>347</v>
      </c>
      <c r="D78" s="6">
        <v>131</v>
      </c>
    </row>
    <row r="79" spans="1:4" x14ac:dyDescent="0.25">
      <c r="A79" s="6"/>
      <c r="B79" s="6" t="s">
        <v>346</v>
      </c>
      <c r="C79" s="6" t="s">
        <v>348</v>
      </c>
      <c r="D79" s="6">
        <v>221</v>
      </c>
    </row>
    <row r="80" spans="1:4" x14ac:dyDescent="0.25">
      <c r="A80" s="6"/>
      <c r="B80" s="6" t="s">
        <v>346</v>
      </c>
      <c r="C80" s="6" t="s">
        <v>349</v>
      </c>
      <c r="D80" s="6">
        <v>106</v>
      </c>
    </row>
    <row r="81" spans="1:4" x14ac:dyDescent="0.25">
      <c r="A81" s="6"/>
      <c r="B81" s="6" t="s">
        <v>346</v>
      </c>
      <c r="C81" s="6" t="s">
        <v>350</v>
      </c>
      <c r="D81" s="6">
        <v>250</v>
      </c>
    </row>
    <row r="82" spans="1:4" x14ac:dyDescent="0.25">
      <c r="A82" s="6"/>
      <c r="B82" s="6" t="s">
        <v>346</v>
      </c>
      <c r="C82" s="6" t="s">
        <v>351</v>
      </c>
      <c r="D82" s="6">
        <v>364</v>
      </c>
    </row>
    <row r="83" spans="1:4" x14ac:dyDescent="0.25">
      <c r="A83" s="6"/>
      <c r="B83" s="6" t="s">
        <v>346</v>
      </c>
      <c r="C83" s="6" t="s">
        <v>352</v>
      </c>
      <c r="D83" s="6">
        <v>176</v>
      </c>
    </row>
    <row r="84" spans="1:4" x14ac:dyDescent="0.25">
      <c r="A84" s="6"/>
      <c r="B84" s="6" t="s">
        <v>346</v>
      </c>
      <c r="C84" s="6" t="s">
        <v>353</v>
      </c>
      <c r="D84" s="6">
        <v>4</v>
      </c>
    </row>
    <row r="85" spans="1:4" x14ac:dyDescent="0.25">
      <c r="A85" s="6"/>
      <c r="B85" s="6" t="s">
        <v>346</v>
      </c>
      <c r="C85" s="6" t="s">
        <v>354</v>
      </c>
      <c r="D85" s="6">
        <v>57</v>
      </c>
    </row>
    <row r="86" spans="1:4" x14ac:dyDescent="0.25">
      <c r="A86" s="6"/>
      <c r="B86" s="6"/>
      <c r="C86" s="23" t="s">
        <v>59</v>
      </c>
      <c r="D86" s="23">
        <f>SUM(D78:D85)</f>
        <v>1309</v>
      </c>
    </row>
    <row r="87" spans="1:4" x14ac:dyDescent="0.25">
      <c r="A87" s="6"/>
      <c r="B87" s="6" t="s">
        <v>355</v>
      </c>
      <c r="C87" s="6" t="s">
        <v>356</v>
      </c>
      <c r="D87" s="6">
        <v>539</v>
      </c>
    </row>
    <row r="88" spans="1:4" x14ac:dyDescent="0.25">
      <c r="A88" s="6"/>
      <c r="B88" s="6" t="s">
        <v>355</v>
      </c>
      <c r="C88" s="6" t="s">
        <v>357</v>
      </c>
      <c r="D88" s="6">
        <v>51</v>
      </c>
    </row>
    <row r="89" spans="1:4" x14ac:dyDescent="0.25">
      <c r="A89" s="6"/>
      <c r="B89" s="6" t="s">
        <v>355</v>
      </c>
      <c r="C89" s="6" t="s">
        <v>358</v>
      </c>
      <c r="D89" s="6">
        <v>85</v>
      </c>
    </row>
    <row r="90" spans="1:4" x14ac:dyDescent="0.25">
      <c r="A90" s="6"/>
      <c r="B90" s="6" t="s">
        <v>355</v>
      </c>
      <c r="C90" s="6" t="s">
        <v>359</v>
      </c>
      <c r="D90" s="6">
        <v>143</v>
      </c>
    </row>
    <row r="91" spans="1:4" x14ac:dyDescent="0.25">
      <c r="A91" s="6"/>
      <c r="B91" s="6" t="s">
        <v>355</v>
      </c>
      <c r="C91" s="6" t="s">
        <v>360</v>
      </c>
      <c r="D91" s="6">
        <v>249</v>
      </c>
    </row>
    <row r="92" spans="1:4" x14ac:dyDescent="0.25">
      <c r="A92" s="6"/>
      <c r="B92" s="6" t="s">
        <v>355</v>
      </c>
      <c r="C92" s="6" t="s">
        <v>361</v>
      </c>
      <c r="D92" s="6">
        <v>245</v>
      </c>
    </row>
    <row r="93" spans="1:4" x14ac:dyDescent="0.25">
      <c r="A93" s="6"/>
      <c r="B93" s="6" t="s">
        <v>355</v>
      </c>
      <c r="C93" s="6" t="s">
        <v>362</v>
      </c>
      <c r="D93" s="6">
        <v>107</v>
      </c>
    </row>
    <row r="94" spans="1:4" x14ac:dyDescent="0.25">
      <c r="A94" s="6"/>
      <c r="B94" s="6" t="s">
        <v>355</v>
      </c>
      <c r="C94" s="6" t="s">
        <v>363</v>
      </c>
      <c r="D94" s="6">
        <v>312</v>
      </c>
    </row>
    <row r="95" spans="1:4" x14ac:dyDescent="0.25">
      <c r="A95" s="6"/>
      <c r="B95" s="6"/>
      <c r="C95" s="23" t="s">
        <v>59</v>
      </c>
      <c r="D95" s="23">
        <f>SUM(D87:D94)</f>
        <v>1731</v>
      </c>
    </row>
    <row r="96" spans="1:4" x14ac:dyDescent="0.25">
      <c r="A96" s="6"/>
      <c r="B96" s="6" t="s">
        <v>364</v>
      </c>
      <c r="C96" s="6" t="s">
        <v>365</v>
      </c>
      <c r="D96" s="6">
        <v>400</v>
      </c>
    </row>
    <row r="97" spans="1:4" x14ac:dyDescent="0.25">
      <c r="A97" s="6"/>
      <c r="B97" s="6" t="s">
        <v>364</v>
      </c>
      <c r="C97" s="6" t="s">
        <v>366</v>
      </c>
      <c r="D97" s="6">
        <v>45</v>
      </c>
    </row>
    <row r="98" spans="1:4" x14ac:dyDescent="0.25">
      <c r="A98" s="6"/>
      <c r="B98" s="6" t="s">
        <v>364</v>
      </c>
      <c r="C98" s="6" t="s">
        <v>367</v>
      </c>
      <c r="D98" s="6">
        <v>1</v>
      </c>
    </row>
    <row r="99" spans="1:4" x14ac:dyDescent="0.25">
      <c r="A99" s="6"/>
      <c r="B99" s="6" t="s">
        <v>364</v>
      </c>
      <c r="C99" s="6" t="s">
        <v>368</v>
      </c>
      <c r="D99" s="6">
        <v>470</v>
      </c>
    </row>
    <row r="100" spans="1:4" x14ac:dyDescent="0.25">
      <c r="A100" s="6"/>
      <c r="B100" s="6" t="s">
        <v>364</v>
      </c>
      <c r="C100" s="6" t="s">
        <v>369</v>
      </c>
      <c r="D100" s="6">
        <v>190</v>
      </c>
    </row>
    <row r="101" spans="1:4" x14ac:dyDescent="0.25">
      <c r="A101" s="6"/>
      <c r="B101" s="6" t="s">
        <v>364</v>
      </c>
      <c r="C101" s="6" t="s">
        <v>370</v>
      </c>
      <c r="D101" s="6">
        <v>259</v>
      </c>
    </row>
    <row r="102" spans="1:4" x14ac:dyDescent="0.25">
      <c r="A102" s="6"/>
      <c r="B102" s="6" t="s">
        <v>364</v>
      </c>
      <c r="C102" s="6" t="s">
        <v>371</v>
      </c>
      <c r="D102" s="6">
        <v>329</v>
      </c>
    </row>
    <row r="103" spans="1:4" x14ac:dyDescent="0.25">
      <c r="A103" s="6"/>
      <c r="B103" s="6" t="s">
        <v>364</v>
      </c>
      <c r="C103" s="6" t="s">
        <v>372</v>
      </c>
      <c r="D103" s="6">
        <v>146</v>
      </c>
    </row>
    <row r="104" spans="1:4" x14ac:dyDescent="0.25">
      <c r="A104" s="6"/>
      <c r="B104" s="6" t="s">
        <v>364</v>
      </c>
      <c r="C104" s="6" t="s">
        <v>373</v>
      </c>
      <c r="D104" s="6">
        <v>179</v>
      </c>
    </row>
    <row r="105" spans="1:4" x14ac:dyDescent="0.25">
      <c r="A105" s="6"/>
      <c r="B105" s="6" t="s">
        <v>364</v>
      </c>
      <c r="C105" s="6" t="s">
        <v>374</v>
      </c>
      <c r="D105" s="6">
        <v>469</v>
      </c>
    </row>
    <row r="106" spans="1:4" x14ac:dyDescent="0.25">
      <c r="A106" s="6"/>
      <c r="B106" s="6" t="s">
        <v>364</v>
      </c>
      <c r="C106" s="6" t="s">
        <v>375</v>
      </c>
      <c r="D106" s="6">
        <v>123</v>
      </c>
    </row>
    <row r="107" spans="1:4" x14ac:dyDescent="0.25">
      <c r="A107" s="6"/>
      <c r="B107" s="6" t="s">
        <v>364</v>
      </c>
      <c r="C107" s="6" t="s">
        <v>376</v>
      </c>
      <c r="D107" s="6">
        <v>145</v>
      </c>
    </row>
    <row r="108" spans="1:4" x14ac:dyDescent="0.25">
      <c r="A108" s="6"/>
      <c r="B108" s="6" t="s">
        <v>364</v>
      </c>
      <c r="C108" s="6" t="s">
        <v>377</v>
      </c>
      <c r="D108" s="6">
        <v>60</v>
      </c>
    </row>
    <row r="109" spans="1:4" x14ac:dyDescent="0.25">
      <c r="A109" s="6"/>
      <c r="B109" s="6" t="s">
        <v>364</v>
      </c>
      <c r="C109" s="6" t="s">
        <v>378</v>
      </c>
      <c r="D109" s="6">
        <v>31</v>
      </c>
    </row>
    <row r="110" spans="1:4" x14ac:dyDescent="0.25">
      <c r="A110" s="6"/>
      <c r="B110" s="6" t="s">
        <v>364</v>
      </c>
      <c r="C110" s="6" t="s">
        <v>379</v>
      </c>
      <c r="D110" s="6">
        <v>99</v>
      </c>
    </row>
    <row r="111" spans="1:4" x14ac:dyDescent="0.25">
      <c r="A111" s="6"/>
      <c r="B111" s="6"/>
      <c r="C111" s="23" t="s">
        <v>59</v>
      </c>
      <c r="D111" s="23">
        <f>SUM(D96:D110)</f>
        <v>2946</v>
      </c>
    </row>
    <row r="112" spans="1:4" x14ac:dyDescent="0.25">
      <c r="A112" s="6"/>
      <c r="B112" s="6" t="s">
        <v>380</v>
      </c>
      <c r="C112" s="6" t="s">
        <v>381</v>
      </c>
      <c r="D112" s="6">
        <v>149</v>
      </c>
    </row>
    <row r="113" spans="1:4" x14ac:dyDescent="0.25">
      <c r="A113" s="6"/>
      <c r="B113" s="6" t="s">
        <v>380</v>
      </c>
      <c r="C113" s="6" t="s">
        <v>382</v>
      </c>
      <c r="D113" s="6">
        <v>196</v>
      </c>
    </row>
    <row r="114" spans="1:4" x14ac:dyDescent="0.25">
      <c r="A114" s="6"/>
      <c r="B114" s="6" t="s">
        <v>380</v>
      </c>
      <c r="C114" s="6" t="s">
        <v>383</v>
      </c>
      <c r="D114" s="6">
        <v>130</v>
      </c>
    </row>
    <row r="115" spans="1:4" x14ac:dyDescent="0.25">
      <c r="A115" s="6"/>
      <c r="B115" s="6" t="s">
        <v>380</v>
      </c>
      <c r="C115" s="6" t="s">
        <v>384</v>
      </c>
      <c r="D115" s="6">
        <v>173</v>
      </c>
    </row>
    <row r="116" spans="1:4" x14ac:dyDescent="0.25">
      <c r="A116" s="6"/>
      <c r="B116" s="6" t="s">
        <v>380</v>
      </c>
      <c r="C116" s="6" t="s">
        <v>385</v>
      </c>
      <c r="D116" s="6">
        <v>126</v>
      </c>
    </row>
    <row r="117" spans="1:4" x14ac:dyDescent="0.25">
      <c r="A117" s="6"/>
      <c r="B117" s="6" t="s">
        <v>380</v>
      </c>
      <c r="C117" s="6" t="s">
        <v>386</v>
      </c>
      <c r="D117" s="6">
        <v>147</v>
      </c>
    </row>
    <row r="118" spans="1:4" x14ac:dyDescent="0.25">
      <c r="A118" s="6"/>
      <c r="B118" s="6" t="s">
        <v>380</v>
      </c>
      <c r="C118" s="6" t="s">
        <v>387</v>
      </c>
      <c r="D118" s="6">
        <v>111</v>
      </c>
    </row>
    <row r="119" spans="1:4" x14ac:dyDescent="0.25">
      <c r="A119" s="6"/>
      <c r="B119" s="6" t="s">
        <v>380</v>
      </c>
      <c r="C119" s="6" t="s">
        <v>388</v>
      </c>
      <c r="D119" s="6">
        <v>89</v>
      </c>
    </row>
    <row r="120" spans="1:4" x14ac:dyDescent="0.25">
      <c r="A120" s="6"/>
      <c r="B120" s="6" t="s">
        <v>380</v>
      </c>
      <c r="C120" s="6" t="s">
        <v>389</v>
      </c>
      <c r="D120" s="6">
        <v>38</v>
      </c>
    </row>
    <row r="121" spans="1:4" x14ac:dyDescent="0.25">
      <c r="A121" s="6"/>
      <c r="B121" s="6" t="s">
        <v>380</v>
      </c>
      <c r="C121" s="6" t="s">
        <v>390</v>
      </c>
      <c r="D121" s="6">
        <v>75</v>
      </c>
    </row>
    <row r="122" spans="1:4" x14ac:dyDescent="0.25">
      <c r="A122" s="6"/>
      <c r="B122" s="6"/>
      <c r="C122" s="23" t="s">
        <v>59</v>
      </c>
      <c r="D122" s="23">
        <f>SUM(D112:D121)</f>
        <v>1234</v>
      </c>
    </row>
    <row r="123" spans="1:4" x14ac:dyDescent="0.25">
      <c r="A123" s="6"/>
      <c r="B123" s="6" t="s">
        <v>391</v>
      </c>
      <c r="C123" s="6" t="s">
        <v>392</v>
      </c>
      <c r="D123" s="6">
        <v>108</v>
      </c>
    </row>
    <row r="124" spans="1:4" x14ac:dyDescent="0.25">
      <c r="A124" s="6"/>
      <c r="B124" s="6" t="s">
        <v>391</v>
      </c>
      <c r="C124" s="6" t="s">
        <v>393</v>
      </c>
      <c r="D124" s="6">
        <v>75</v>
      </c>
    </row>
    <row r="125" spans="1:4" x14ac:dyDescent="0.25">
      <c r="A125" s="6"/>
      <c r="B125" s="6" t="s">
        <v>391</v>
      </c>
      <c r="C125" s="6" t="s">
        <v>394</v>
      </c>
      <c r="D125" s="6">
        <v>17</v>
      </c>
    </row>
    <row r="126" spans="1:4" x14ac:dyDescent="0.25">
      <c r="A126" s="6"/>
      <c r="B126" s="6" t="s">
        <v>391</v>
      </c>
      <c r="C126" s="6" t="s">
        <v>143</v>
      </c>
      <c r="D126" s="6">
        <v>83</v>
      </c>
    </row>
    <row r="127" spans="1:4" x14ac:dyDescent="0.25">
      <c r="A127" s="6"/>
      <c r="B127" s="6" t="s">
        <v>391</v>
      </c>
      <c r="C127" s="6" t="s">
        <v>395</v>
      </c>
      <c r="D127" s="6">
        <v>268</v>
      </c>
    </row>
    <row r="128" spans="1:4" x14ac:dyDescent="0.25">
      <c r="A128" s="6"/>
      <c r="B128" s="6" t="s">
        <v>391</v>
      </c>
      <c r="C128" s="6" t="s">
        <v>396</v>
      </c>
      <c r="D128" s="6">
        <v>57</v>
      </c>
    </row>
    <row r="129" spans="1:4" x14ac:dyDescent="0.25">
      <c r="A129" s="6"/>
      <c r="B129" s="6" t="s">
        <v>391</v>
      </c>
      <c r="C129" s="6" t="s">
        <v>397</v>
      </c>
      <c r="D129" s="6">
        <v>37</v>
      </c>
    </row>
    <row r="130" spans="1:4" x14ac:dyDescent="0.25">
      <c r="A130" s="6"/>
      <c r="B130" s="6" t="s">
        <v>391</v>
      </c>
      <c r="C130" s="6" t="s">
        <v>398</v>
      </c>
      <c r="D130" s="6">
        <v>43</v>
      </c>
    </row>
    <row r="131" spans="1:4" x14ac:dyDescent="0.25">
      <c r="A131" s="6"/>
      <c r="B131" s="6" t="s">
        <v>391</v>
      </c>
      <c r="C131" s="6" t="s">
        <v>399</v>
      </c>
      <c r="D131" s="6">
        <v>28</v>
      </c>
    </row>
    <row r="132" spans="1:4" x14ac:dyDescent="0.25">
      <c r="A132" s="6"/>
      <c r="B132" s="6" t="s">
        <v>391</v>
      </c>
      <c r="C132" s="6" t="s">
        <v>400</v>
      </c>
      <c r="D132" s="6">
        <v>19</v>
      </c>
    </row>
    <row r="133" spans="1:4" x14ac:dyDescent="0.25">
      <c r="A133" s="6"/>
      <c r="B133" s="6" t="s">
        <v>391</v>
      </c>
      <c r="C133" s="6" t="s">
        <v>401</v>
      </c>
      <c r="D133" s="6">
        <v>31</v>
      </c>
    </row>
    <row r="134" spans="1:4" x14ac:dyDescent="0.25">
      <c r="A134" s="6"/>
      <c r="B134" s="6"/>
      <c r="C134" s="23" t="s">
        <v>59</v>
      </c>
      <c r="D134" s="23">
        <f>SUM(D123:D133)</f>
        <v>766</v>
      </c>
    </row>
    <row r="135" spans="1:4" x14ac:dyDescent="0.25">
      <c r="A135" s="6"/>
      <c r="B135" s="6" t="s">
        <v>402</v>
      </c>
      <c r="C135" s="6" t="s">
        <v>403</v>
      </c>
      <c r="D135" s="6">
        <v>223</v>
      </c>
    </row>
    <row r="136" spans="1:4" x14ac:dyDescent="0.25">
      <c r="A136" s="6"/>
      <c r="B136" s="6" t="s">
        <v>402</v>
      </c>
      <c r="C136" s="6" t="s">
        <v>404</v>
      </c>
      <c r="D136" s="6">
        <v>139</v>
      </c>
    </row>
    <row r="137" spans="1:4" x14ac:dyDescent="0.25">
      <c r="A137" s="6"/>
      <c r="B137" s="6" t="s">
        <v>402</v>
      </c>
      <c r="C137" s="6" t="s">
        <v>405</v>
      </c>
      <c r="D137" s="6">
        <v>431</v>
      </c>
    </row>
    <row r="138" spans="1:4" x14ac:dyDescent="0.25">
      <c r="A138" s="6"/>
      <c r="B138" s="6" t="s">
        <v>402</v>
      </c>
      <c r="C138" s="6" t="s">
        <v>406</v>
      </c>
      <c r="D138" s="6">
        <v>76</v>
      </c>
    </row>
    <row r="139" spans="1:4" x14ac:dyDescent="0.25">
      <c r="A139" s="6"/>
      <c r="B139" s="6" t="s">
        <v>402</v>
      </c>
      <c r="C139" s="6" t="s">
        <v>407</v>
      </c>
      <c r="D139" s="6">
        <v>101</v>
      </c>
    </row>
    <row r="140" spans="1:4" x14ac:dyDescent="0.25">
      <c r="A140" s="6"/>
      <c r="B140" s="6" t="s">
        <v>402</v>
      </c>
      <c r="C140" s="6" t="s">
        <v>408</v>
      </c>
      <c r="D140" s="6">
        <v>78</v>
      </c>
    </row>
    <row r="141" spans="1:4" x14ac:dyDescent="0.25">
      <c r="A141" s="6"/>
      <c r="B141" s="6" t="s">
        <v>402</v>
      </c>
      <c r="C141" s="6" t="s">
        <v>409</v>
      </c>
      <c r="D141" s="6">
        <v>107</v>
      </c>
    </row>
    <row r="142" spans="1:4" x14ac:dyDescent="0.25">
      <c r="A142" s="6"/>
      <c r="B142" s="6" t="s">
        <v>402</v>
      </c>
      <c r="C142" s="6" t="s">
        <v>410</v>
      </c>
      <c r="D142" s="6">
        <v>160</v>
      </c>
    </row>
    <row r="143" spans="1:4" x14ac:dyDescent="0.25">
      <c r="A143" s="6"/>
      <c r="B143" s="6" t="s">
        <v>402</v>
      </c>
      <c r="C143" s="6" t="s">
        <v>411</v>
      </c>
      <c r="D143" s="6">
        <v>67</v>
      </c>
    </row>
    <row r="144" spans="1:4" x14ac:dyDescent="0.25">
      <c r="A144" s="6"/>
      <c r="B144" s="6" t="s">
        <v>402</v>
      </c>
      <c r="C144" s="6" t="s">
        <v>412</v>
      </c>
      <c r="D144" s="6">
        <v>4</v>
      </c>
    </row>
    <row r="145" spans="1:4" x14ac:dyDescent="0.25">
      <c r="A145" s="6"/>
      <c r="B145" s="6" t="s">
        <v>402</v>
      </c>
      <c r="C145" s="6" t="s">
        <v>413</v>
      </c>
      <c r="D145" s="6">
        <v>56</v>
      </c>
    </row>
    <row r="146" spans="1:4" x14ac:dyDescent="0.25">
      <c r="A146" s="6"/>
      <c r="B146" s="6" t="s">
        <v>402</v>
      </c>
      <c r="C146" s="6" t="s">
        <v>414</v>
      </c>
      <c r="D146" s="6">
        <v>48</v>
      </c>
    </row>
    <row r="147" spans="1:4" x14ac:dyDescent="0.25">
      <c r="A147" s="6"/>
      <c r="B147" s="6" t="s">
        <v>402</v>
      </c>
      <c r="C147" s="6" t="s">
        <v>415</v>
      </c>
      <c r="D147" s="6">
        <v>178</v>
      </c>
    </row>
    <row r="148" spans="1:4" x14ac:dyDescent="0.25">
      <c r="A148" s="6"/>
      <c r="B148" s="6" t="s">
        <v>402</v>
      </c>
      <c r="C148" s="6" t="s">
        <v>416</v>
      </c>
      <c r="D148" s="6">
        <v>189</v>
      </c>
    </row>
    <row r="149" spans="1:4" x14ac:dyDescent="0.25">
      <c r="A149" s="6"/>
      <c r="B149" s="6" t="s">
        <v>402</v>
      </c>
      <c r="C149" s="6" t="s">
        <v>417</v>
      </c>
      <c r="D149" s="6">
        <v>79</v>
      </c>
    </row>
    <row r="150" spans="1:4" x14ac:dyDescent="0.25">
      <c r="A150" s="6"/>
      <c r="B150" s="6" t="s">
        <v>402</v>
      </c>
      <c r="C150" s="6" t="s">
        <v>418</v>
      </c>
      <c r="D150" s="6">
        <v>127</v>
      </c>
    </row>
    <row r="151" spans="1:4" x14ac:dyDescent="0.25">
      <c r="A151" s="6"/>
      <c r="B151" s="6" t="s">
        <v>402</v>
      </c>
      <c r="C151" s="6" t="s">
        <v>179</v>
      </c>
      <c r="D151" s="6">
        <v>68</v>
      </c>
    </row>
    <row r="152" spans="1:4" x14ac:dyDescent="0.25">
      <c r="A152" s="6"/>
      <c r="B152" s="6" t="s">
        <v>402</v>
      </c>
      <c r="C152" s="6" t="s">
        <v>419</v>
      </c>
      <c r="D152" s="6">
        <v>72</v>
      </c>
    </row>
    <row r="153" spans="1:4" x14ac:dyDescent="0.25">
      <c r="A153" s="6"/>
      <c r="B153" s="6"/>
      <c r="C153" s="23" t="s">
        <v>59</v>
      </c>
      <c r="D153" s="23">
        <f>SUM(D135:D152)</f>
        <v>2203</v>
      </c>
    </row>
    <row r="154" spans="1:4" x14ac:dyDescent="0.25">
      <c r="A154" s="6"/>
      <c r="B154" s="6" t="s">
        <v>420</v>
      </c>
      <c r="C154" s="6" t="s">
        <v>421</v>
      </c>
      <c r="D154" s="6">
        <v>137</v>
      </c>
    </row>
    <row r="155" spans="1:4" x14ac:dyDescent="0.25">
      <c r="A155" s="6"/>
      <c r="B155" s="6" t="s">
        <v>420</v>
      </c>
      <c r="C155" s="6" t="s">
        <v>422</v>
      </c>
      <c r="D155" s="6">
        <v>46</v>
      </c>
    </row>
    <row r="156" spans="1:4" x14ac:dyDescent="0.25">
      <c r="A156" s="6"/>
      <c r="B156" s="6" t="s">
        <v>420</v>
      </c>
      <c r="C156" s="6" t="s">
        <v>423</v>
      </c>
      <c r="D156" s="6">
        <v>95</v>
      </c>
    </row>
    <row r="157" spans="1:4" x14ac:dyDescent="0.25">
      <c r="A157" s="6"/>
      <c r="B157" s="6" t="s">
        <v>420</v>
      </c>
      <c r="C157" s="6" t="s">
        <v>424</v>
      </c>
      <c r="D157" s="6">
        <v>115</v>
      </c>
    </row>
    <row r="158" spans="1:4" x14ac:dyDescent="0.25">
      <c r="A158" s="6"/>
      <c r="B158" s="6" t="s">
        <v>420</v>
      </c>
      <c r="C158" s="6" t="s">
        <v>425</v>
      </c>
      <c r="D158" s="6">
        <v>205</v>
      </c>
    </row>
    <row r="159" spans="1:4" x14ac:dyDescent="0.25">
      <c r="A159" s="6"/>
      <c r="B159" s="6" t="s">
        <v>420</v>
      </c>
      <c r="C159" s="6" t="s">
        <v>426</v>
      </c>
      <c r="D159" s="6">
        <v>16</v>
      </c>
    </row>
    <row r="160" spans="1:4" x14ac:dyDescent="0.25">
      <c r="A160" s="6"/>
      <c r="B160" s="6" t="s">
        <v>420</v>
      </c>
      <c r="C160" s="6" t="s">
        <v>427</v>
      </c>
      <c r="D160" s="6">
        <v>114</v>
      </c>
    </row>
    <row r="161" spans="1:4" x14ac:dyDescent="0.25">
      <c r="A161" s="6"/>
      <c r="B161" s="6" t="s">
        <v>420</v>
      </c>
      <c r="C161" s="6" t="s">
        <v>428</v>
      </c>
      <c r="D161" s="6">
        <v>62</v>
      </c>
    </row>
    <row r="162" spans="1:4" x14ac:dyDescent="0.25">
      <c r="A162" s="6"/>
      <c r="B162" s="6" t="s">
        <v>420</v>
      </c>
      <c r="C162" s="6" t="s">
        <v>429</v>
      </c>
      <c r="D162" s="6">
        <v>123</v>
      </c>
    </row>
    <row r="163" spans="1:4" x14ac:dyDescent="0.25">
      <c r="A163" s="6"/>
      <c r="B163" s="6" t="s">
        <v>420</v>
      </c>
      <c r="C163" s="6" t="s">
        <v>430</v>
      </c>
      <c r="D163" s="6">
        <v>129</v>
      </c>
    </row>
    <row r="164" spans="1:4" x14ac:dyDescent="0.25">
      <c r="A164" s="6"/>
      <c r="B164" s="6"/>
      <c r="C164" s="23" t="s">
        <v>59</v>
      </c>
      <c r="D164" s="23">
        <f>SUM(D154:D163)</f>
        <v>1042</v>
      </c>
    </row>
    <row r="165" spans="1:4" x14ac:dyDescent="0.25">
      <c r="A165" s="6"/>
      <c r="B165" s="6" t="s">
        <v>431</v>
      </c>
      <c r="C165" s="6" t="s">
        <v>432</v>
      </c>
      <c r="D165" s="6">
        <v>144</v>
      </c>
    </row>
    <row r="166" spans="1:4" x14ac:dyDescent="0.25">
      <c r="A166" s="6"/>
      <c r="B166" s="6" t="s">
        <v>431</v>
      </c>
      <c r="C166" s="6" t="s">
        <v>433</v>
      </c>
      <c r="D166" s="6">
        <v>210</v>
      </c>
    </row>
    <row r="167" spans="1:4" x14ac:dyDescent="0.25">
      <c r="A167" s="6"/>
      <c r="B167" s="6" t="s">
        <v>431</v>
      </c>
      <c r="C167" s="6" t="s">
        <v>434</v>
      </c>
      <c r="D167" s="6">
        <v>141</v>
      </c>
    </row>
    <row r="168" spans="1:4" x14ac:dyDescent="0.25">
      <c r="A168" s="6"/>
      <c r="B168" s="6" t="s">
        <v>431</v>
      </c>
      <c r="C168" s="6" t="s">
        <v>435</v>
      </c>
      <c r="D168" s="6">
        <v>222</v>
      </c>
    </row>
    <row r="169" spans="1:4" x14ac:dyDescent="0.25">
      <c r="A169" s="6"/>
      <c r="B169" s="6" t="s">
        <v>431</v>
      </c>
      <c r="C169" s="6" t="s">
        <v>436</v>
      </c>
      <c r="D169" s="6">
        <v>100</v>
      </c>
    </row>
    <row r="170" spans="1:4" x14ac:dyDescent="0.25">
      <c r="A170" s="6"/>
      <c r="B170" s="6" t="s">
        <v>431</v>
      </c>
      <c r="C170" s="6" t="s">
        <v>437</v>
      </c>
      <c r="D170" s="6">
        <v>198</v>
      </c>
    </row>
    <row r="171" spans="1:4" x14ac:dyDescent="0.25">
      <c r="A171" s="6"/>
      <c r="B171" s="6" t="s">
        <v>431</v>
      </c>
      <c r="C171" s="6" t="s">
        <v>438</v>
      </c>
      <c r="D171" s="6">
        <v>127</v>
      </c>
    </row>
    <row r="172" spans="1:4" x14ac:dyDescent="0.25">
      <c r="A172" s="6"/>
      <c r="B172" s="6" t="s">
        <v>431</v>
      </c>
      <c r="C172" s="6" t="s">
        <v>439</v>
      </c>
      <c r="D172" s="6">
        <v>109</v>
      </c>
    </row>
    <row r="173" spans="1:4" x14ac:dyDescent="0.25">
      <c r="A173" s="6"/>
      <c r="B173" s="6" t="s">
        <v>431</v>
      </c>
      <c r="C173" s="6" t="s">
        <v>440</v>
      </c>
      <c r="D173" s="6">
        <v>105</v>
      </c>
    </row>
    <row r="174" spans="1:4" x14ac:dyDescent="0.25">
      <c r="A174" s="6"/>
      <c r="B174" s="6" t="s">
        <v>431</v>
      </c>
      <c r="C174" s="6" t="s">
        <v>441</v>
      </c>
      <c r="D174" s="6">
        <v>121</v>
      </c>
    </row>
    <row r="175" spans="1:4" x14ac:dyDescent="0.25">
      <c r="A175" s="6"/>
      <c r="B175" s="6"/>
      <c r="C175" s="23" t="s">
        <v>59</v>
      </c>
      <c r="D175" s="23">
        <f>SUM(D165:D174)</f>
        <v>1477</v>
      </c>
    </row>
    <row r="176" spans="1:4" x14ac:dyDescent="0.25">
      <c r="A176" s="6"/>
      <c r="B176" s="6" t="s">
        <v>442</v>
      </c>
      <c r="C176" s="6" t="s">
        <v>443</v>
      </c>
      <c r="D176" s="6">
        <v>185</v>
      </c>
    </row>
    <row r="177" spans="1:4" x14ac:dyDescent="0.25">
      <c r="A177" s="6"/>
      <c r="B177" s="6" t="s">
        <v>442</v>
      </c>
      <c r="C177" s="6" t="s">
        <v>444</v>
      </c>
      <c r="D177" s="6">
        <v>10</v>
      </c>
    </row>
    <row r="178" spans="1:4" x14ac:dyDescent="0.25">
      <c r="A178" s="6"/>
      <c r="B178" s="6" t="s">
        <v>442</v>
      </c>
      <c r="C178" s="6" t="s">
        <v>445</v>
      </c>
      <c r="D178" s="6">
        <v>111</v>
      </c>
    </row>
    <row r="179" spans="1:4" x14ac:dyDescent="0.25">
      <c r="A179" s="6"/>
      <c r="B179" s="6" t="s">
        <v>442</v>
      </c>
      <c r="C179" s="6" t="s">
        <v>446</v>
      </c>
      <c r="D179" s="6">
        <v>121</v>
      </c>
    </row>
    <row r="180" spans="1:4" x14ac:dyDescent="0.25">
      <c r="A180" s="6"/>
      <c r="B180" s="6" t="s">
        <v>442</v>
      </c>
      <c r="C180" s="6" t="s">
        <v>447</v>
      </c>
      <c r="D180" s="6">
        <v>108</v>
      </c>
    </row>
    <row r="181" spans="1:4" x14ac:dyDescent="0.25">
      <c r="A181" s="6"/>
      <c r="B181" s="6" t="s">
        <v>442</v>
      </c>
      <c r="C181" s="6" t="s">
        <v>448</v>
      </c>
      <c r="D181" s="6">
        <v>45</v>
      </c>
    </row>
    <row r="182" spans="1:4" x14ac:dyDescent="0.25">
      <c r="A182" s="6"/>
      <c r="B182" s="6" t="s">
        <v>442</v>
      </c>
      <c r="C182" s="6" t="s">
        <v>449</v>
      </c>
      <c r="D182" s="6">
        <v>6</v>
      </c>
    </row>
    <row r="183" spans="1:4" x14ac:dyDescent="0.25">
      <c r="A183" s="6"/>
      <c r="B183" s="6" t="s">
        <v>442</v>
      </c>
      <c r="C183" s="6" t="s">
        <v>450</v>
      </c>
      <c r="D183" s="6">
        <v>67</v>
      </c>
    </row>
    <row r="184" spans="1:4" x14ac:dyDescent="0.25">
      <c r="A184" s="6"/>
      <c r="B184" s="6" t="s">
        <v>442</v>
      </c>
      <c r="C184" s="6" t="s">
        <v>451</v>
      </c>
      <c r="D184" s="6">
        <v>190</v>
      </c>
    </row>
    <row r="185" spans="1:4" x14ac:dyDescent="0.25">
      <c r="A185" s="6"/>
      <c r="B185" s="6"/>
      <c r="C185" s="23" t="s">
        <v>59</v>
      </c>
      <c r="D185" s="23">
        <f>SUM(D176:D184)</f>
        <v>843</v>
      </c>
    </row>
    <row r="186" spans="1:4" x14ac:dyDescent="0.25">
      <c r="A186" s="6"/>
      <c r="B186" s="6" t="s">
        <v>452</v>
      </c>
      <c r="C186" s="6" t="s">
        <v>453</v>
      </c>
      <c r="D186" s="6">
        <v>604</v>
      </c>
    </row>
    <row r="187" spans="1:4" x14ac:dyDescent="0.25">
      <c r="A187" s="6"/>
      <c r="B187" s="6" t="s">
        <v>452</v>
      </c>
      <c r="C187" s="6" t="s">
        <v>454</v>
      </c>
      <c r="D187" s="6">
        <v>787</v>
      </c>
    </row>
    <row r="188" spans="1:4" x14ac:dyDescent="0.25">
      <c r="A188" s="6"/>
      <c r="B188" s="6" t="s">
        <v>452</v>
      </c>
      <c r="C188" s="6" t="s">
        <v>455</v>
      </c>
      <c r="D188" s="6">
        <v>272</v>
      </c>
    </row>
    <row r="189" spans="1:4" x14ac:dyDescent="0.25">
      <c r="A189" s="6"/>
      <c r="B189" s="6" t="s">
        <v>452</v>
      </c>
      <c r="C189" s="6" t="s">
        <v>456</v>
      </c>
      <c r="D189" s="6">
        <f>1146-7</f>
        <v>1139</v>
      </c>
    </row>
    <row r="190" spans="1:4" x14ac:dyDescent="0.25">
      <c r="A190" s="6"/>
      <c r="B190" s="6" t="s">
        <v>452</v>
      </c>
      <c r="C190" s="6" t="s">
        <v>457</v>
      </c>
      <c r="D190" s="6">
        <v>828</v>
      </c>
    </row>
    <row r="191" spans="1:4" x14ac:dyDescent="0.25">
      <c r="A191" s="6"/>
      <c r="B191" s="6" t="s">
        <v>452</v>
      </c>
      <c r="C191" s="6" t="s">
        <v>458</v>
      </c>
      <c r="D191" s="6">
        <v>317</v>
      </c>
    </row>
    <row r="192" spans="1:4" x14ac:dyDescent="0.25">
      <c r="A192" s="6"/>
      <c r="B192" s="6"/>
      <c r="C192" s="23" t="s">
        <v>59</v>
      </c>
      <c r="D192" s="23">
        <f>SUM(D186:D191)</f>
        <v>3947</v>
      </c>
    </row>
    <row r="193" spans="1:4" x14ac:dyDescent="0.25">
      <c r="A193" s="6"/>
      <c r="B193" s="6" t="s">
        <v>459</v>
      </c>
      <c r="C193" s="6" t="s">
        <v>460</v>
      </c>
      <c r="D193" s="6">
        <v>73</v>
      </c>
    </row>
    <row r="194" spans="1:4" x14ac:dyDescent="0.25">
      <c r="A194" s="6"/>
      <c r="B194" s="6" t="s">
        <v>459</v>
      </c>
      <c r="C194" s="6" t="s">
        <v>461</v>
      </c>
      <c r="D194" s="6">
        <v>96</v>
      </c>
    </row>
    <row r="195" spans="1:4" x14ac:dyDescent="0.25">
      <c r="A195" s="6"/>
      <c r="B195" s="6" t="s">
        <v>459</v>
      </c>
      <c r="C195" s="6" t="s">
        <v>462</v>
      </c>
      <c r="D195" s="6">
        <v>30</v>
      </c>
    </row>
    <row r="196" spans="1:4" x14ac:dyDescent="0.25">
      <c r="A196" s="6"/>
      <c r="B196" s="6" t="s">
        <v>459</v>
      </c>
      <c r="C196" s="6" t="s">
        <v>463</v>
      </c>
      <c r="D196" s="6">
        <v>29</v>
      </c>
    </row>
    <row r="197" spans="1:4" x14ac:dyDescent="0.25">
      <c r="A197" s="6"/>
      <c r="B197" s="6" t="s">
        <v>459</v>
      </c>
      <c r="C197" s="6" t="s">
        <v>464</v>
      </c>
      <c r="D197" s="6">
        <v>25</v>
      </c>
    </row>
    <row r="198" spans="1:4" x14ac:dyDescent="0.25">
      <c r="A198" s="6"/>
      <c r="B198" s="6" t="s">
        <v>459</v>
      </c>
      <c r="C198" s="6" t="s">
        <v>465</v>
      </c>
      <c r="D198" s="6">
        <v>3</v>
      </c>
    </row>
    <row r="199" spans="1:4" x14ac:dyDescent="0.25">
      <c r="A199" s="6"/>
      <c r="B199" s="6" t="s">
        <v>459</v>
      </c>
      <c r="C199" s="6" t="s">
        <v>466</v>
      </c>
      <c r="D199" s="6">
        <v>15</v>
      </c>
    </row>
    <row r="200" spans="1:4" x14ac:dyDescent="0.25">
      <c r="A200" s="6"/>
      <c r="B200" s="6" t="s">
        <v>459</v>
      </c>
      <c r="C200" s="6" t="s">
        <v>467</v>
      </c>
      <c r="D200" s="6">
        <v>95</v>
      </c>
    </row>
    <row r="201" spans="1:4" x14ac:dyDescent="0.25">
      <c r="A201" s="6"/>
      <c r="B201" s="6" t="s">
        <v>459</v>
      </c>
      <c r="C201" s="6" t="s">
        <v>468</v>
      </c>
      <c r="D201" s="6">
        <v>214</v>
      </c>
    </row>
    <row r="202" spans="1:4" x14ac:dyDescent="0.25">
      <c r="A202" s="6"/>
      <c r="B202" s="6"/>
      <c r="C202" s="23" t="s">
        <v>59</v>
      </c>
      <c r="D202" s="23">
        <f>SUM(D193:D201)</f>
        <v>580</v>
      </c>
    </row>
    <row r="203" spans="1:4" x14ac:dyDescent="0.25">
      <c r="A203" s="6"/>
      <c r="B203" s="6" t="s">
        <v>469</v>
      </c>
      <c r="C203" s="6" t="s">
        <v>470</v>
      </c>
      <c r="D203" s="6">
        <v>10</v>
      </c>
    </row>
    <row r="204" spans="1:4" x14ac:dyDescent="0.25">
      <c r="A204" s="6"/>
      <c r="B204" s="6" t="s">
        <v>469</v>
      </c>
      <c r="C204" s="6" t="s">
        <v>471</v>
      </c>
      <c r="D204" s="6">
        <v>54</v>
      </c>
    </row>
    <row r="205" spans="1:4" x14ac:dyDescent="0.25">
      <c r="A205" s="6"/>
      <c r="B205" s="6" t="s">
        <v>469</v>
      </c>
      <c r="C205" s="6" t="s">
        <v>472</v>
      </c>
      <c r="D205" s="6">
        <v>45</v>
      </c>
    </row>
    <row r="206" spans="1:4" x14ac:dyDescent="0.25">
      <c r="A206" s="6"/>
      <c r="B206" s="6" t="s">
        <v>469</v>
      </c>
      <c r="C206" s="6" t="s">
        <v>473</v>
      </c>
      <c r="D206" s="6">
        <v>142</v>
      </c>
    </row>
    <row r="207" spans="1:4" x14ac:dyDescent="0.25">
      <c r="A207" s="6"/>
      <c r="B207" s="6" t="s">
        <v>469</v>
      </c>
      <c r="C207" s="6" t="s">
        <v>474</v>
      </c>
      <c r="D207" s="6">
        <v>144</v>
      </c>
    </row>
    <row r="208" spans="1:4" x14ac:dyDescent="0.25">
      <c r="A208" s="6"/>
      <c r="B208" s="6" t="s">
        <v>469</v>
      </c>
      <c r="C208" s="6" t="s">
        <v>217</v>
      </c>
      <c r="D208" s="6">
        <v>41</v>
      </c>
    </row>
    <row r="209" spans="1:4" x14ac:dyDescent="0.25">
      <c r="A209" s="6"/>
      <c r="B209" s="6" t="s">
        <v>469</v>
      </c>
      <c r="C209" s="6" t="s">
        <v>475</v>
      </c>
      <c r="D209" s="6">
        <v>116</v>
      </c>
    </row>
    <row r="210" spans="1:4" x14ac:dyDescent="0.25">
      <c r="A210" s="6"/>
      <c r="B210" s="6" t="s">
        <v>469</v>
      </c>
      <c r="C210" s="6" t="s">
        <v>476</v>
      </c>
      <c r="D210" s="6">
        <v>42</v>
      </c>
    </row>
    <row r="211" spans="1:4" x14ac:dyDescent="0.25">
      <c r="A211" s="6"/>
      <c r="B211" s="6" t="s">
        <v>469</v>
      </c>
      <c r="C211" s="6" t="s">
        <v>477</v>
      </c>
      <c r="D211" s="6">
        <v>137</v>
      </c>
    </row>
    <row r="212" spans="1:4" x14ac:dyDescent="0.25">
      <c r="A212" s="6"/>
      <c r="B212" s="6"/>
      <c r="C212" s="23" t="s">
        <v>59</v>
      </c>
      <c r="D212" s="23">
        <f>SUM(D203:D211)</f>
        <v>731</v>
      </c>
    </row>
    <row r="213" spans="1:4" x14ac:dyDescent="0.25">
      <c r="A213" s="6"/>
      <c r="B213" s="6" t="s">
        <v>478</v>
      </c>
      <c r="C213" s="6" t="s">
        <v>479</v>
      </c>
      <c r="D213" s="6">
        <v>67</v>
      </c>
    </row>
    <row r="214" spans="1:4" x14ac:dyDescent="0.25">
      <c r="A214" s="6"/>
      <c r="B214" s="6" t="s">
        <v>478</v>
      </c>
      <c r="C214" s="6" t="s">
        <v>480</v>
      </c>
      <c r="D214" s="6">
        <v>47</v>
      </c>
    </row>
    <row r="215" spans="1:4" x14ac:dyDescent="0.25">
      <c r="A215" s="6"/>
      <c r="B215" s="6" t="s">
        <v>478</v>
      </c>
      <c r="C215" s="6" t="s">
        <v>481</v>
      </c>
      <c r="D215" s="6">
        <v>127</v>
      </c>
    </row>
    <row r="216" spans="1:4" x14ac:dyDescent="0.25">
      <c r="A216" s="6"/>
      <c r="B216" s="6" t="s">
        <v>478</v>
      </c>
      <c r="C216" s="6" t="s">
        <v>482</v>
      </c>
      <c r="D216" s="6">
        <v>27</v>
      </c>
    </row>
    <row r="217" spans="1:4" x14ac:dyDescent="0.25">
      <c r="A217" s="6"/>
      <c r="B217" s="6" t="s">
        <v>478</v>
      </c>
      <c r="C217" s="6" t="s">
        <v>483</v>
      </c>
      <c r="D217" s="6">
        <v>13</v>
      </c>
    </row>
    <row r="218" spans="1:4" x14ac:dyDescent="0.25">
      <c r="A218" s="6"/>
      <c r="B218" s="6" t="s">
        <v>478</v>
      </c>
      <c r="C218" s="6" t="s">
        <v>484</v>
      </c>
      <c r="D218" s="6">
        <v>124</v>
      </c>
    </row>
    <row r="219" spans="1:4" x14ac:dyDescent="0.25">
      <c r="A219" s="6"/>
      <c r="B219" s="6" t="s">
        <v>478</v>
      </c>
      <c r="C219" s="6" t="s">
        <v>485</v>
      </c>
      <c r="D219" s="6">
        <v>111</v>
      </c>
    </row>
    <row r="220" spans="1:4" x14ac:dyDescent="0.25">
      <c r="A220" s="6"/>
      <c r="B220" s="6" t="s">
        <v>478</v>
      </c>
      <c r="C220" s="6" t="s">
        <v>486</v>
      </c>
      <c r="D220" s="6">
        <v>44</v>
      </c>
    </row>
    <row r="221" spans="1:4" x14ac:dyDescent="0.25">
      <c r="A221" s="6"/>
      <c r="B221" s="6" t="s">
        <v>478</v>
      </c>
      <c r="C221" s="6" t="s">
        <v>487</v>
      </c>
      <c r="D221" s="6">
        <v>70</v>
      </c>
    </row>
    <row r="222" spans="1:4" x14ac:dyDescent="0.25">
      <c r="A222" s="6"/>
      <c r="B222" s="6" t="s">
        <v>478</v>
      </c>
      <c r="C222" s="6" t="s">
        <v>488</v>
      </c>
      <c r="D222" s="6">
        <v>84</v>
      </c>
    </row>
    <row r="223" spans="1:4" x14ac:dyDescent="0.25">
      <c r="A223" s="6"/>
      <c r="B223" s="6" t="s">
        <v>478</v>
      </c>
      <c r="C223" s="6" t="s">
        <v>489</v>
      </c>
      <c r="D223" s="6">
        <v>112</v>
      </c>
    </row>
    <row r="224" spans="1:4" x14ac:dyDescent="0.25">
      <c r="A224" s="6"/>
      <c r="B224" s="6" t="s">
        <v>478</v>
      </c>
      <c r="C224" s="6" t="s">
        <v>490</v>
      </c>
      <c r="D224" s="6">
        <v>58</v>
      </c>
    </row>
    <row r="225" spans="1:4" x14ac:dyDescent="0.25">
      <c r="A225" s="6"/>
      <c r="B225" s="6" t="s">
        <v>478</v>
      </c>
      <c r="C225" s="6" t="s">
        <v>491</v>
      </c>
      <c r="D225" s="6">
        <v>63</v>
      </c>
    </row>
    <row r="226" spans="1:4" x14ac:dyDescent="0.25">
      <c r="A226" s="6"/>
      <c r="B226" s="6" t="s">
        <v>478</v>
      </c>
      <c r="C226" s="6" t="s">
        <v>492</v>
      </c>
      <c r="D226" s="6">
        <v>451</v>
      </c>
    </row>
    <row r="227" spans="1:4" x14ac:dyDescent="0.25">
      <c r="A227" s="6"/>
      <c r="B227" s="6" t="s">
        <v>478</v>
      </c>
      <c r="C227" s="6" t="s">
        <v>493</v>
      </c>
      <c r="D227" s="6">
        <v>179</v>
      </c>
    </row>
    <row r="228" spans="1:4" x14ac:dyDescent="0.25">
      <c r="A228" s="6"/>
      <c r="B228" s="6"/>
      <c r="C228" s="23" t="s">
        <v>59</v>
      </c>
      <c r="D228" s="23">
        <f>SUM(D213:D227)</f>
        <v>1577</v>
      </c>
    </row>
    <row r="229" spans="1:4" x14ac:dyDescent="0.25">
      <c r="A229" s="6"/>
      <c r="B229" s="6" t="s">
        <v>494</v>
      </c>
      <c r="C229" s="6" t="s">
        <v>495</v>
      </c>
      <c r="D229" s="6">
        <v>126</v>
      </c>
    </row>
    <row r="230" spans="1:4" x14ac:dyDescent="0.25">
      <c r="A230" s="6"/>
      <c r="B230" s="6" t="s">
        <v>494</v>
      </c>
      <c r="C230" s="6" t="s">
        <v>82</v>
      </c>
      <c r="D230" s="6">
        <v>226</v>
      </c>
    </row>
    <row r="231" spans="1:4" x14ac:dyDescent="0.25">
      <c r="A231" s="6"/>
      <c r="B231" s="6" t="s">
        <v>494</v>
      </c>
      <c r="C231" s="6" t="s">
        <v>496</v>
      </c>
      <c r="D231" s="6">
        <v>168</v>
      </c>
    </row>
    <row r="232" spans="1:4" x14ac:dyDescent="0.25">
      <c r="A232" s="6"/>
      <c r="B232" s="6" t="s">
        <v>494</v>
      </c>
      <c r="C232" s="6" t="s">
        <v>497</v>
      </c>
      <c r="D232" s="6">
        <v>37</v>
      </c>
    </row>
    <row r="233" spans="1:4" x14ac:dyDescent="0.25">
      <c r="A233" s="6"/>
      <c r="B233" s="6" t="s">
        <v>494</v>
      </c>
      <c r="C233" s="6" t="s">
        <v>498</v>
      </c>
      <c r="D233" s="6">
        <v>98</v>
      </c>
    </row>
    <row r="234" spans="1:4" x14ac:dyDescent="0.25">
      <c r="A234" s="6"/>
      <c r="B234" s="6" t="s">
        <v>494</v>
      </c>
      <c r="C234" s="6" t="s">
        <v>499</v>
      </c>
      <c r="D234" s="6">
        <v>189</v>
      </c>
    </row>
    <row r="235" spans="1:4" x14ac:dyDescent="0.25">
      <c r="A235" s="6"/>
      <c r="B235" s="6" t="s">
        <v>494</v>
      </c>
      <c r="C235" s="6" t="s">
        <v>500</v>
      </c>
      <c r="D235" s="6">
        <v>329</v>
      </c>
    </row>
    <row r="236" spans="1:4" x14ac:dyDescent="0.25">
      <c r="A236" s="6"/>
      <c r="B236" s="6" t="s">
        <v>494</v>
      </c>
      <c r="C236" s="6" t="s">
        <v>501</v>
      </c>
      <c r="D236" s="6">
        <v>265</v>
      </c>
    </row>
    <row r="237" spans="1:4" x14ac:dyDescent="0.25">
      <c r="A237" s="6"/>
      <c r="B237" s="6"/>
      <c r="C237" s="23" t="s">
        <v>59</v>
      </c>
      <c r="D237" s="23">
        <f>SUM(D229:D236)</f>
        <v>1438</v>
      </c>
    </row>
    <row r="238" spans="1:4" x14ac:dyDescent="0.25">
      <c r="A238" s="6"/>
      <c r="B238" s="6" t="s">
        <v>502</v>
      </c>
      <c r="C238" s="6" t="s">
        <v>503</v>
      </c>
      <c r="D238" s="6">
        <v>186</v>
      </c>
    </row>
    <row r="239" spans="1:4" x14ac:dyDescent="0.25">
      <c r="A239" s="6"/>
      <c r="B239" s="6" t="s">
        <v>502</v>
      </c>
      <c r="C239" s="6" t="s">
        <v>504</v>
      </c>
      <c r="D239" s="6">
        <v>112</v>
      </c>
    </row>
    <row r="240" spans="1:4" x14ac:dyDescent="0.25">
      <c r="A240" s="6"/>
      <c r="B240" s="6" t="s">
        <v>502</v>
      </c>
      <c r="C240" s="6" t="s">
        <v>505</v>
      </c>
      <c r="D240" s="6">
        <v>90</v>
      </c>
    </row>
    <row r="241" spans="1:4" x14ac:dyDescent="0.25">
      <c r="A241" s="6"/>
      <c r="B241" s="6" t="s">
        <v>502</v>
      </c>
      <c r="C241" s="6" t="s">
        <v>506</v>
      </c>
      <c r="D241" s="6">
        <v>108</v>
      </c>
    </row>
    <row r="242" spans="1:4" x14ac:dyDescent="0.25">
      <c r="A242" s="6"/>
      <c r="B242" s="6" t="s">
        <v>502</v>
      </c>
      <c r="C242" s="6" t="s">
        <v>507</v>
      </c>
      <c r="D242" s="6">
        <v>114</v>
      </c>
    </row>
    <row r="243" spans="1:4" x14ac:dyDescent="0.25">
      <c r="A243" s="6"/>
      <c r="B243" s="6" t="s">
        <v>502</v>
      </c>
      <c r="C243" s="6" t="s">
        <v>508</v>
      </c>
      <c r="D243" s="6">
        <v>314</v>
      </c>
    </row>
    <row r="244" spans="1:4" x14ac:dyDescent="0.25">
      <c r="A244" s="6"/>
      <c r="B244" s="6" t="s">
        <v>502</v>
      </c>
      <c r="C244" s="6" t="s">
        <v>509</v>
      </c>
      <c r="D244" s="6">
        <v>122</v>
      </c>
    </row>
    <row r="245" spans="1:4" x14ac:dyDescent="0.25">
      <c r="A245" s="6"/>
      <c r="B245" s="6" t="s">
        <v>502</v>
      </c>
      <c r="C245" s="6" t="s">
        <v>510</v>
      </c>
      <c r="D245" s="6">
        <v>83</v>
      </c>
    </row>
    <row r="246" spans="1:4" x14ac:dyDescent="0.25">
      <c r="A246" s="6"/>
      <c r="B246" s="6" t="s">
        <v>502</v>
      </c>
      <c r="C246" s="6" t="s">
        <v>511</v>
      </c>
      <c r="D246" s="6">
        <v>279</v>
      </c>
    </row>
    <row r="247" spans="1:4" x14ac:dyDescent="0.25">
      <c r="A247" s="6"/>
      <c r="B247" s="6" t="s">
        <v>502</v>
      </c>
      <c r="C247" s="6" t="s">
        <v>512</v>
      </c>
      <c r="D247" s="6">
        <v>275</v>
      </c>
    </row>
    <row r="248" spans="1:4" x14ac:dyDescent="0.25">
      <c r="A248" s="6"/>
      <c r="B248" s="6" t="s">
        <v>502</v>
      </c>
      <c r="C248" s="6" t="s">
        <v>513</v>
      </c>
      <c r="D248" s="6">
        <v>130</v>
      </c>
    </row>
    <row r="249" spans="1:4" x14ac:dyDescent="0.25">
      <c r="A249" s="6"/>
      <c r="B249" s="6" t="s">
        <v>502</v>
      </c>
      <c r="C249" s="6" t="s">
        <v>514</v>
      </c>
      <c r="D249" s="6">
        <v>98</v>
      </c>
    </row>
    <row r="250" spans="1:4" x14ac:dyDescent="0.25">
      <c r="A250" s="6"/>
      <c r="B250" s="6" t="s">
        <v>502</v>
      </c>
      <c r="C250" s="6" t="s">
        <v>273</v>
      </c>
      <c r="D250" s="6">
        <v>264</v>
      </c>
    </row>
    <row r="251" spans="1:4" x14ac:dyDescent="0.25">
      <c r="A251" s="6"/>
      <c r="B251" s="6" t="s">
        <v>502</v>
      </c>
      <c r="C251" s="6" t="s">
        <v>515</v>
      </c>
      <c r="D251" s="6">
        <v>70</v>
      </c>
    </row>
    <row r="252" spans="1:4" x14ac:dyDescent="0.25">
      <c r="A252" s="6"/>
      <c r="B252" s="6" t="s">
        <v>502</v>
      </c>
      <c r="C252" s="6" t="s">
        <v>516</v>
      </c>
      <c r="D252" s="6">
        <v>93</v>
      </c>
    </row>
    <row r="253" spans="1:4" x14ac:dyDescent="0.25">
      <c r="A253" s="6"/>
      <c r="B253" s="6"/>
      <c r="C253" s="23" t="s">
        <v>59</v>
      </c>
      <c r="D253" s="23">
        <f>SUM(D238:D252)</f>
        <v>2338</v>
      </c>
    </row>
    <row r="254" spans="1:4" x14ac:dyDescent="0.25">
      <c r="A254" s="6"/>
      <c r="B254" s="6" t="s">
        <v>517</v>
      </c>
      <c r="C254" s="6" t="s">
        <v>518</v>
      </c>
      <c r="D254" s="6">
        <v>199</v>
      </c>
    </row>
    <row r="255" spans="1:4" x14ac:dyDescent="0.25">
      <c r="A255" s="6"/>
      <c r="B255" s="6" t="s">
        <v>517</v>
      </c>
      <c r="C255" s="6" t="s">
        <v>519</v>
      </c>
      <c r="D255" s="6">
        <v>46</v>
      </c>
    </row>
    <row r="256" spans="1:4" x14ac:dyDescent="0.25">
      <c r="A256" s="6"/>
      <c r="B256" s="6" t="s">
        <v>517</v>
      </c>
      <c r="C256" s="6" t="s">
        <v>520</v>
      </c>
      <c r="D256" s="6">
        <v>63</v>
      </c>
    </row>
    <row r="257" spans="1:4" x14ac:dyDescent="0.25">
      <c r="A257" s="6"/>
      <c r="B257" s="6" t="s">
        <v>517</v>
      </c>
      <c r="C257" s="6" t="s">
        <v>521</v>
      </c>
      <c r="D257" s="6">
        <v>155</v>
      </c>
    </row>
    <row r="258" spans="1:4" x14ac:dyDescent="0.25">
      <c r="A258" s="6"/>
      <c r="B258" s="6" t="s">
        <v>517</v>
      </c>
      <c r="C258" s="6" t="s">
        <v>522</v>
      </c>
      <c r="D258" s="6">
        <v>104</v>
      </c>
    </row>
    <row r="259" spans="1:4" x14ac:dyDescent="0.25">
      <c r="A259" s="6"/>
      <c r="B259" s="6" t="s">
        <v>517</v>
      </c>
      <c r="C259" s="6" t="s">
        <v>523</v>
      </c>
      <c r="D259" s="6">
        <v>87</v>
      </c>
    </row>
    <row r="260" spans="1:4" x14ac:dyDescent="0.25">
      <c r="A260" s="6"/>
      <c r="B260" s="6" t="s">
        <v>517</v>
      </c>
      <c r="C260" s="6" t="s">
        <v>524</v>
      </c>
      <c r="D260" s="6">
        <v>67</v>
      </c>
    </row>
    <row r="261" spans="1:4" x14ac:dyDescent="0.25">
      <c r="A261" s="6"/>
      <c r="B261" s="6" t="s">
        <v>517</v>
      </c>
      <c r="C261" s="6" t="s">
        <v>525</v>
      </c>
      <c r="D261" s="6">
        <v>142</v>
      </c>
    </row>
    <row r="262" spans="1:4" x14ac:dyDescent="0.25">
      <c r="A262" s="6"/>
      <c r="B262" s="6" t="s">
        <v>517</v>
      </c>
      <c r="C262" s="6" t="s">
        <v>526</v>
      </c>
      <c r="D262" s="6">
        <v>77</v>
      </c>
    </row>
    <row r="263" spans="1:4" x14ac:dyDescent="0.25">
      <c r="A263" s="6"/>
      <c r="B263" s="6" t="s">
        <v>517</v>
      </c>
      <c r="C263" s="6" t="s">
        <v>527</v>
      </c>
      <c r="D263" s="6">
        <v>104</v>
      </c>
    </row>
    <row r="264" spans="1:4" x14ac:dyDescent="0.25">
      <c r="A264" s="6"/>
      <c r="B264" s="6" t="s">
        <v>517</v>
      </c>
      <c r="C264" s="6" t="s">
        <v>528</v>
      </c>
      <c r="D264" s="6">
        <v>69</v>
      </c>
    </row>
    <row r="265" spans="1:4" x14ac:dyDescent="0.25">
      <c r="A265" s="6"/>
      <c r="B265" s="6" t="s">
        <v>517</v>
      </c>
      <c r="C265" s="6" t="s">
        <v>529</v>
      </c>
      <c r="D265" s="6">
        <v>170</v>
      </c>
    </row>
    <row r="266" spans="1:4" x14ac:dyDescent="0.25">
      <c r="A266" s="6"/>
      <c r="B266" s="6"/>
      <c r="C266" s="23"/>
      <c r="D266" s="23">
        <f>SUM(D254:D265)</f>
        <v>1283</v>
      </c>
    </row>
    <row r="267" spans="1:4" x14ac:dyDescent="0.25">
      <c r="A267" s="29" t="s">
        <v>530</v>
      </c>
      <c r="B267" s="30"/>
      <c r="C267" s="15"/>
      <c r="D267" s="17">
        <f>SUM(D266,D253,D237,D228,D212,D202,D192,D185,D175,D164,D153,D134,D122,D111,D95,D86,D77,D74,D61,D45,D29)</f>
        <v>47120</v>
      </c>
    </row>
  </sheetData>
  <mergeCells count="2">
    <mergeCell ref="A1:D1"/>
    <mergeCell ref="A267:B2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7" workbookViewId="0">
      <selection activeCell="A43" sqref="A43:D43"/>
    </sheetView>
  </sheetViews>
  <sheetFormatPr defaultRowHeight="15" x14ac:dyDescent="0.25"/>
  <cols>
    <col min="1" max="1" width="29.7109375" customWidth="1"/>
    <col min="2" max="2" width="27.28515625" customWidth="1"/>
    <col min="3" max="3" width="40" customWidth="1"/>
    <col min="4" max="4" width="16" customWidth="1"/>
    <col min="6" max="6" width="12.85546875" customWidth="1"/>
  </cols>
  <sheetData>
    <row r="1" spans="1:4" ht="23.25" x14ac:dyDescent="0.35">
      <c r="A1" s="28" t="s">
        <v>1087</v>
      </c>
      <c r="B1" s="28"/>
      <c r="C1" s="28"/>
      <c r="D1" s="28"/>
    </row>
    <row r="3" spans="1:4" x14ac:dyDescent="0.25">
      <c r="A3" s="14" t="s">
        <v>1079</v>
      </c>
    </row>
    <row r="4" spans="1:4" ht="18.75" x14ac:dyDescent="0.25">
      <c r="A4" s="16" t="s">
        <v>1083</v>
      </c>
      <c r="B4" s="16" t="s">
        <v>1080</v>
      </c>
      <c r="C4" s="16" t="s">
        <v>1081</v>
      </c>
      <c r="D4" s="16" t="s">
        <v>1066</v>
      </c>
    </row>
    <row r="5" spans="1:4" x14ac:dyDescent="0.25">
      <c r="A5" s="6" t="s">
        <v>531</v>
      </c>
      <c r="B5" s="6" t="s">
        <v>532</v>
      </c>
      <c r="C5" s="6" t="s">
        <v>533</v>
      </c>
      <c r="D5" s="6">
        <v>397</v>
      </c>
    </row>
    <row r="6" spans="1:4" x14ac:dyDescent="0.25">
      <c r="A6" s="6"/>
      <c r="B6" s="6" t="s">
        <v>532</v>
      </c>
      <c r="C6" s="6" t="s">
        <v>534</v>
      </c>
      <c r="D6" s="6">
        <v>1008</v>
      </c>
    </row>
    <row r="7" spans="1:4" x14ac:dyDescent="0.25">
      <c r="A7" s="6"/>
      <c r="B7" s="6" t="s">
        <v>532</v>
      </c>
      <c r="C7" s="6" t="s">
        <v>535</v>
      </c>
      <c r="D7" s="6">
        <v>290</v>
      </c>
    </row>
    <row r="8" spans="1:4" x14ac:dyDescent="0.25">
      <c r="A8" s="6"/>
      <c r="B8" s="6" t="s">
        <v>532</v>
      </c>
      <c r="C8" s="6" t="s">
        <v>536</v>
      </c>
      <c r="D8" s="6">
        <v>140</v>
      </c>
    </row>
    <row r="9" spans="1:4" x14ac:dyDescent="0.25">
      <c r="A9" s="6"/>
      <c r="B9" s="6" t="s">
        <v>532</v>
      </c>
      <c r="C9" s="6" t="s">
        <v>537</v>
      </c>
      <c r="D9" s="6">
        <v>180</v>
      </c>
    </row>
    <row r="10" spans="1:4" x14ac:dyDescent="0.25">
      <c r="A10" s="6"/>
      <c r="B10" s="6" t="s">
        <v>532</v>
      </c>
      <c r="C10" s="6" t="s">
        <v>538</v>
      </c>
      <c r="D10" s="6">
        <v>117</v>
      </c>
    </row>
    <row r="11" spans="1:4" x14ac:dyDescent="0.25">
      <c r="A11" s="6"/>
      <c r="B11" s="6" t="s">
        <v>532</v>
      </c>
      <c r="C11" s="6" t="s">
        <v>539</v>
      </c>
      <c r="D11" s="6">
        <v>233</v>
      </c>
    </row>
    <row r="12" spans="1:4" x14ac:dyDescent="0.25">
      <c r="A12" s="6"/>
      <c r="B12" s="6" t="s">
        <v>532</v>
      </c>
      <c r="C12" s="6" t="s">
        <v>540</v>
      </c>
      <c r="D12" s="6">
        <v>639</v>
      </c>
    </row>
    <row r="13" spans="1:4" x14ac:dyDescent="0.25">
      <c r="A13" s="6"/>
      <c r="B13" s="6" t="s">
        <v>532</v>
      </c>
      <c r="C13" s="6" t="s">
        <v>273</v>
      </c>
      <c r="D13" s="6">
        <v>938</v>
      </c>
    </row>
    <row r="14" spans="1:4" x14ac:dyDescent="0.25">
      <c r="A14" s="6"/>
      <c r="B14" s="6"/>
      <c r="C14" s="23" t="s">
        <v>59</v>
      </c>
      <c r="D14" s="23">
        <f>SUM(D5:D13)</f>
        <v>3942</v>
      </c>
    </row>
    <row r="15" spans="1:4" x14ac:dyDescent="0.25">
      <c r="A15" s="6"/>
      <c r="B15" s="6" t="s">
        <v>541</v>
      </c>
      <c r="C15" s="6" t="s">
        <v>542</v>
      </c>
      <c r="D15" s="6">
        <v>370</v>
      </c>
    </row>
    <row r="16" spans="1:4" x14ac:dyDescent="0.25">
      <c r="A16" s="6"/>
      <c r="B16" s="6" t="s">
        <v>541</v>
      </c>
      <c r="C16" s="6" t="s">
        <v>543</v>
      </c>
      <c r="D16" s="6">
        <v>506</v>
      </c>
    </row>
    <row r="17" spans="1:4" x14ac:dyDescent="0.25">
      <c r="A17" s="6"/>
      <c r="B17" s="6" t="s">
        <v>541</v>
      </c>
      <c r="C17" s="6" t="s">
        <v>544</v>
      </c>
      <c r="D17" s="6">
        <v>194</v>
      </c>
    </row>
    <row r="18" spans="1:4" x14ac:dyDescent="0.25">
      <c r="A18" s="6"/>
      <c r="B18" s="6" t="s">
        <v>541</v>
      </c>
      <c r="C18" s="6" t="s">
        <v>545</v>
      </c>
      <c r="D18" s="6">
        <v>957</v>
      </c>
    </row>
    <row r="19" spans="1:4" x14ac:dyDescent="0.25">
      <c r="A19" s="6"/>
      <c r="B19" s="6" t="s">
        <v>541</v>
      </c>
      <c r="C19" s="6" t="s">
        <v>546</v>
      </c>
      <c r="D19" s="6">
        <v>408</v>
      </c>
    </row>
    <row r="20" spans="1:4" x14ac:dyDescent="0.25">
      <c r="A20" s="6"/>
      <c r="B20" s="6"/>
      <c r="C20" s="23" t="s">
        <v>59</v>
      </c>
      <c r="D20" s="23">
        <f>SUM(D15:D19)</f>
        <v>2435</v>
      </c>
    </row>
    <row r="21" spans="1:4" x14ac:dyDescent="0.25">
      <c r="A21" s="6"/>
      <c r="B21" s="6" t="s">
        <v>547</v>
      </c>
      <c r="C21" s="6" t="s">
        <v>548</v>
      </c>
      <c r="D21" s="6">
        <v>144</v>
      </c>
    </row>
    <row r="22" spans="1:4" x14ac:dyDescent="0.25">
      <c r="A22" s="6"/>
      <c r="B22" s="6" t="s">
        <v>547</v>
      </c>
      <c r="C22" s="6" t="s">
        <v>549</v>
      </c>
      <c r="D22" s="6">
        <v>740</v>
      </c>
    </row>
    <row r="23" spans="1:4" x14ac:dyDescent="0.25">
      <c r="A23" s="6"/>
      <c r="B23" s="6" t="s">
        <v>547</v>
      </c>
      <c r="C23" s="6" t="s">
        <v>550</v>
      </c>
      <c r="D23" s="6">
        <v>464</v>
      </c>
    </row>
    <row r="24" spans="1:4" x14ac:dyDescent="0.25">
      <c r="A24" s="6"/>
      <c r="B24" s="6" t="s">
        <v>547</v>
      </c>
      <c r="C24" s="6" t="s">
        <v>551</v>
      </c>
      <c r="D24" s="6">
        <v>240</v>
      </c>
    </row>
    <row r="25" spans="1:4" x14ac:dyDescent="0.25">
      <c r="A25" s="6"/>
      <c r="B25" s="6" t="s">
        <v>547</v>
      </c>
      <c r="C25" s="6" t="s">
        <v>552</v>
      </c>
      <c r="D25" s="6">
        <v>471</v>
      </c>
    </row>
    <row r="26" spans="1:4" x14ac:dyDescent="0.25">
      <c r="A26" s="6"/>
      <c r="B26" s="6" t="s">
        <v>547</v>
      </c>
      <c r="C26" s="6" t="s">
        <v>513</v>
      </c>
      <c r="D26" s="6">
        <v>470</v>
      </c>
    </row>
    <row r="27" spans="1:4" x14ac:dyDescent="0.25">
      <c r="A27" s="6"/>
      <c r="B27" s="6" t="s">
        <v>547</v>
      </c>
      <c r="C27" s="6" t="s">
        <v>553</v>
      </c>
      <c r="D27" s="6">
        <f>1164-12</f>
        <v>1152</v>
      </c>
    </row>
    <row r="28" spans="1:4" x14ac:dyDescent="0.25">
      <c r="A28" s="6"/>
      <c r="B28" s="6" t="s">
        <v>547</v>
      </c>
      <c r="C28" s="6" t="s">
        <v>554</v>
      </c>
      <c r="D28" s="6">
        <v>996</v>
      </c>
    </row>
    <row r="29" spans="1:4" x14ac:dyDescent="0.25">
      <c r="A29" s="6"/>
      <c r="B29" s="6"/>
      <c r="C29" s="23" t="s">
        <v>59</v>
      </c>
      <c r="D29" s="23">
        <f>SUM(D21:D28)</f>
        <v>4677</v>
      </c>
    </row>
    <row r="30" spans="1:4" x14ac:dyDescent="0.25">
      <c r="A30" s="6"/>
      <c r="B30" s="6" t="s">
        <v>555</v>
      </c>
      <c r="C30" s="6" t="s">
        <v>556</v>
      </c>
      <c r="D30" s="6">
        <v>85</v>
      </c>
    </row>
    <row r="31" spans="1:4" x14ac:dyDescent="0.25">
      <c r="A31" s="6"/>
      <c r="B31" s="6" t="s">
        <v>555</v>
      </c>
      <c r="C31" s="6" t="s">
        <v>557</v>
      </c>
      <c r="D31" s="6">
        <v>541</v>
      </c>
    </row>
    <row r="32" spans="1:4" x14ac:dyDescent="0.25">
      <c r="A32" s="6"/>
      <c r="B32" s="6" t="s">
        <v>555</v>
      </c>
      <c r="C32" s="6" t="s">
        <v>558</v>
      </c>
      <c r="D32" s="6">
        <v>532</v>
      </c>
    </row>
    <row r="33" spans="1:7" x14ac:dyDescent="0.25">
      <c r="A33" s="6"/>
      <c r="B33" s="6" t="s">
        <v>555</v>
      </c>
      <c r="C33" s="6" t="s">
        <v>559</v>
      </c>
      <c r="D33" s="6">
        <v>385</v>
      </c>
    </row>
    <row r="34" spans="1:7" x14ac:dyDescent="0.25">
      <c r="A34" s="6"/>
      <c r="B34" s="6"/>
      <c r="C34" s="23" t="s">
        <v>59</v>
      </c>
      <c r="D34" s="23">
        <f>SUM(D30:D33)</f>
        <v>1543</v>
      </c>
    </row>
    <row r="35" spans="1:7" x14ac:dyDescent="0.25">
      <c r="A35" s="6"/>
      <c r="B35" s="6" t="s">
        <v>560</v>
      </c>
      <c r="C35" s="6" t="s">
        <v>561</v>
      </c>
      <c r="D35" s="6">
        <v>388</v>
      </c>
    </row>
    <row r="36" spans="1:7" x14ac:dyDescent="0.25">
      <c r="A36" s="6"/>
      <c r="B36" s="6" t="s">
        <v>560</v>
      </c>
      <c r="C36" s="6" t="s">
        <v>562</v>
      </c>
      <c r="D36" s="6">
        <v>221</v>
      </c>
    </row>
    <row r="37" spans="1:7" x14ac:dyDescent="0.25">
      <c r="A37" s="6"/>
      <c r="B37" s="6" t="s">
        <v>560</v>
      </c>
      <c r="C37" s="6" t="s">
        <v>563</v>
      </c>
      <c r="D37" s="6">
        <v>854</v>
      </c>
    </row>
    <row r="38" spans="1:7" x14ac:dyDescent="0.25">
      <c r="A38" s="6"/>
      <c r="B38" s="6" t="s">
        <v>560</v>
      </c>
      <c r="C38" s="6" t="s">
        <v>564</v>
      </c>
      <c r="D38" s="6">
        <v>639</v>
      </c>
    </row>
    <row r="39" spans="1:7" x14ac:dyDescent="0.25">
      <c r="A39" s="6"/>
      <c r="B39" s="6" t="s">
        <v>560</v>
      </c>
      <c r="C39" s="6" t="s">
        <v>565</v>
      </c>
      <c r="D39" s="6">
        <v>185</v>
      </c>
    </row>
    <row r="40" spans="1:7" x14ac:dyDescent="0.25">
      <c r="A40" s="6"/>
      <c r="B40" s="6" t="s">
        <v>560</v>
      </c>
      <c r="C40" s="6" t="s">
        <v>566</v>
      </c>
      <c r="D40" s="6">
        <v>539</v>
      </c>
    </row>
    <row r="41" spans="1:7" x14ac:dyDescent="0.25">
      <c r="A41" s="6"/>
      <c r="B41" s="6" t="s">
        <v>560</v>
      </c>
      <c r="C41" s="6" t="s">
        <v>567</v>
      </c>
      <c r="D41" s="6">
        <v>180</v>
      </c>
    </row>
    <row r="42" spans="1:7" x14ac:dyDescent="0.25">
      <c r="A42" s="6"/>
      <c r="B42" s="6"/>
      <c r="C42" s="23" t="s">
        <v>59</v>
      </c>
      <c r="D42" s="23">
        <f>SUM(D35:D41)</f>
        <v>3006</v>
      </c>
    </row>
    <row r="43" spans="1:7" x14ac:dyDescent="0.25">
      <c r="A43" s="29" t="s">
        <v>568</v>
      </c>
      <c r="B43" s="30"/>
      <c r="C43" s="15"/>
      <c r="D43" s="17">
        <f>SUM(D42,D34,D29,D20,D14)</f>
        <v>15603</v>
      </c>
      <c r="F43" s="1"/>
      <c r="G43" s="2"/>
    </row>
  </sheetData>
  <mergeCells count="2">
    <mergeCell ref="A1:D1"/>
    <mergeCell ref="A43:B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"/>
  <sheetViews>
    <sheetView topLeftCell="A163" workbookViewId="0">
      <selection activeCell="C176" sqref="C176"/>
    </sheetView>
  </sheetViews>
  <sheetFormatPr defaultRowHeight="15" x14ac:dyDescent="0.25"/>
  <cols>
    <col min="1" max="1" width="22.5703125" customWidth="1"/>
    <col min="2" max="2" width="27.28515625" customWidth="1"/>
    <col min="3" max="3" width="40" customWidth="1"/>
    <col min="4" max="4" width="18" customWidth="1"/>
  </cols>
  <sheetData>
    <row r="1" spans="1:4" ht="23.25" x14ac:dyDescent="0.35">
      <c r="A1" s="28" t="s">
        <v>1088</v>
      </c>
      <c r="B1" s="28"/>
      <c r="C1" s="28"/>
      <c r="D1" s="28"/>
    </row>
    <row r="3" spans="1:4" x14ac:dyDescent="0.25">
      <c r="A3" s="14" t="s">
        <v>1079</v>
      </c>
    </row>
    <row r="4" spans="1:4" ht="18.75" x14ac:dyDescent="0.25">
      <c r="A4" s="16" t="s">
        <v>1083</v>
      </c>
      <c r="B4" s="16" t="s">
        <v>1080</v>
      </c>
      <c r="C4" s="16" t="s">
        <v>1081</v>
      </c>
      <c r="D4" s="16" t="s">
        <v>1066</v>
      </c>
    </row>
    <row r="5" spans="1:4" x14ac:dyDescent="0.25">
      <c r="A5" s="6" t="s">
        <v>569</v>
      </c>
      <c r="B5" s="6" t="s">
        <v>570</v>
      </c>
      <c r="C5" s="6" t="s">
        <v>571</v>
      </c>
      <c r="D5" s="6">
        <v>216</v>
      </c>
    </row>
    <row r="6" spans="1:4" x14ac:dyDescent="0.25">
      <c r="A6" s="6"/>
      <c r="B6" s="6" t="s">
        <v>570</v>
      </c>
      <c r="C6" s="6" t="s">
        <v>572</v>
      </c>
      <c r="D6" s="6">
        <v>269</v>
      </c>
    </row>
    <row r="7" spans="1:4" x14ac:dyDescent="0.25">
      <c r="A7" s="6"/>
      <c r="B7" s="6" t="s">
        <v>570</v>
      </c>
      <c r="C7" s="6" t="s">
        <v>573</v>
      </c>
      <c r="D7" s="6">
        <v>258</v>
      </c>
    </row>
    <row r="8" spans="1:4" x14ac:dyDescent="0.25">
      <c r="A8" s="6"/>
      <c r="B8" s="6" t="s">
        <v>570</v>
      </c>
      <c r="C8" s="6" t="s">
        <v>574</v>
      </c>
      <c r="D8" s="6">
        <v>204</v>
      </c>
    </row>
    <row r="9" spans="1:4" x14ac:dyDescent="0.25">
      <c r="A9" s="6"/>
      <c r="B9" s="6" t="s">
        <v>570</v>
      </c>
      <c r="C9" s="6" t="s">
        <v>575</v>
      </c>
      <c r="D9" s="6">
        <v>108</v>
      </c>
    </row>
    <row r="10" spans="1:4" x14ac:dyDescent="0.25">
      <c r="A10" s="6"/>
      <c r="B10" s="6" t="s">
        <v>570</v>
      </c>
      <c r="C10" s="6" t="s">
        <v>576</v>
      </c>
      <c r="D10" s="6">
        <v>181</v>
      </c>
    </row>
    <row r="11" spans="1:4" x14ac:dyDescent="0.25">
      <c r="A11" s="6"/>
      <c r="B11" s="6" t="s">
        <v>570</v>
      </c>
      <c r="C11" s="6" t="s">
        <v>577</v>
      </c>
      <c r="D11" s="6">
        <v>293</v>
      </c>
    </row>
    <row r="12" spans="1:4" x14ac:dyDescent="0.25">
      <c r="A12" s="6"/>
      <c r="B12" s="6" t="s">
        <v>570</v>
      </c>
      <c r="C12" s="6" t="s">
        <v>578</v>
      </c>
      <c r="D12" s="6">
        <v>241</v>
      </c>
    </row>
    <row r="13" spans="1:4" x14ac:dyDescent="0.25">
      <c r="A13" s="6"/>
      <c r="B13" s="6"/>
      <c r="C13" s="23" t="s">
        <v>59</v>
      </c>
      <c r="D13" s="23">
        <v>1770</v>
      </c>
    </row>
    <row r="14" spans="1:4" x14ac:dyDescent="0.25">
      <c r="A14" s="6"/>
      <c r="B14" s="6" t="s">
        <v>579</v>
      </c>
      <c r="C14" s="6" t="s">
        <v>580</v>
      </c>
      <c r="D14" s="6">
        <v>296</v>
      </c>
    </row>
    <row r="15" spans="1:4" x14ac:dyDescent="0.25">
      <c r="A15" s="6"/>
      <c r="B15" s="6" t="s">
        <v>579</v>
      </c>
      <c r="C15" s="6" t="s">
        <v>581</v>
      </c>
      <c r="D15" s="6">
        <v>196</v>
      </c>
    </row>
    <row r="16" spans="1:4" x14ac:dyDescent="0.25">
      <c r="A16" s="6"/>
      <c r="B16" s="6" t="s">
        <v>579</v>
      </c>
      <c r="C16" s="6" t="s">
        <v>582</v>
      </c>
      <c r="D16" s="6">
        <v>118</v>
      </c>
    </row>
    <row r="17" spans="1:4" x14ac:dyDescent="0.25">
      <c r="A17" s="6"/>
      <c r="B17" s="6" t="s">
        <v>579</v>
      </c>
      <c r="C17" s="6" t="s">
        <v>583</v>
      </c>
      <c r="D17" s="6">
        <v>350</v>
      </c>
    </row>
    <row r="18" spans="1:4" x14ac:dyDescent="0.25">
      <c r="A18" s="6"/>
      <c r="B18" s="6" t="s">
        <v>579</v>
      </c>
      <c r="C18" s="6" t="s">
        <v>584</v>
      </c>
      <c r="D18" s="6">
        <v>52</v>
      </c>
    </row>
    <row r="19" spans="1:4" x14ac:dyDescent="0.25">
      <c r="A19" s="6"/>
      <c r="B19" s="6" t="s">
        <v>579</v>
      </c>
      <c r="C19" s="6" t="s">
        <v>585</v>
      </c>
      <c r="D19" s="6">
        <v>116</v>
      </c>
    </row>
    <row r="20" spans="1:4" x14ac:dyDescent="0.25">
      <c r="A20" s="6"/>
      <c r="B20" s="6" t="s">
        <v>579</v>
      </c>
      <c r="C20" s="6" t="s">
        <v>586</v>
      </c>
      <c r="D20" s="6">
        <v>224</v>
      </c>
    </row>
    <row r="21" spans="1:4" x14ac:dyDescent="0.25">
      <c r="A21" s="6"/>
      <c r="B21" s="6" t="s">
        <v>579</v>
      </c>
      <c r="C21" s="6" t="s">
        <v>587</v>
      </c>
      <c r="D21" s="6">
        <v>170</v>
      </c>
    </row>
    <row r="22" spans="1:4" x14ac:dyDescent="0.25">
      <c r="A22" s="6"/>
      <c r="B22" s="6"/>
      <c r="C22" s="23" t="s">
        <v>59</v>
      </c>
      <c r="D22" s="23">
        <v>1522</v>
      </c>
    </row>
    <row r="23" spans="1:4" x14ac:dyDescent="0.25">
      <c r="A23" s="6"/>
      <c r="B23" s="6" t="s">
        <v>588</v>
      </c>
      <c r="C23" s="6" t="s">
        <v>589</v>
      </c>
      <c r="D23" s="6">
        <v>181</v>
      </c>
    </row>
    <row r="24" spans="1:4" x14ac:dyDescent="0.25">
      <c r="A24" s="6"/>
      <c r="B24" s="6" t="s">
        <v>588</v>
      </c>
      <c r="C24" s="6" t="s">
        <v>590</v>
      </c>
      <c r="D24" s="6">
        <v>139</v>
      </c>
    </row>
    <row r="25" spans="1:4" x14ac:dyDescent="0.25">
      <c r="A25" s="6"/>
      <c r="B25" s="6" t="s">
        <v>588</v>
      </c>
      <c r="C25" s="6" t="s">
        <v>591</v>
      </c>
      <c r="D25" s="6">
        <v>415</v>
      </c>
    </row>
    <row r="26" spans="1:4" x14ac:dyDescent="0.25">
      <c r="A26" s="6"/>
      <c r="B26" s="6" t="s">
        <v>588</v>
      </c>
      <c r="C26" s="6" t="s">
        <v>592</v>
      </c>
      <c r="D26" s="6">
        <v>196</v>
      </c>
    </row>
    <row r="27" spans="1:4" x14ac:dyDescent="0.25">
      <c r="A27" s="6"/>
      <c r="B27" s="6" t="s">
        <v>588</v>
      </c>
      <c r="C27" s="6" t="s">
        <v>593</v>
      </c>
      <c r="D27" s="6">
        <v>211</v>
      </c>
    </row>
    <row r="28" spans="1:4" x14ac:dyDescent="0.25">
      <c r="A28" s="6"/>
      <c r="B28" s="6" t="s">
        <v>588</v>
      </c>
      <c r="C28" s="6" t="s">
        <v>594</v>
      </c>
      <c r="D28" s="6">
        <v>306</v>
      </c>
    </row>
    <row r="29" spans="1:4" x14ac:dyDescent="0.25">
      <c r="A29" s="6"/>
      <c r="B29" s="6"/>
      <c r="C29" s="23" t="s">
        <v>59</v>
      </c>
      <c r="D29" s="23">
        <v>1448</v>
      </c>
    </row>
    <row r="30" spans="1:4" x14ac:dyDescent="0.25">
      <c r="A30" s="6"/>
      <c r="B30" s="6" t="s">
        <v>595</v>
      </c>
      <c r="C30" s="6" t="s">
        <v>596</v>
      </c>
      <c r="D30" s="6">
        <v>107</v>
      </c>
    </row>
    <row r="31" spans="1:4" x14ac:dyDescent="0.25">
      <c r="A31" s="6"/>
      <c r="B31" s="6" t="s">
        <v>595</v>
      </c>
      <c r="C31" s="6" t="s">
        <v>597</v>
      </c>
      <c r="D31" s="6">
        <v>201</v>
      </c>
    </row>
    <row r="32" spans="1:4" x14ac:dyDescent="0.25">
      <c r="A32" s="6"/>
      <c r="B32" s="6" t="s">
        <v>595</v>
      </c>
      <c r="C32" s="6" t="s">
        <v>598</v>
      </c>
      <c r="D32" s="6">
        <v>111</v>
      </c>
    </row>
    <row r="33" spans="1:4" x14ac:dyDescent="0.25">
      <c r="A33" s="6"/>
      <c r="B33" s="6" t="s">
        <v>595</v>
      </c>
      <c r="C33" s="6" t="s">
        <v>599</v>
      </c>
      <c r="D33" s="6">
        <v>213</v>
      </c>
    </row>
    <row r="34" spans="1:4" x14ac:dyDescent="0.25">
      <c r="A34" s="6"/>
      <c r="B34" s="6" t="s">
        <v>595</v>
      </c>
      <c r="C34" s="6" t="s">
        <v>600</v>
      </c>
      <c r="D34" s="6">
        <v>68</v>
      </c>
    </row>
    <row r="35" spans="1:4" x14ac:dyDescent="0.25">
      <c r="A35" s="6"/>
      <c r="B35" s="6" t="s">
        <v>595</v>
      </c>
      <c r="C35" s="6" t="s">
        <v>601</v>
      </c>
      <c r="D35" s="6">
        <v>188</v>
      </c>
    </row>
    <row r="36" spans="1:4" x14ac:dyDescent="0.25">
      <c r="A36" s="6"/>
      <c r="B36" s="6"/>
      <c r="C36" s="23" t="s">
        <v>59</v>
      </c>
      <c r="D36" s="23">
        <v>888</v>
      </c>
    </row>
    <row r="37" spans="1:4" x14ac:dyDescent="0.25">
      <c r="A37" s="6"/>
      <c r="B37" s="6" t="s">
        <v>602</v>
      </c>
      <c r="C37" s="6" t="s">
        <v>603</v>
      </c>
      <c r="D37" s="6">
        <v>105</v>
      </c>
    </row>
    <row r="38" spans="1:4" x14ac:dyDescent="0.25">
      <c r="A38" s="6"/>
      <c r="B38" s="6" t="s">
        <v>602</v>
      </c>
      <c r="C38" s="6" t="s">
        <v>604</v>
      </c>
      <c r="D38" s="6">
        <v>64</v>
      </c>
    </row>
    <row r="39" spans="1:4" x14ac:dyDescent="0.25">
      <c r="A39" s="6"/>
      <c r="B39" s="6" t="s">
        <v>602</v>
      </c>
      <c r="C39" s="6" t="s">
        <v>605</v>
      </c>
      <c r="D39" s="6">
        <v>110</v>
      </c>
    </row>
    <row r="40" spans="1:4" x14ac:dyDescent="0.25">
      <c r="A40" s="6"/>
      <c r="B40" s="6" t="s">
        <v>602</v>
      </c>
      <c r="C40" s="6" t="s">
        <v>606</v>
      </c>
      <c r="D40" s="6">
        <v>145</v>
      </c>
    </row>
    <row r="41" spans="1:4" x14ac:dyDescent="0.25">
      <c r="A41" s="6"/>
      <c r="B41" s="6" t="s">
        <v>602</v>
      </c>
      <c r="C41" s="6" t="s">
        <v>607</v>
      </c>
      <c r="D41" s="6">
        <v>108</v>
      </c>
    </row>
    <row r="42" spans="1:4" x14ac:dyDescent="0.25">
      <c r="A42" s="6"/>
      <c r="B42" s="6" t="s">
        <v>602</v>
      </c>
      <c r="C42" s="6" t="s">
        <v>608</v>
      </c>
      <c r="D42" s="6">
        <v>111</v>
      </c>
    </row>
    <row r="43" spans="1:4" x14ac:dyDescent="0.25">
      <c r="A43" s="6"/>
      <c r="B43" s="6" t="s">
        <v>602</v>
      </c>
      <c r="C43" s="6" t="s">
        <v>609</v>
      </c>
      <c r="D43" s="6">
        <v>111</v>
      </c>
    </row>
    <row r="44" spans="1:4" x14ac:dyDescent="0.25">
      <c r="A44" s="6"/>
      <c r="B44" s="6" t="s">
        <v>602</v>
      </c>
      <c r="C44" s="6" t="s">
        <v>610</v>
      </c>
      <c r="D44" s="6">
        <v>192</v>
      </c>
    </row>
    <row r="45" spans="1:4" x14ac:dyDescent="0.25">
      <c r="A45" s="6"/>
      <c r="B45" s="6" t="s">
        <v>602</v>
      </c>
      <c r="C45" s="6" t="s">
        <v>611</v>
      </c>
      <c r="D45" s="6">
        <v>170</v>
      </c>
    </row>
    <row r="46" spans="1:4" x14ac:dyDescent="0.25">
      <c r="A46" s="6"/>
      <c r="B46" s="6"/>
      <c r="C46" s="23" t="s">
        <v>59</v>
      </c>
      <c r="D46" s="23">
        <v>1116</v>
      </c>
    </row>
    <row r="47" spans="1:4" x14ac:dyDescent="0.25">
      <c r="A47" s="6"/>
      <c r="B47" s="6" t="s">
        <v>612</v>
      </c>
      <c r="C47" s="6" t="s">
        <v>613</v>
      </c>
      <c r="D47" s="6">
        <v>62</v>
      </c>
    </row>
    <row r="48" spans="1:4" x14ac:dyDescent="0.25">
      <c r="A48" s="6"/>
      <c r="B48" s="6" t="s">
        <v>612</v>
      </c>
      <c r="C48" s="6" t="s">
        <v>614</v>
      </c>
      <c r="D48" s="6">
        <v>183</v>
      </c>
    </row>
    <row r="49" spans="1:4" x14ac:dyDescent="0.25">
      <c r="A49" s="6"/>
      <c r="B49" s="6" t="s">
        <v>612</v>
      </c>
      <c r="C49" s="6" t="s">
        <v>615</v>
      </c>
      <c r="D49" s="6">
        <v>98</v>
      </c>
    </row>
    <row r="50" spans="1:4" x14ac:dyDescent="0.25">
      <c r="A50" s="6"/>
      <c r="B50" s="6" t="s">
        <v>612</v>
      </c>
      <c r="C50" s="6" t="s">
        <v>616</v>
      </c>
      <c r="D50" s="6">
        <v>289</v>
      </c>
    </row>
    <row r="51" spans="1:4" x14ac:dyDescent="0.25">
      <c r="A51" s="6"/>
      <c r="B51" s="6" t="s">
        <v>612</v>
      </c>
      <c r="C51" s="6" t="s">
        <v>617</v>
      </c>
      <c r="D51" s="6">
        <v>136</v>
      </c>
    </row>
    <row r="52" spans="1:4" x14ac:dyDescent="0.25">
      <c r="A52" s="6"/>
      <c r="B52" s="6"/>
      <c r="C52" s="23" t="s">
        <v>59</v>
      </c>
      <c r="D52" s="23">
        <v>768</v>
      </c>
    </row>
    <row r="53" spans="1:4" x14ac:dyDescent="0.25">
      <c r="A53" s="6"/>
      <c r="B53" s="6" t="s">
        <v>618</v>
      </c>
      <c r="C53" s="6" t="s">
        <v>619</v>
      </c>
      <c r="D53" s="6">
        <v>111</v>
      </c>
    </row>
    <row r="54" spans="1:4" x14ac:dyDescent="0.25">
      <c r="A54" s="6"/>
      <c r="B54" s="6" t="s">
        <v>618</v>
      </c>
      <c r="C54" s="6" t="s">
        <v>620</v>
      </c>
      <c r="D54" s="6">
        <v>111</v>
      </c>
    </row>
    <row r="55" spans="1:4" x14ac:dyDescent="0.25">
      <c r="A55" s="6"/>
      <c r="B55" s="6" t="s">
        <v>618</v>
      </c>
      <c r="C55" s="6" t="s">
        <v>621</v>
      </c>
      <c r="D55" s="6">
        <v>262</v>
      </c>
    </row>
    <row r="56" spans="1:4" x14ac:dyDescent="0.25">
      <c r="A56" s="6"/>
      <c r="B56" s="6" t="s">
        <v>618</v>
      </c>
      <c r="C56" s="6" t="s">
        <v>622</v>
      </c>
      <c r="D56" s="6">
        <v>218</v>
      </c>
    </row>
    <row r="57" spans="1:4" x14ac:dyDescent="0.25">
      <c r="A57" s="6"/>
      <c r="B57" s="6" t="s">
        <v>618</v>
      </c>
      <c r="C57" s="6" t="s">
        <v>623</v>
      </c>
      <c r="D57" s="6">
        <v>165</v>
      </c>
    </row>
    <row r="58" spans="1:4" x14ac:dyDescent="0.25">
      <c r="A58" s="6"/>
      <c r="B58" s="6" t="s">
        <v>618</v>
      </c>
      <c r="C58" s="6" t="s">
        <v>624</v>
      </c>
      <c r="D58" s="6">
        <v>279</v>
      </c>
    </row>
    <row r="59" spans="1:4" x14ac:dyDescent="0.25">
      <c r="A59" s="6"/>
      <c r="B59" s="6" t="s">
        <v>618</v>
      </c>
      <c r="C59" s="6" t="s">
        <v>625</v>
      </c>
      <c r="D59" s="6">
        <v>104</v>
      </c>
    </row>
    <row r="60" spans="1:4" x14ac:dyDescent="0.25">
      <c r="A60" s="6"/>
      <c r="B60" s="6"/>
      <c r="C60" s="23" t="s">
        <v>59</v>
      </c>
      <c r="D60" s="23">
        <v>1250</v>
      </c>
    </row>
    <row r="61" spans="1:4" x14ac:dyDescent="0.25">
      <c r="A61" s="6"/>
      <c r="B61" s="6" t="s">
        <v>626</v>
      </c>
      <c r="C61" s="6" t="s">
        <v>627</v>
      </c>
      <c r="D61" s="6">
        <v>37</v>
      </c>
    </row>
    <row r="62" spans="1:4" x14ac:dyDescent="0.25">
      <c r="A62" s="6"/>
      <c r="B62" s="6" t="s">
        <v>626</v>
      </c>
      <c r="C62" s="6" t="s">
        <v>628</v>
      </c>
      <c r="D62" s="6">
        <v>69</v>
      </c>
    </row>
    <row r="63" spans="1:4" x14ac:dyDescent="0.25">
      <c r="A63" s="6"/>
      <c r="B63" s="6" t="s">
        <v>626</v>
      </c>
      <c r="C63" s="6" t="s">
        <v>629</v>
      </c>
      <c r="D63" s="6">
        <v>26</v>
      </c>
    </row>
    <row r="64" spans="1:4" x14ac:dyDescent="0.25">
      <c r="A64" s="6"/>
      <c r="B64" s="6" t="s">
        <v>626</v>
      </c>
      <c r="C64" s="6" t="s">
        <v>630</v>
      </c>
      <c r="D64" s="6">
        <v>182</v>
      </c>
    </row>
    <row r="65" spans="1:4" x14ac:dyDescent="0.25">
      <c r="A65" s="6"/>
      <c r="B65" s="6"/>
      <c r="C65" s="23" t="s">
        <v>59</v>
      </c>
      <c r="D65" s="23">
        <v>314</v>
      </c>
    </row>
    <row r="66" spans="1:4" x14ac:dyDescent="0.25">
      <c r="A66" s="6"/>
      <c r="B66" s="6" t="s">
        <v>631</v>
      </c>
      <c r="C66" s="6" t="s">
        <v>632</v>
      </c>
      <c r="D66" s="6">
        <v>260</v>
      </c>
    </row>
    <row r="67" spans="1:4" x14ac:dyDescent="0.25">
      <c r="A67" s="6"/>
      <c r="B67" s="6" t="s">
        <v>631</v>
      </c>
      <c r="C67" s="6" t="s">
        <v>633</v>
      </c>
      <c r="D67" s="6">
        <v>193</v>
      </c>
    </row>
    <row r="68" spans="1:4" x14ac:dyDescent="0.25">
      <c r="A68" s="6"/>
      <c r="B68" s="6" t="s">
        <v>631</v>
      </c>
      <c r="C68" s="6" t="s">
        <v>634</v>
      </c>
      <c r="D68" s="6">
        <v>266</v>
      </c>
    </row>
    <row r="69" spans="1:4" x14ac:dyDescent="0.25">
      <c r="A69" s="6"/>
      <c r="B69" s="6" t="s">
        <v>631</v>
      </c>
      <c r="C69" s="6" t="s">
        <v>635</v>
      </c>
      <c r="D69" s="6">
        <v>279</v>
      </c>
    </row>
    <row r="70" spans="1:4" x14ac:dyDescent="0.25">
      <c r="A70" s="6"/>
      <c r="B70" s="6"/>
      <c r="C70" s="23" t="s">
        <v>59</v>
      </c>
      <c r="D70" s="23">
        <v>998</v>
      </c>
    </row>
    <row r="71" spans="1:4" x14ac:dyDescent="0.25">
      <c r="A71" s="6"/>
      <c r="B71" s="6" t="s">
        <v>636</v>
      </c>
      <c r="C71" s="6" t="s">
        <v>637</v>
      </c>
      <c r="D71" s="6">
        <v>111</v>
      </c>
    </row>
    <row r="72" spans="1:4" x14ac:dyDescent="0.25">
      <c r="A72" s="6"/>
      <c r="B72" s="6" t="s">
        <v>636</v>
      </c>
      <c r="C72" s="6" t="s">
        <v>638</v>
      </c>
      <c r="D72" s="6">
        <v>357</v>
      </c>
    </row>
    <row r="73" spans="1:4" x14ac:dyDescent="0.25">
      <c r="A73" s="6"/>
      <c r="B73" s="6" t="s">
        <v>636</v>
      </c>
      <c r="C73" s="6" t="s">
        <v>639</v>
      </c>
      <c r="D73" s="6">
        <v>87</v>
      </c>
    </row>
    <row r="74" spans="1:4" x14ac:dyDescent="0.25">
      <c r="A74" s="6"/>
      <c r="B74" s="6"/>
      <c r="C74" s="23" t="s">
        <v>59</v>
      </c>
      <c r="D74" s="23">
        <v>555</v>
      </c>
    </row>
    <row r="75" spans="1:4" x14ac:dyDescent="0.25">
      <c r="A75" s="6"/>
      <c r="B75" s="6" t="s">
        <v>640</v>
      </c>
      <c r="C75" s="6" t="s">
        <v>641</v>
      </c>
      <c r="D75" s="6">
        <v>211</v>
      </c>
    </row>
    <row r="76" spans="1:4" x14ac:dyDescent="0.25">
      <c r="A76" s="6"/>
      <c r="B76" s="6" t="s">
        <v>640</v>
      </c>
      <c r="C76" s="6" t="s">
        <v>642</v>
      </c>
      <c r="D76" s="6">
        <v>194</v>
      </c>
    </row>
    <row r="77" spans="1:4" x14ac:dyDescent="0.25">
      <c r="A77" s="6"/>
      <c r="B77" s="6" t="s">
        <v>640</v>
      </c>
      <c r="C77" s="6" t="s">
        <v>643</v>
      </c>
      <c r="D77" s="6">
        <v>165</v>
      </c>
    </row>
    <row r="78" spans="1:4" x14ac:dyDescent="0.25">
      <c r="A78" s="6"/>
      <c r="B78" s="6" t="s">
        <v>640</v>
      </c>
      <c r="C78" s="6" t="s">
        <v>644</v>
      </c>
      <c r="D78" s="6">
        <v>129</v>
      </c>
    </row>
    <row r="79" spans="1:4" x14ac:dyDescent="0.25">
      <c r="A79" s="6"/>
      <c r="B79" s="6" t="s">
        <v>640</v>
      </c>
      <c r="C79" s="6" t="s">
        <v>645</v>
      </c>
      <c r="D79" s="6">
        <v>144</v>
      </c>
    </row>
    <row r="80" spans="1:4" x14ac:dyDescent="0.25">
      <c r="A80" s="6"/>
      <c r="B80" s="6" t="s">
        <v>640</v>
      </c>
      <c r="C80" s="6" t="s">
        <v>646</v>
      </c>
      <c r="D80" s="6">
        <v>202</v>
      </c>
    </row>
    <row r="81" spans="1:4" x14ac:dyDescent="0.25">
      <c r="A81" s="6"/>
      <c r="B81" s="6" t="s">
        <v>640</v>
      </c>
      <c r="C81" s="6" t="s">
        <v>647</v>
      </c>
      <c r="D81" s="6">
        <v>108</v>
      </c>
    </row>
    <row r="82" spans="1:4" x14ac:dyDescent="0.25">
      <c r="A82" s="6"/>
      <c r="B82" s="6"/>
      <c r="C82" s="23" t="s">
        <v>59</v>
      </c>
      <c r="D82" s="23">
        <v>1153</v>
      </c>
    </row>
    <row r="83" spans="1:4" x14ac:dyDescent="0.25">
      <c r="A83" s="6"/>
      <c r="B83" s="6" t="s">
        <v>648</v>
      </c>
      <c r="C83" s="6" t="s">
        <v>649</v>
      </c>
      <c r="D83" s="6">
        <v>519</v>
      </c>
    </row>
    <row r="84" spans="1:4" x14ac:dyDescent="0.25">
      <c r="A84" s="6"/>
      <c r="B84" s="6" t="s">
        <v>648</v>
      </c>
      <c r="C84" s="6" t="s">
        <v>650</v>
      </c>
      <c r="D84" s="6">
        <v>245</v>
      </c>
    </row>
    <row r="85" spans="1:4" x14ac:dyDescent="0.25">
      <c r="A85" s="6"/>
      <c r="B85" s="6" t="s">
        <v>648</v>
      </c>
      <c r="C85" s="6" t="s">
        <v>651</v>
      </c>
      <c r="D85" s="6">
        <v>46</v>
      </c>
    </row>
    <row r="86" spans="1:4" x14ac:dyDescent="0.25">
      <c r="A86" s="6"/>
      <c r="B86" s="6" t="s">
        <v>648</v>
      </c>
      <c r="C86" s="6" t="s">
        <v>652</v>
      </c>
      <c r="D86" s="6">
        <v>464</v>
      </c>
    </row>
    <row r="87" spans="1:4" x14ac:dyDescent="0.25">
      <c r="A87" s="6"/>
      <c r="B87" s="6" t="s">
        <v>648</v>
      </c>
      <c r="C87" s="6" t="s">
        <v>653</v>
      </c>
      <c r="D87" s="6">
        <v>435</v>
      </c>
    </row>
    <row r="88" spans="1:4" x14ac:dyDescent="0.25">
      <c r="A88" s="6"/>
      <c r="B88" s="6" t="s">
        <v>648</v>
      </c>
      <c r="C88" s="6" t="s">
        <v>654</v>
      </c>
      <c r="D88" s="6">
        <v>223</v>
      </c>
    </row>
    <row r="89" spans="1:4" x14ac:dyDescent="0.25">
      <c r="A89" s="6"/>
      <c r="B89" s="6" t="s">
        <v>648</v>
      </c>
      <c r="C89" s="6" t="s">
        <v>655</v>
      </c>
      <c r="D89" s="6">
        <v>69</v>
      </c>
    </row>
    <row r="90" spans="1:4" x14ac:dyDescent="0.25">
      <c r="A90" s="6"/>
      <c r="B90" s="6"/>
      <c r="C90" s="23" t="s">
        <v>59</v>
      </c>
      <c r="D90" s="23">
        <v>2001</v>
      </c>
    </row>
    <row r="91" spans="1:4" x14ac:dyDescent="0.25">
      <c r="A91" s="6"/>
      <c r="B91" s="6" t="s">
        <v>656</v>
      </c>
      <c r="C91" s="6" t="s">
        <v>657</v>
      </c>
      <c r="D91" s="6">
        <v>127</v>
      </c>
    </row>
    <row r="92" spans="1:4" x14ac:dyDescent="0.25">
      <c r="A92" s="6"/>
      <c r="B92" s="6" t="s">
        <v>656</v>
      </c>
      <c r="C92" s="6" t="s">
        <v>658</v>
      </c>
      <c r="D92" s="6">
        <v>146</v>
      </c>
    </row>
    <row r="93" spans="1:4" x14ac:dyDescent="0.25">
      <c r="A93" s="6"/>
      <c r="B93" s="6" t="s">
        <v>656</v>
      </c>
      <c r="C93" s="6" t="s">
        <v>659</v>
      </c>
      <c r="D93" s="6">
        <v>203</v>
      </c>
    </row>
    <row r="94" spans="1:4" x14ac:dyDescent="0.25">
      <c r="A94" s="6"/>
      <c r="B94" s="6" t="s">
        <v>656</v>
      </c>
      <c r="C94" s="6" t="s">
        <v>660</v>
      </c>
      <c r="D94" s="6">
        <v>138</v>
      </c>
    </row>
    <row r="95" spans="1:4" x14ac:dyDescent="0.25">
      <c r="A95" s="6"/>
      <c r="B95" s="6"/>
      <c r="C95" s="23" t="s">
        <v>59</v>
      </c>
      <c r="D95" s="23">
        <v>614</v>
      </c>
    </row>
    <row r="96" spans="1:4" x14ac:dyDescent="0.25">
      <c r="A96" s="6"/>
      <c r="B96" s="6" t="s">
        <v>661</v>
      </c>
      <c r="C96" s="6" t="s">
        <v>662</v>
      </c>
      <c r="D96" s="6">
        <v>198</v>
      </c>
    </row>
    <row r="97" spans="1:4" x14ac:dyDescent="0.25">
      <c r="A97" s="6"/>
      <c r="B97" s="6" t="s">
        <v>661</v>
      </c>
      <c r="C97" s="6" t="s">
        <v>663</v>
      </c>
      <c r="D97" s="6">
        <v>174</v>
      </c>
    </row>
    <row r="98" spans="1:4" x14ac:dyDescent="0.25">
      <c r="A98" s="6"/>
      <c r="B98" s="6" t="s">
        <v>661</v>
      </c>
      <c r="C98" s="6" t="s">
        <v>664</v>
      </c>
      <c r="D98" s="6">
        <v>187</v>
      </c>
    </row>
    <row r="99" spans="1:4" x14ac:dyDescent="0.25">
      <c r="A99" s="6"/>
      <c r="B99" s="6" t="s">
        <v>661</v>
      </c>
      <c r="C99" s="6" t="s">
        <v>665</v>
      </c>
      <c r="D99" s="6">
        <v>95</v>
      </c>
    </row>
    <row r="100" spans="1:4" x14ac:dyDescent="0.25">
      <c r="A100" s="6"/>
      <c r="B100" s="6" t="s">
        <v>661</v>
      </c>
      <c r="C100" s="6" t="s">
        <v>666</v>
      </c>
      <c r="D100" s="6">
        <v>107</v>
      </c>
    </row>
    <row r="101" spans="1:4" x14ac:dyDescent="0.25">
      <c r="A101" s="6"/>
      <c r="B101" s="6" t="s">
        <v>661</v>
      </c>
      <c r="C101" s="6" t="s">
        <v>667</v>
      </c>
      <c r="D101" s="6">
        <v>79</v>
      </c>
    </row>
    <row r="102" spans="1:4" x14ac:dyDescent="0.25">
      <c r="A102" s="6"/>
      <c r="B102" s="6" t="s">
        <v>661</v>
      </c>
      <c r="C102" s="6" t="s">
        <v>668</v>
      </c>
      <c r="D102" s="6">
        <v>202</v>
      </c>
    </row>
    <row r="103" spans="1:4" x14ac:dyDescent="0.25">
      <c r="A103" s="6"/>
      <c r="B103" s="6" t="s">
        <v>661</v>
      </c>
      <c r="C103" s="6" t="s">
        <v>669</v>
      </c>
      <c r="D103" s="6">
        <v>166</v>
      </c>
    </row>
    <row r="104" spans="1:4" x14ac:dyDescent="0.25">
      <c r="A104" s="6"/>
      <c r="B104" s="6" t="s">
        <v>661</v>
      </c>
      <c r="C104" s="6" t="s">
        <v>670</v>
      </c>
      <c r="D104" s="6">
        <v>342</v>
      </c>
    </row>
    <row r="105" spans="1:4" x14ac:dyDescent="0.25">
      <c r="A105" s="6"/>
      <c r="B105" s="6" t="s">
        <v>661</v>
      </c>
      <c r="C105" s="6" t="s">
        <v>671</v>
      </c>
      <c r="D105" s="6">
        <v>329</v>
      </c>
    </row>
    <row r="106" spans="1:4" x14ac:dyDescent="0.25">
      <c r="A106" s="6"/>
      <c r="B106" s="6"/>
      <c r="C106" s="23" t="s">
        <v>59</v>
      </c>
      <c r="D106" s="23">
        <v>1879</v>
      </c>
    </row>
    <row r="107" spans="1:4" x14ac:dyDescent="0.25">
      <c r="A107" s="6"/>
      <c r="B107" s="6" t="s">
        <v>672</v>
      </c>
      <c r="C107" s="6" t="s">
        <v>673</v>
      </c>
      <c r="D107" s="6">
        <v>83</v>
      </c>
    </row>
    <row r="108" spans="1:4" x14ac:dyDescent="0.25">
      <c r="A108" s="6"/>
      <c r="B108" s="6" t="s">
        <v>672</v>
      </c>
      <c r="C108" s="6" t="s">
        <v>674</v>
      </c>
      <c r="D108" s="6">
        <v>111</v>
      </c>
    </row>
    <row r="109" spans="1:4" x14ac:dyDescent="0.25">
      <c r="A109" s="6"/>
      <c r="B109" s="6" t="s">
        <v>672</v>
      </c>
      <c r="C109" s="6" t="s">
        <v>675</v>
      </c>
      <c r="D109" s="6">
        <v>137</v>
      </c>
    </row>
    <row r="110" spans="1:4" x14ac:dyDescent="0.25">
      <c r="A110" s="6"/>
      <c r="B110" s="6" t="s">
        <v>672</v>
      </c>
      <c r="C110" s="6" t="s">
        <v>676</v>
      </c>
      <c r="D110" s="6">
        <v>287</v>
      </c>
    </row>
    <row r="111" spans="1:4" x14ac:dyDescent="0.25">
      <c r="A111" s="6"/>
      <c r="B111" s="6" t="s">
        <v>672</v>
      </c>
      <c r="C111" s="6" t="s">
        <v>677</v>
      </c>
      <c r="D111" s="6">
        <v>132</v>
      </c>
    </row>
    <row r="112" spans="1:4" x14ac:dyDescent="0.25">
      <c r="A112" s="6"/>
      <c r="B112" s="6" t="s">
        <v>672</v>
      </c>
      <c r="C112" s="6" t="s">
        <v>678</v>
      </c>
      <c r="D112" s="6">
        <v>134</v>
      </c>
    </row>
    <row r="113" spans="1:4" x14ac:dyDescent="0.25">
      <c r="A113" s="6"/>
      <c r="B113" s="6" t="s">
        <v>672</v>
      </c>
      <c r="C113" s="6" t="s">
        <v>679</v>
      </c>
      <c r="D113" s="6">
        <v>125</v>
      </c>
    </row>
    <row r="114" spans="1:4" x14ac:dyDescent="0.25">
      <c r="A114" s="6"/>
      <c r="B114" s="6" t="s">
        <v>672</v>
      </c>
      <c r="C114" s="6" t="s">
        <v>680</v>
      </c>
      <c r="D114" s="6">
        <v>153</v>
      </c>
    </row>
    <row r="115" spans="1:4" x14ac:dyDescent="0.25">
      <c r="A115" s="6"/>
      <c r="B115" s="6" t="s">
        <v>672</v>
      </c>
      <c r="C115" s="6" t="s">
        <v>681</v>
      </c>
      <c r="D115" s="6">
        <v>139</v>
      </c>
    </row>
    <row r="116" spans="1:4" x14ac:dyDescent="0.25">
      <c r="A116" s="6"/>
      <c r="B116" s="6" t="s">
        <v>672</v>
      </c>
      <c r="C116" s="6" t="s">
        <v>682</v>
      </c>
      <c r="D116" s="6">
        <v>102</v>
      </c>
    </row>
    <row r="117" spans="1:4" x14ac:dyDescent="0.25">
      <c r="A117" s="6"/>
      <c r="B117" s="6" t="s">
        <v>672</v>
      </c>
      <c r="C117" s="6" t="s">
        <v>683</v>
      </c>
      <c r="D117" s="6">
        <v>233</v>
      </c>
    </row>
    <row r="118" spans="1:4" x14ac:dyDescent="0.25">
      <c r="A118" s="6"/>
      <c r="B118" s="6" t="s">
        <v>672</v>
      </c>
      <c r="C118" s="6" t="s">
        <v>684</v>
      </c>
      <c r="D118" s="6">
        <v>110</v>
      </c>
    </row>
    <row r="119" spans="1:4" x14ac:dyDescent="0.25">
      <c r="A119" s="6"/>
      <c r="B119" s="6"/>
      <c r="C119" s="23" t="s">
        <v>59</v>
      </c>
      <c r="D119" s="23">
        <v>1746</v>
      </c>
    </row>
    <row r="120" spans="1:4" x14ac:dyDescent="0.25">
      <c r="A120" s="6"/>
      <c r="B120" s="6" t="s">
        <v>685</v>
      </c>
      <c r="C120" s="6" t="s">
        <v>686</v>
      </c>
      <c r="D120" s="6">
        <v>96</v>
      </c>
    </row>
    <row r="121" spans="1:4" x14ac:dyDescent="0.25">
      <c r="A121" s="6"/>
      <c r="B121" s="6" t="s">
        <v>685</v>
      </c>
      <c r="C121" s="6" t="s">
        <v>687</v>
      </c>
      <c r="D121" s="6">
        <v>155</v>
      </c>
    </row>
    <row r="122" spans="1:4" x14ac:dyDescent="0.25">
      <c r="A122" s="6"/>
      <c r="B122" s="6" t="s">
        <v>685</v>
      </c>
      <c r="C122" s="6" t="s">
        <v>646</v>
      </c>
      <c r="D122" s="6">
        <v>92</v>
      </c>
    </row>
    <row r="123" spans="1:4" x14ac:dyDescent="0.25">
      <c r="A123" s="6"/>
      <c r="B123" s="6" t="s">
        <v>685</v>
      </c>
      <c r="C123" s="6" t="s">
        <v>688</v>
      </c>
      <c r="D123" s="6">
        <v>45</v>
      </c>
    </row>
    <row r="124" spans="1:4" x14ac:dyDescent="0.25">
      <c r="A124" s="6"/>
      <c r="B124" s="6" t="s">
        <v>685</v>
      </c>
      <c r="C124" s="6" t="s">
        <v>689</v>
      </c>
      <c r="D124" s="6">
        <v>92</v>
      </c>
    </row>
    <row r="125" spans="1:4" x14ac:dyDescent="0.25">
      <c r="A125" s="6"/>
      <c r="B125" s="6"/>
      <c r="C125" s="23" t="s">
        <v>59</v>
      </c>
      <c r="D125" s="23">
        <v>480</v>
      </c>
    </row>
    <row r="126" spans="1:4" x14ac:dyDescent="0.25">
      <c r="A126" s="6"/>
      <c r="B126" s="6" t="s">
        <v>690</v>
      </c>
      <c r="C126" s="6" t="s">
        <v>691</v>
      </c>
      <c r="D126" s="6">
        <v>70</v>
      </c>
    </row>
    <row r="127" spans="1:4" x14ac:dyDescent="0.25">
      <c r="A127" s="6"/>
      <c r="B127" s="6" t="s">
        <v>690</v>
      </c>
      <c r="C127" s="6" t="s">
        <v>692</v>
      </c>
      <c r="D127" s="6">
        <v>78</v>
      </c>
    </row>
    <row r="128" spans="1:4" x14ac:dyDescent="0.25">
      <c r="A128" s="6"/>
      <c r="B128" s="6" t="s">
        <v>690</v>
      </c>
      <c r="C128" s="6" t="s">
        <v>693</v>
      </c>
      <c r="D128" s="6">
        <v>81</v>
      </c>
    </row>
    <row r="129" spans="1:4" x14ac:dyDescent="0.25">
      <c r="A129" s="6"/>
      <c r="B129" s="6" t="s">
        <v>690</v>
      </c>
      <c r="C129" s="6" t="s">
        <v>694</v>
      </c>
      <c r="D129" s="6">
        <v>111</v>
      </c>
    </row>
    <row r="130" spans="1:4" x14ac:dyDescent="0.25">
      <c r="A130" s="6"/>
      <c r="B130" s="6"/>
      <c r="C130" s="23" t="s">
        <v>59</v>
      </c>
      <c r="D130" s="23">
        <v>340</v>
      </c>
    </row>
    <row r="131" spans="1:4" x14ac:dyDescent="0.25">
      <c r="A131" s="6"/>
      <c r="B131" s="6" t="s">
        <v>695</v>
      </c>
      <c r="C131" s="6" t="s">
        <v>696</v>
      </c>
      <c r="D131" s="6">
        <v>131</v>
      </c>
    </row>
    <row r="132" spans="1:4" x14ac:dyDescent="0.25">
      <c r="A132" s="6"/>
      <c r="B132" s="6" t="s">
        <v>695</v>
      </c>
      <c r="C132" s="6" t="s">
        <v>697</v>
      </c>
      <c r="D132" s="6">
        <v>2</v>
      </c>
    </row>
    <row r="133" spans="1:4" x14ac:dyDescent="0.25">
      <c r="A133" s="6"/>
      <c r="B133" s="6" t="s">
        <v>695</v>
      </c>
      <c r="C133" s="6" t="s">
        <v>698</v>
      </c>
      <c r="D133" s="6">
        <v>209</v>
      </c>
    </row>
    <row r="134" spans="1:4" x14ac:dyDescent="0.25">
      <c r="A134" s="6"/>
      <c r="B134" s="6"/>
      <c r="C134" s="23" t="s">
        <v>59</v>
      </c>
      <c r="D134" s="23">
        <v>342</v>
      </c>
    </row>
    <row r="135" spans="1:4" x14ac:dyDescent="0.25">
      <c r="A135" s="6"/>
      <c r="B135" s="6" t="s">
        <v>699</v>
      </c>
      <c r="C135" s="6" t="s">
        <v>700</v>
      </c>
      <c r="D135" s="6">
        <v>145</v>
      </c>
    </row>
    <row r="136" spans="1:4" x14ac:dyDescent="0.25">
      <c r="A136" s="6"/>
      <c r="B136" s="6" t="s">
        <v>699</v>
      </c>
      <c r="C136" s="6" t="s">
        <v>701</v>
      </c>
      <c r="D136" s="6">
        <v>149</v>
      </c>
    </row>
    <row r="137" spans="1:4" x14ac:dyDescent="0.25">
      <c r="A137" s="6"/>
      <c r="B137" s="6"/>
      <c r="C137" s="23" t="s">
        <v>59</v>
      </c>
      <c r="D137" s="23">
        <v>294</v>
      </c>
    </row>
    <row r="138" spans="1:4" x14ac:dyDescent="0.25">
      <c r="A138" s="6"/>
      <c r="B138" s="6" t="s">
        <v>702</v>
      </c>
      <c r="C138" s="6" t="s">
        <v>703</v>
      </c>
      <c r="D138" s="6">
        <v>132</v>
      </c>
    </row>
    <row r="139" spans="1:4" x14ac:dyDescent="0.25">
      <c r="A139" s="6"/>
      <c r="B139" s="6" t="s">
        <v>702</v>
      </c>
      <c r="C139" s="6" t="s">
        <v>704</v>
      </c>
      <c r="D139" s="6">
        <v>151</v>
      </c>
    </row>
    <row r="140" spans="1:4" x14ac:dyDescent="0.25">
      <c r="A140" s="6"/>
      <c r="B140" s="6" t="s">
        <v>702</v>
      </c>
      <c r="C140" s="6" t="s">
        <v>705</v>
      </c>
      <c r="D140" s="6">
        <v>23</v>
      </c>
    </row>
    <row r="141" spans="1:4" x14ac:dyDescent="0.25">
      <c r="A141" s="6"/>
      <c r="B141" s="6" t="s">
        <v>702</v>
      </c>
      <c r="C141" s="6" t="s">
        <v>706</v>
      </c>
      <c r="D141" s="6">
        <v>61</v>
      </c>
    </row>
    <row r="142" spans="1:4" x14ac:dyDescent="0.25">
      <c r="A142" s="6"/>
      <c r="B142" s="6" t="s">
        <v>702</v>
      </c>
      <c r="C142" s="6" t="s">
        <v>707</v>
      </c>
      <c r="D142" s="6">
        <v>111</v>
      </c>
    </row>
    <row r="143" spans="1:4" x14ac:dyDescent="0.25">
      <c r="A143" s="6"/>
      <c r="B143" s="6"/>
      <c r="C143" s="23" t="s">
        <v>59</v>
      </c>
      <c r="D143" s="23">
        <v>478</v>
      </c>
    </row>
    <row r="144" spans="1:4" x14ac:dyDescent="0.25">
      <c r="A144" s="6"/>
      <c r="B144" s="6" t="s">
        <v>708</v>
      </c>
      <c r="C144" s="6" t="s">
        <v>709</v>
      </c>
      <c r="D144" s="6">
        <v>69</v>
      </c>
    </row>
    <row r="145" spans="1:4" x14ac:dyDescent="0.25">
      <c r="A145" s="6"/>
      <c r="B145" s="6" t="s">
        <v>708</v>
      </c>
      <c r="C145" s="6" t="s">
        <v>710</v>
      </c>
      <c r="D145" s="6">
        <v>196</v>
      </c>
    </row>
    <row r="146" spans="1:4" x14ac:dyDescent="0.25">
      <c r="A146" s="6"/>
      <c r="B146" s="6" t="s">
        <v>708</v>
      </c>
      <c r="C146" s="6" t="s">
        <v>711</v>
      </c>
      <c r="D146" s="6">
        <v>102</v>
      </c>
    </row>
    <row r="147" spans="1:4" x14ac:dyDescent="0.25">
      <c r="A147" s="6"/>
      <c r="B147" s="6" t="s">
        <v>708</v>
      </c>
      <c r="C147" s="6" t="s">
        <v>712</v>
      </c>
      <c r="D147" s="6">
        <v>51</v>
      </c>
    </row>
    <row r="148" spans="1:4" x14ac:dyDescent="0.25">
      <c r="A148" s="6"/>
      <c r="B148" s="6" t="s">
        <v>708</v>
      </c>
      <c r="C148" s="6" t="s">
        <v>713</v>
      </c>
      <c r="D148" s="6">
        <v>111</v>
      </c>
    </row>
    <row r="149" spans="1:4" x14ac:dyDescent="0.25">
      <c r="A149" s="6"/>
      <c r="B149" s="6" t="s">
        <v>708</v>
      </c>
      <c r="C149" s="6" t="s">
        <v>714</v>
      </c>
      <c r="D149" s="6">
        <v>111</v>
      </c>
    </row>
    <row r="150" spans="1:4" x14ac:dyDescent="0.25">
      <c r="A150" s="6"/>
      <c r="B150" s="6" t="s">
        <v>708</v>
      </c>
      <c r="C150" s="6" t="s">
        <v>715</v>
      </c>
      <c r="D150" s="6">
        <v>158</v>
      </c>
    </row>
    <row r="151" spans="1:4" x14ac:dyDescent="0.25">
      <c r="A151" s="6"/>
      <c r="B151" s="6" t="s">
        <v>708</v>
      </c>
      <c r="C151" s="6" t="s">
        <v>716</v>
      </c>
      <c r="D151" s="6">
        <v>67</v>
      </c>
    </row>
    <row r="152" spans="1:4" x14ac:dyDescent="0.25">
      <c r="A152" s="6"/>
      <c r="B152" s="6"/>
      <c r="C152" s="23" t="s">
        <v>59</v>
      </c>
      <c r="D152" s="23">
        <v>865</v>
      </c>
    </row>
    <row r="153" spans="1:4" x14ac:dyDescent="0.25">
      <c r="A153" s="6"/>
      <c r="B153" s="6" t="s">
        <v>717</v>
      </c>
      <c r="C153" s="6" t="s">
        <v>718</v>
      </c>
      <c r="D153" s="6">
        <v>171</v>
      </c>
    </row>
    <row r="154" spans="1:4" x14ac:dyDescent="0.25">
      <c r="A154" s="6"/>
      <c r="B154" s="6" t="s">
        <v>717</v>
      </c>
      <c r="C154" s="6" t="s">
        <v>719</v>
      </c>
      <c r="D154" s="6">
        <v>160</v>
      </c>
    </row>
    <row r="155" spans="1:4" x14ac:dyDescent="0.25">
      <c r="A155" s="6"/>
      <c r="B155" s="6" t="s">
        <v>717</v>
      </c>
      <c r="C155" s="6" t="s">
        <v>622</v>
      </c>
      <c r="D155" s="6">
        <v>155</v>
      </c>
    </row>
    <row r="156" spans="1:4" x14ac:dyDescent="0.25">
      <c r="A156" s="6"/>
      <c r="B156" s="6" t="s">
        <v>717</v>
      </c>
      <c r="C156" s="6" t="s">
        <v>720</v>
      </c>
      <c r="D156" s="6">
        <v>187</v>
      </c>
    </row>
    <row r="157" spans="1:4" x14ac:dyDescent="0.25">
      <c r="A157" s="6"/>
      <c r="B157" s="6" t="s">
        <v>717</v>
      </c>
      <c r="C157" s="6" t="s">
        <v>721</v>
      </c>
      <c r="D157" s="6">
        <v>150</v>
      </c>
    </row>
    <row r="158" spans="1:4" x14ac:dyDescent="0.25">
      <c r="A158" s="6"/>
      <c r="B158" s="6" t="s">
        <v>717</v>
      </c>
      <c r="C158" s="6" t="s">
        <v>722</v>
      </c>
      <c r="D158" s="6">
        <v>89</v>
      </c>
    </row>
    <row r="159" spans="1:4" x14ac:dyDescent="0.25">
      <c r="A159" s="6"/>
      <c r="B159" s="6" t="s">
        <v>717</v>
      </c>
      <c r="C159" s="6" t="s">
        <v>723</v>
      </c>
      <c r="D159" s="6">
        <v>171</v>
      </c>
    </row>
    <row r="160" spans="1:4" x14ac:dyDescent="0.25">
      <c r="A160" s="6"/>
      <c r="B160" s="6" t="s">
        <v>717</v>
      </c>
      <c r="C160" s="6" t="s">
        <v>724</v>
      </c>
      <c r="D160" s="6">
        <v>78</v>
      </c>
    </row>
    <row r="161" spans="1:4" x14ac:dyDescent="0.25">
      <c r="A161" s="6"/>
      <c r="B161" s="6"/>
      <c r="C161" s="23" t="s">
        <v>59</v>
      </c>
      <c r="D161" s="23">
        <v>1161</v>
      </c>
    </row>
    <row r="162" spans="1:4" x14ac:dyDescent="0.25">
      <c r="A162" s="6"/>
      <c r="B162" s="6" t="s">
        <v>725</v>
      </c>
      <c r="C162" s="6" t="s">
        <v>726</v>
      </c>
      <c r="D162" s="6">
        <v>145</v>
      </c>
    </row>
    <row r="163" spans="1:4" x14ac:dyDescent="0.25">
      <c r="A163" s="6"/>
      <c r="B163" s="6" t="s">
        <v>725</v>
      </c>
      <c r="C163" s="6" t="s">
        <v>727</v>
      </c>
      <c r="D163" s="6">
        <v>147</v>
      </c>
    </row>
    <row r="164" spans="1:4" x14ac:dyDescent="0.25">
      <c r="A164" s="6"/>
      <c r="B164" s="6"/>
      <c r="C164" s="23" t="s">
        <v>59</v>
      </c>
      <c r="D164" s="23">
        <v>292</v>
      </c>
    </row>
    <row r="165" spans="1:4" x14ac:dyDescent="0.25">
      <c r="A165" s="6"/>
      <c r="B165" s="6" t="s">
        <v>728</v>
      </c>
      <c r="C165" s="6" t="s">
        <v>729</v>
      </c>
      <c r="D165" s="6">
        <v>14</v>
      </c>
    </row>
    <row r="166" spans="1:4" x14ac:dyDescent="0.25">
      <c r="A166" s="6"/>
      <c r="B166" s="6" t="s">
        <v>728</v>
      </c>
      <c r="C166" s="6" t="s">
        <v>730</v>
      </c>
      <c r="D166" s="6">
        <v>165</v>
      </c>
    </row>
    <row r="167" spans="1:4" x14ac:dyDescent="0.25">
      <c r="A167" s="6"/>
      <c r="B167" s="6" t="s">
        <v>728</v>
      </c>
      <c r="C167" s="6" t="s">
        <v>731</v>
      </c>
      <c r="D167" s="6">
        <v>6</v>
      </c>
    </row>
    <row r="168" spans="1:4" x14ac:dyDescent="0.25">
      <c r="A168" s="6"/>
      <c r="B168" s="6" t="s">
        <v>728</v>
      </c>
      <c r="C168" s="6" t="s">
        <v>732</v>
      </c>
      <c r="D168" s="6">
        <v>180</v>
      </c>
    </row>
    <row r="169" spans="1:4" x14ac:dyDescent="0.25">
      <c r="A169" s="6"/>
      <c r="B169" s="6" t="s">
        <v>728</v>
      </c>
      <c r="C169" s="6" t="s">
        <v>733</v>
      </c>
      <c r="D169" s="6">
        <v>5</v>
      </c>
    </row>
    <row r="170" spans="1:4" x14ac:dyDescent="0.25">
      <c r="A170" s="6"/>
      <c r="B170" s="6"/>
      <c r="C170" s="23" t="s">
        <v>59</v>
      </c>
      <c r="D170" s="23">
        <v>370</v>
      </c>
    </row>
    <row r="171" spans="1:4" x14ac:dyDescent="0.25">
      <c r="A171" s="29" t="s">
        <v>734</v>
      </c>
      <c r="B171" s="30"/>
      <c r="C171" s="15"/>
      <c r="D171" s="17">
        <f>SUM(D170,D164,D161,D152,D143,D137,D134,D130,D125,D119,D106,D95,D90,D82,D74,D70,D65,D60,D52,D46,D36,D29,D22,D13)</f>
        <v>22644</v>
      </c>
    </row>
  </sheetData>
  <mergeCells count="2">
    <mergeCell ref="A1:D1"/>
    <mergeCell ref="A171:B17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7" workbookViewId="0">
      <selection activeCell="C50" sqref="C50"/>
    </sheetView>
  </sheetViews>
  <sheetFormatPr defaultRowHeight="15" x14ac:dyDescent="0.25"/>
  <cols>
    <col min="1" max="1" width="28.85546875" customWidth="1"/>
    <col min="2" max="2" width="27.28515625" customWidth="1"/>
    <col min="3" max="3" width="40" customWidth="1"/>
    <col min="4" max="4" width="17.42578125" customWidth="1"/>
    <col min="5" max="5" width="14.140625" customWidth="1"/>
    <col min="6" max="6" width="11.42578125" customWidth="1"/>
    <col min="7" max="7" width="11" customWidth="1"/>
  </cols>
  <sheetData>
    <row r="1" spans="1:4" ht="23.25" x14ac:dyDescent="0.35">
      <c r="A1" s="28" t="s">
        <v>1089</v>
      </c>
      <c r="B1" s="28"/>
      <c r="C1" s="28"/>
      <c r="D1" s="28"/>
    </row>
    <row r="3" spans="1:4" x14ac:dyDescent="0.25">
      <c r="A3" s="14" t="s">
        <v>1079</v>
      </c>
    </row>
    <row r="4" spans="1:4" ht="18.75" x14ac:dyDescent="0.25">
      <c r="A4" s="16" t="s">
        <v>1083</v>
      </c>
      <c r="B4" s="16" t="s">
        <v>1080</v>
      </c>
      <c r="C4" s="16" t="s">
        <v>1081</v>
      </c>
      <c r="D4" s="16" t="s">
        <v>1066</v>
      </c>
    </row>
    <row r="5" spans="1:4" x14ac:dyDescent="0.25">
      <c r="A5" s="6" t="s">
        <v>735</v>
      </c>
      <c r="B5" s="6" t="s">
        <v>736</v>
      </c>
      <c r="C5" s="6" t="s">
        <v>737</v>
      </c>
      <c r="D5" s="6">
        <v>1</v>
      </c>
    </row>
    <row r="6" spans="1:4" x14ac:dyDescent="0.25">
      <c r="A6" s="6"/>
      <c r="B6" s="6"/>
      <c r="C6" s="23" t="s">
        <v>59</v>
      </c>
      <c r="D6" s="23">
        <f>SUM(D5)</f>
        <v>1</v>
      </c>
    </row>
    <row r="7" spans="1:4" x14ac:dyDescent="0.25">
      <c r="A7" s="6"/>
      <c r="B7" s="6" t="s">
        <v>738</v>
      </c>
      <c r="C7" s="6" t="s">
        <v>739</v>
      </c>
      <c r="D7" s="6">
        <v>1</v>
      </c>
    </row>
    <row r="8" spans="1:4" x14ac:dyDescent="0.25">
      <c r="A8" s="6"/>
      <c r="B8" s="6" t="s">
        <v>738</v>
      </c>
      <c r="C8" s="6" t="s">
        <v>740</v>
      </c>
      <c r="D8" s="6">
        <v>14</v>
      </c>
    </row>
    <row r="9" spans="1:4" x14ac:dyDescent="0.25">
      <c r="A9" s="6"/>
      <c r="B9" s="6" t="s">
        <v>738</v>
      </c>
      <c r="C9" s="6" t="s">
        <v>741</v>
      </c>
      <c r="D9" s="6">
        <f>150-50</f>
        <v>100</v>
      </c>
    </row>
    <row r="10" spans="1:4" x14ac:dyDescent="0.25">
      <c r="A10" s="6"/>
      <c r="B10" s="6" t="s">
        <v>738</v>
      </c>
      <c r="C10" s="6" t="s">
        <v>742</v>
      </c>
      <c r="D10" s="6">
        <v>74</v>
      </c>
    </row>
    <row r="11" spans="1:4" x14ac:dyDescent="0.25">
      <c r="A11" s="6"/>
      <c r="B11" s="6"/>
      <c r="C11" s="23" t="s">
        <v>59</v>
      </c>
      <c r="D11" s="23">
        <f>SUM(D7:D10)</f>
        <v>189</v>
      </c>
    </row>
    <row r="12" spans="1:4" x14ac:dyDescent="0.25">
      <c r="A12" s="6"/>
      <c r="B12" s="6" t="s">
        <v>743</v>
      </c>
      <c r="C12" s="6" t="s">
        <v>744</v>
      </c>
      <c r="D12" s="6">
        <f>161-50</f>
        <v>111</v>
      </c>
    </row>
    <row r="13" spans="1:4" x14ac:dyDescent="0.25">
      <c r="A13" s="6"/>
      <c r="B13" s="6" t="s">
        <v>743</v>
      </c>
      <c r="C13" s="6" t="s">
        <v>745</v>
      </c>
      <c r="D13" s="6">
        <v>1</v>
      </c>
    </row>
    <row r="14" spans="1:4" x14ac:dyDescent="0.25">
      <c r="A14" s="6"/>
      <c r="B14" s="6" t="s">
        <v>743</v>
      </c>
      <c r="C14" s="6" t="s">
        <v>746</v>
      </c>
      <c r="D14" s="6">
        <v>35</v>
      </c>
    </row>
    <row r="15" spans="1:4" x14ac:dyDescent="0.25">
      <c r="A15" s="6"/>
      <c r="B15" s="6"/>
      <c r="C15" s="23" t="s">
        <v>59</v>
      </c>
      <c r="D15" s="23">
        <f>SUM(D12:D14)</f>
        <v>147</v>
      </c>
    </row>
    <row r="16" spans="1:4" x14ac:dyDescent="0.25">
      <c r="A16" s="6"/>
      <c r="B16" s="6" t="s">
        <v>747</v>
      </c>
      <c r="C16" s="6" t="s">
        <v>748</v>
      </c>
      <c r="D16" s="6">
        <v>30</v>
      </c>
    </row>
    <row r="17" spans="1:4" x14ac:dyDescent="0.25">
      <c r="A17" s="6"/>
      <c r="B17" s="6" t="s">
        <v>747</v>
      </c>
      <c r="C17" s="6" t="s">
        <v>749</v>
      </c>
      <c r="D17" s="6">
        <v>57</v>
      </c>
    </row>
    <row r="18" spans="1:4" x14ac:dyDescent="0.25">
      <c r="A18" s="6"/>
      <c r="B18" s="6" t="s">
        <v>747</v>
      </c>
      <c r="C18" s="6" t="s">
        <v>750</v>
      </c>
      <c r="D18" s="6">
        <v>64</v>
      </c>
    </row>
    <row r="19" spans="1:4" x14ac:dyDescent="0.25">
      <c r="A19" s="6"/>
      <c r="B19" s="6" t="s">
        <v>747</v>
      </c>
      <c r="C19" s="6" t="s">
        <v>751</v>
      </c>
      <c r="D19" s="6">
        <v>16</v>
      </c>
    </row>
    <row r="20" spans="1:4" x14ac:dyDescent="0.25">
      <c r="A20" s="6"/>
      <c r="B20" s="6" t="s">
        <v>747</v>
      </c>
      <c r="C20" s="6" t="s">
        <v>752</v>
      </c>
      <c r="D20" s="6">
        <v>73</v>
      </c>
    </row>
    <row r="21" spans="1:4" x14ac:dyDescent="0.25">
      <c r="A21" s="6"/>
      <c r="B21" s="6" t="s">
        <v>747</v>
      </c>
      <c r="C21" s="6" t="s">
        <v>753</v>
      </c>
      <c r="D21" s="6">
        <f>151-50</f>
        <v>101</v>
      </c>
    </row>
    <row r="22" spans="1:4" x14ac:dyDescent="0.25">
      <c r="A22" s="6"/>
      <c r="B22" s="6" t="s">
        <v>747</v>
      </c>
      <c r="C22" s="6" t="s">
        <v>754</v>
      </c>
      <c r="D22" s="6">
        <v>5</v>
      </c>
    </row>
    <row r="23" spans="1:4" x14ac:dyDescent="0.25">
      <c r="A23" s="6"/>
      <c r="B23" s="6"/>
      <c r="C23" s="23" t="s">
        <v>59</v>
      </c>
      <c r="D23" s="23">
        <f>SUM(D16:D22)</f>
        <v>346</v>
      </c>
    </row>
    <row r="24" spans="1:4" x14ac:dyDescent="0.25">
      <c r="A24" s="6"/>
      <c r="B24" s="6" t="s">
        <v>755</v>
      </c>
      <c r="C24" s="6" t="s">
        <v>756</v>
      </c>
      <c r="D24" s="6">
        <v>29</v>
      </c>
    </row>
    <row r="25" spans="1:4" x14ac:dyDescent="0.25">
      <c r="A25" s="6"/>
      <c r="B25" s="6"/>
      <c r="C25" s="23" t="s">
        <v>59</v>
      </c>
      <c r="D25" s="23">
        <f>SUM(D24)</f>
        <v>29</v>
      </c>
    </row>
    <row r="26" spans="1:4" x14ac:dyDescent="0.25">
      <c r="A26" s="6"/>
      <c r="B26" s="6" t="s">
        <v>757</v>
      </c>
      <c r="C26" s="6" t="s">
        <v>758</v>
      </c>
      <c r="D26" s="6">
        <f>177-50</f>
        <v>127</v>
      </c>
    </row>
    <row r="27" spans="1:4" x14ac:dyDescent="0.25">
      <c r="A27" s="6"/>
      <c r="B27" s="6" t="s">
        <v>757</v>
      </c>
      <c r="C27" s="6" t="s">
        <v>759</v>
      </c>
      <c r="D27" s="6">
        <v>58</v>
      </c>
    </row>
    <row r="28" spans="1:4" x14ac:dyDescent="0.25">
      <c r="A28" s="6"/>
      <c r="B28" s="6" t="s">
        <v>757</v>
      </c>
      <c r="C28" s="6" t="s">
        <v>760</v>
      </c>
      <c r="D28" s="6">
        <v>102</v>
      </c>
    </row>
    <row r="29" spans="1:4" x14ac:dyDescent="0.25">
      <c r="A29" s="6"/>
      <c r="B29" s="6" t="s">
        <v>757</v>
      </c>
      <c r="C29" s="6" t="s">
        <v>761</v>
      </c>
      <c r="D29" s="6">
        <v>30</v>
      </c>
    </row>
    <row r="30" spans="1:4" x14ac:dyDescent="0.25">
      <c r="A30" s="6"/>
      <c r="B30" s="6" t="s">
        <v>757</v>
      </c>
      <c r="C30" s="6" t="s">
        <v>762</v>
      </c>
      <c r="D30" s="6">
        <f>340-100</f>
        <v>240</v>
      </c>
    </row>
    <row r="31" spans="1:4" x14ac:dyDescent="0.25">
      <c r="A31" s="6"/>
      <c r="B31" s="6" t="s">
        <v>757</v>
      </c>
      <c r="C31" s="6" t="s">
        <v>763</v>
      </c>
      <c r="D31" s="6">
        <f>194-62</f>
        <v>132</v>
      </c>
    </row>
    <row r="32" spans="1:4" x14ac:dyDescent="0.25">
      <c r="A32" s="6"/>
      <c r="B32" s="6"/>
      <c r="C32" s="23" t="s">
        <v>59</v>
      </c>
      <c r="D32" s="23">
        <f>SUM(D26:D31)</f>
        <v>689</v>
      </c>
    </row>
    <row r="33" spans="1:7" x14ac:dyDescent="0.25">
      <c r="A33" s="6"/>
      <c r="B33" s="6" t="s">
        <v>764</v>
      </c>
      <c r="C33" s="6" t="s">
        <v>127</v>
      </c>
      <c r="D33" s="6">
        <v>50</v>
      </c>
    </row>
    <row r="34" spans="1:7" x14ac:dyDescent="0.25">
      <c r="A34" s="6"/>
      <c r="B34" s="6" t="s">
        <v>764</v>
      </c>
      <c r="C34" s="6" t="s">
        <v>765</v>
      </c>
      <c r="D34" s="6">
        <f>140-25</f>
        <v>115</v>
      </c>
    </row>
    <row r="35" spans="1:7" x14ac:dyDescent="0.25">
      <c r="A35" s="6"/>
      <c r="B35" s="6" t="s">
        <v>764</v>
      </c>
      <c r="C35" s="6" t="s">
        <v>766</v>
      </c>
      <c r="D35" s="6">
        <v>27</v>
      </c>
    </row>
    <row r="36" spans="1:7" x14ac:dyDescent="0.25">
      <c r="A36" s="6"/>
      <c r="B36" s="6" t="s">
        <v>764</v>
      </c>
      <c r="C36" s="6" t="s">
        <v>711</v>
      </c>
      <c r="D36" s="6">
        <v>125</v>
      </c>
    </row>
    <row r="37" spans="1:7" x14ac:dyDescent="0.25">
      <c r="A37" s="6"/>
      <c r="B37" s="6" t="s">
        <v>764</v>
      </c>
      <c r="C37" s="6" t="s">
        <v>767</v>
      </c>
      <c r="D37" s="6">
        <v>51</v>
      </c>
    </row>
    <row r="38" spans="1:7" x14ac:dyDescent="0.25">
      <c r="A38" s="6"/>
      <c r="B38" s="6" t="s">
        <v>764</v>
      </c>
      <c r="C38" s="6" t="s">
        <v>768</v>
      </c>
      <c r="D38" s="6">
        <v>1</v>
      </c>
    </row>
    <row r="39" spans="1:7" x14ac:dyDescent="0.25">
      <c r="A39" s="6"/>
      <c r="B39" s="6" t="s">
        <v>764</v>
      </c>
      <c r="C39" s="6" t="s">
        <v>769</v>
      </c>
      <c r="D39" s="6">
        <v>1</v>
      </c>
    </row>
    <row r="40" spans="1:7" x14ac:dyDescent="0.25">
      <c r="A40" s="6"/>
      <c r="B40" s="6" t="s">
        <v>764</v>
      </c>
      <c r="C40" s="6" t="s">
        <v>770</v>
      </c>
      <c r="D40" s="6">
        <v>26</v>
      </c>
    </row>
    <row r="41" spans="1:7" x14ac:dyDescent="0.25">
      <c r="A41" s="6"/>
      <c r="B41" s="6" t="s">
        <v>764</v>
      </c>
      <c r="C41" s="6" t="s">
        <v>771</v>
      </c>
      <c r="D41" s="6">
        <f>149-25</f>
        <v>124</v>
      </c>
    </row>
    <row r="42" spans="1:7" x14ac:dyDescent="0.25">
      <c r="A42" s="6"/>
      <c r="B42" s="6"/>
      <c r="C42" s="23" t="s">
        <v>59</v>
      </c>
      <c r="D42" s="23">
        <f>SUM(D33:D41)</f>
        <v>520</v>
      </c>
    </row>
    <row r="43" spans="1:7" x14ac:dyDescent="0.25">
      <c r="A43" s="29" t="s">
        <v>772</v>
      </c>
      <c r="B43" s="30"/>
      <c r="C43" s="15"/>
      <c r="D43" s="17">
        <f>SUM(D42,D32,D25,D23,D15,D11,D6)</f>
        <v>1921</v>
      </c>
      <c r="F43" s="1">
        <v>1921</v>
      </c>
      <c r="G43" s="2">
        <f>F43-D43</f>
        <v>0</v>
      </c>
    </row>
  </sheetData>
  <mergeCells count="2">
    <mergeCell ref="A1:D1"/>
    <mergeCell ref="A43:B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85" workbookViewId="0">
      <selection activeCell="C99" sqref="C99"/>
    </sheetView>
  </sheetViews>
  <sheetFormatPr defaultRowHeight="15" x14ac:dyDescent="0.25"/>
  <cols>
    <col min="1" max="1" width="25.140625" customWidth="1"/>
    <col min="2" max="2" width="27.28515625" customWidth="1"/>
    <col min="3" max="3" width="40" customWidth="1"/>
    <col min="4" max="4" width="17.7109375" customWidth="1"/>
    <col min="5" max="5" width="12" customWidth="1"/>
  </cols>
  <sheetData>
    <row r="1" spans="1:4" ht="23.25" x14ac:dyDescent="0.35">
      <c r="A1" s="28" t="s">
        <v>1092</v>
      </c>
      <c r="B1" s="28"/>
      <c r="C1" s="28"/>
      <c r="D1" s="28"/>
    </row>
    <row r="3" spans="1:4" x14ac:dyDescent="0.25">
      <c r="A3" s="14" t="s">
        <v>1079</v>
      </c>
    </row>
    <row r="4" spans="1:4" ht="18.75" x14ac:dyDescent="0.25">
      <c r="A4" s="16" t="s">
        <v>1083</v>
      </c>
      <c r="B4" s="16" t="s">
        <v>1080</v>
      </c>
      <c r="C4" s="16" t="s">
        <v>1081</v>
      </c>
      <c r="D4" s="16" t="s">
        <v>1066</v>
      </c>
    </row>
    <row r="5" spans="1:4" x14ac:dyDescent="0.25">
      <c r="A5" s="6" t="s">
        <v>773</v>
      </c>
      <c r="B5" s="6" t="s">
        <v>774</v>
      </c>
      <c r="C5" s="6" t="s">
        <v>775</v>
      </c>
      <c r="D5" s="6">
        <v>314</v>
      </c>
    </row>
    <row r="6" spans="1:4" x14ac:dyDescent="0.25">
      <c r="A6" s="6"/>
      <c r="B6" s="6" t="s">
        <v>774</v>
      </c>
      <c r="C6" s="6" t="s">
        <v>776</v>
      </c>
      <c r="D6" s="6">
        <v>304</v>
      </c>
    </row>
    <row r="7" spans="1:4" x14ac:dyDescent="0.25">
      <c r="A7" s="6"/>
      <c r="B7" s="6" t="s">
        <v>774</v>
      </c>
      <c r="C7" s="6" t="s">
        <v>777</v>
      </c>
      <c r="D7" s="6">
        <v>250</v>
      </c>
    </row>
    <row r="8" spans="1:4" x14ac:dyDescent="0.25">
      <c r="A8" s="6"/>
      <c r="B8" s="6" t="s">
        <v>774</v>
      </c>
      <c r="C8" s="6" t="s">
        <v>778</v>
      </c>
      <c r="D8" s="6">
        <v>122</v>
      </c>
    </row>
    <row r="9" spans="1:4" x14ac:dyDescent="0.25">
      <c r="A9" s="6"/>
      <c r="B9" s="6" t="s">
        <v>774</v>
      </c>
      <c r="C9" s="6" t="s">
        <v>779</v>
      </c>
      <c r="D9" s="6">
        <v>107</v>
      </c>
    </row>
    <row r="10" spans="1:4" x14ac:dyDescent="0.25">
      <c r="A10" s="6"/>
      <c r="B10" s="6" t="s">
        <v>774</v>
      </c>
      <c r="C10" s="6" t="s">
        <v>780</v>
      </c>
      <c r="D10" s="6">
        <v>427</v>
      </c>
    </row>
    <row r="11" spans="1:4" x14ac:dyDescent="0.25">
      <c r="A11" s="6"/>
      <c r="B11" s="6" t="s">
        <v>774</v>
      </c>
      <c r="C11" s="6" t="s">
        <v>781</v>
      </c>
      <c r="D11" s="6">
        <v>316</v>
      </c>
    </row>
    <row r="12" spans="1:4" x14ac:dyDescent="0.25">
      <c r="A12" s="6"/>
      <c r="B12" s="6" t="s">
        <v>774</v>
      </c>
      <c r="C12" s="6" t="s">
        <v>782</v>
      </c>
      <c r="D12" s="6">
        <v>408</v>
      </c>
    </row>
    <row r="13" spans="1:4" x14ac:dyDescent="0.25">
      <c r="A13" s="6"/>
      <c r="B13" s="6" t="s">
        <v>774</v>
      </c>
      <c r="C13" s="6" t="s">
        <v>783</v>
      </c>
      <c r="D13" s="6">
        <v>250</v>
      </c>
    </row>
    <row r="14" spans="1:4" x14ac:dyDescent="0.25">
      <c r="A14" s="6"/>
      <c r="B14" s="6" t="s">
        <v>774</v>
      </c>
      <c r="C14" s="6" t="s">
        <v>784</v>
      </c>
      <c r="D14" s="6">
        <v>170</v>
      </c>
    </row>
    <row r="15" spans="1:4" x14ac:dyDescent="0.25">
      <c r="A15" s="6"/>
      <c r="B15" s="6" t="s">
        <v>774</v>
      </c>
      <c r="C15" s="6" t="s">
        <v>785</v>
      </c>
      <c r="D15" s="6">
        <v>231</v>
      </c>
    </row>
    <row r="16" spans="1:4" x14ac:dyDescent="0.25">
      <c r="A16" s="6"/>
      <c r="B16" s="6" t="s">
        <v>774</v>
      </c>
      <c r="C16" s="6" t="s">
        <v>786</v>
      </c>
      <c r="D16" s="6">
        <v>186</v>
      </c>
    </row>
    <row r="17" spans="1:4" x14ac:dyDescent="0.25">
      <c r="A17" s="6"/>
      <c r="B17" s="6" t="s">
        <v>774</v>
      </c>
      <c r="C17" s="6" t="s">
        <v>787</v>
      </c>
      <c r="D17" s="6">
        <v>276</v>
      </c>
    </row>
    <row r="18" spans="1:4" x14ac:dyDescent="0.25">
      <c r="A18" s="6"/>
      <c r="B18" s="6" t="s">
        <v>774</v>
      </c>
      <c r="C18" s="6" t="s">
        <v>788</v>
      </c>
      <c r="D18" s="6">
        <v>164</v>
      </c>
    </row>
    <row r="19" spans="1:4" x14ac:dyDescent="0.25">
      <c r="A19" s="6"/>
      <c r="B19" s="6" t="s">
        <v>774</v>
      </c>
      <c r="C19" s="6" t="s">
        <v>789</v>
      </c>
      <c r="D19" s="6">
        <v>141</v>
      </c>
    </row>
    <row r="20" spans="1:4" x14ac:dyDescent="0.25">
      <c r="A20" s="6"/>
      <c r="B20" s="6"/>
      <c r="C20" s="23" t="s">
        <v>59</v>
      </c>
      <c r="D20" s="23">
        <f>SUM(D5:D19)</f>
        <v>3666</v>
      </c>
    </row>
    <row r="21" spans="1:4" x14ac:dyDescent="0.25">
      <c r="A21" s="6"/>
      <c r="B21" s="6" t="s">
        <v>790</v>
      </c>
      <c r="C21" s="6" t="s">
        <v>791</v>
      </c>
      <c r="D21" s="6">
        <v>268</v>
      </c>
    </row>
    <row r="22" spans="1:4" x14ac:dyDescent="0.25">
      <c r="A22" s="6"/>
      <c r="B22" s="6" t="s">
        <v>790</v>
      </c>
      <c r="C22" s="6" t="s">
        <v>792</v>
      </c>
      <c r="D22" s="6">
        <v>479</v>
      </c>
    </row>
    <row r="23" spans="1:4" x14ac:dyDescent="0.25">
      <c r="A23" s="6"/>
      <c r="B23" s="6" t="s">
        <v>790</v>
      </c>
      <c r="C23" s="6" t="s">
        <v>793</v>
      </c>
      <c r="D23" s="6">
        <v>441</v>
      </c>
    </row>
    <row r="24" spans="1:4" x14ac:dyDescent="0.25">
      <c r="A24" s="6"/>
      <c r="B24" s="6" t="s">
        <v>790</v>
      </c>
      <c r="C24" s="6" t="s">
        <v>794</v>
      </c>
      <c r="D24" s="6">
        <v>253</v>
      </c>
    </row>
    <row r="25" spans="1:4" x14ac:dyDescent="0.25">
      <c r="A25" s="6"/>
      <c r="B25" s="6" t="s">
        <v>790</v>
      </c>
      <c r="C25" s="6" t="s">
        <v>795</v>
      </c>
      <c r="D25" s="6">
        <v>298</v>
      </c>
    </row>
    <row r="26" spans="1:4" x14ac:dyDescent="0.25">
      <c r="A26" s="6"/>
      <c r="B26" s="6" t="s">
        <v>790</v>
      </c>
      <c r="C26" s="6" t="s">
        <v>796</v>
      </c>
      <c r="D26" s="6">
        <v>107</v>
      </c>
    </row>
    <row r="27" spans="1:4" x14ac:dyDescent="0.25">
      <c r="A27" s="6"/>
      <c r="B27" s="6" t="s">
        <v>790</v>
      </c>
      <c r="C27" s="6" t="s">
        <v>797</v>
      </c>
      <c r="D27" s="6">
        <v>213</v>
      </c>
    </row>
    <row r="28" spans="1:4" x14ac:dyDescent="0.25">
      <c r="A28" s="6"/>
      <c r="B28" s="6" t="s">
        <v>790</v>
      </c>
      <c r="C28" s="6" t="s">
        <v>798</v>
      </c>
      <c r="D28" s="6">
        <v>96</v>
      </c>
    </row>
    <row r="29" spans="1:4" x14ac:dyDescent="0.25">
      <c r="A29" s="6"/>
      <c r="B29" s="6"/>
      <c r="C29" s="23" t="s">
        <v>59</v>
      </c>
      <c r="D29" s="23">
        <f>SUM(D21:D28)</f>
        <v>2155</v>
      </c>
    </row>
    <row r="30" spans="1:4" x14ac:dyDescent="0.25">
      <c r="A30" s="6"/>
      <c r="B30" s="6" t="s">
        <v>799</v>
      </c>
      <c r="C30" s="6" t="s">
        <v>800</v>
      </c>
      <c r="D30" s="6">
        <v>120</v>
      </c>
    </row>
    <row r="31" spans="1:4" x14ac:dyDescent="0.25">
      <c r="A31" s="6"/>
      <c r="B31" s="6" t="s">
        <v>799</v>
      </c>
      <c r="C31" s="6" t="s">
        <v>801</v>
      </c>
      <c r="D31" s="6">
        <v>334</v>
      </c>
    </row>
    <row r="32" spans="1:4" x14ac:dyDescent="0.25">
      <c r="A32" s="6"/>
      <c r="B32" s="6" t="s">
        <v>799</v>
      </c>
      <c r="C32" s="6" t="s">
        <v>802</v>
      </c>
      <c r="D32" s="6">
        <v>139</v>
      </c>
    </row>
    <row r="33" spans="1:4" x14ac:dyDescent="0.25">
      <c r="A33" s="6"/>
      <c r="B33" s="6" t="s">
        <v>799</v>
      </c>
      <c r="C33" s="6" t="s">
        <v>803</v>
      </c>
      <c r="D33" s="6">
        <v>68</v>
      </c>
    </row>
    <row r="34" spans="1:4" x14ac:dyDescent="0.25">
      <c r="A34" s="6"/>
      <c r="B34" s="6" t="s">
        <v>799</v>
      </c>
      <c r="C34" s="6" t="s">
        <v>804</v>
      </c>
      <c r="D34" s="6">
        <v>777</v>
      </c>
    </row>
    <row r="35" spans="1:4" x14ac:dyDescent="0.25">
      <c r="A35" s="6"/>
      <c r="B35" s="6" t="s">
        <v>799</v>
      </c>
      <c r="C35" s="6" t="s">
        <v>805</v>
      </c>
      <c r="D35" s="6">
        <v>344</v>
      </c>
    </row>
    <row r="36" spans="1:4" x14ac:dyDescent="0.25">
      <c r="A36" s="6"/>
      <c r="B36" s="6" t="s">
        <v>799</v>
      </c>
      <c r="C36" s="6" t="s">
        <v>806</v>
      </c>
      <c r="D36" s="6">
        <v>430</v>
      </c>
    </row>
    <row r="37" spans="1:4" x14ac:dyDescent="0.25">
      <c r="A37" s="6"/>
      <c r="B37" s="6" t="s">
        <v>799</v>
      </c>
      <c r="C37" s="6" t="s">
        <v>807</v>
      </c>
      <c r="D37" s="6">
        <v>257</v>
      </c>
    </row>
    <row r="38" spans="1:4" x14ac:dyDescent="0.25">
      <c r="A38" s="6"/>
      <c r="B38" s="6"/>
      <c r="C38" s="23" t="s">
        <v>59</v>
      </c>
      <c r="D38" s="23">
        <f>SUM(D30:D37)</f>
        <v>2469</v>
      </c>
    </row>
    <row r="39" spans="1:4" x14ac:dyDescent="0.25">
      <c r="A39" s="6"/>
      <c r="B39" s="6" t="s">
        <v>808</v>
      </c>
      <c r="C39" s="6" t="s">
        <v>809</v>
      </c>
      <c r="D39" s="6">
        <v>393</v>
      </c>
    </row>
    <row r="40" spans="1:4" x14ac:dyDescent="0.25">
      <c r="A40" s="6"/>
      <c r="B40" s="6" t="s">
        <v>808</v>
      </c>
      <c r="C40" s="6" t="s">
        <v>810</v>
      </c>
      <c r="D40" s="6">
        <v>307</v>
      </c>
    </row>
    <row r="41" spans="1:4" x14ac:dyDescent="0.25">
      <c r="A41" s="6"/>
      <c r="B41" s="6" t="s">
        <v>808</v>
      </c>
      <c r="C41" s="6" t="s">
        <v>811</v>
      </c>
      <c r="D41" s="6">
        <v>403</v>
      </c>
    </row>
    <row r="42" spans="1:4" x14ac:dyDescent="0.25">
      <c r="A42" s="6"/>
      <c r="B42" s="6" t="s">
        <v>808</v>
      </c>
      <c r="C42" s="6" t="s">
        <v>812</v>
      </c>
      <c r="D42" s="6">
        <v>468</v>
      </c>
    </row>
    <row r="43" spans="1:4" x14ac:dyDescent="0.25">
      <c r="A43" s="6"/>
      <c r="B43" s="6" t="s">
        <v>808</v>
      </c>
      <c r="C43" s="6" t="s">
        <v>813</v>
      </c>
      <c r="D43" s="6">
        <v>408</v>
      </c>
    </row>
    <row r="44" spans="1:4" x14ac:dyDescent="0.25">
      <c r="A44" s="6"/>
      <c r="B44" s="6" t="s">
        <v>808</v>
      </c>
      <c r="C44" s="6" t="s">
        <v>814</v>
      </c>
      <c r="D44" s="6">
        <v>237</v>
      </c>
    </row>
    <row r="45" spans="1:4" x14ac:dyDescent="0.25">
      <c r="A45" s="6"/>
      <c r="B45" s="6"/>
      <c r="C45" s="23" t="s">
        <v>59</v>
      </c>
      <c r="D45" s="23">
        <f>SUM(D39:D44)</f>
        <v>2216</v>
      </c>
    </row>
    <row r="46" spans="1:4" x14ac:dyDescent="0.25">
      <c r="A46" s="6"/>
      <c r="B46" s="6" t="s">
        <v>815</v>
      </c>
      <c r="C46" s="6" t="s">
        <v>816</v>
      </c>
      <c r="D46" s="6">
        <v>101</v>
      </c>
    </row>
    <row r="47" spans="1:4" x14ac:dyDescent="0.25">
      <c r="A47" s="6"/>
      <c r="B47" s="6" t="s">
        <v>815</v>
      </c>
      <c r="C47" s="6" t="s">
        <v>817</v>
      </c>
      <c r="D47" s="6">
        <v>322</v>
      </c>
    </row>
    <row r="48" spans="1:4" x14ac:dyDescent="0.25">
      <c r="A48" s="6"/>
      <c r="B48" s="6" t="s">
        <v>815</v>
      </c>
      <c r="C48" s="6" t="s">
        <v>818</v>
      </c>
      <c r="D48" s="6">
        <v>335</v>
      </c>
    </row>
    <row r="49" spans="1:4" x14ac:dyDescent="0.25">
      <c r="A49" s="6"/>
      <c r="B49" s="6" t="s">
        <v>815</v>
      </c>
      <c r="C49" s="6" t="s">
        <v>819</v>
      </c>
      <c r="D49" s="6">
        <f>223-84</f>
        <v>139</v>
      </c>
    </row>
    <row r="50" spans="1:4" x14ac:dyDescent="0.25">
      <c r="A50" s="6"/>
      <c r="B50" s="6" t="s">
        <v>815</v>
      </c>
      <c r="C50" s="6" t="s">
        <v>820</v>
      </c>
      <c r="D50" s="6">
        <v>307</v>
      </c>
    </row>
    <row r="51" spans="1:4" x14ac:dyDescent="0.25">
      <c r="A51" s="6"/>
      <c r="B51" s="6" t="s">
        <v>815</v>
      </c>
      <c r="C51" s="6" t="s">
        <v>821</v>
      </c>
      <c r="D51" s="6">
        <v>465</v>
      </c>
    </row>
    <row r="52" spans="1:4" x14ac:dyDescent="0.25">
      <c r="A52" s="6"/>
      <c r="B52" s="6" t="s">
        <v>815</v>
      </c>
      <c r="C52" s="6" t="s">
        <v>822</v>
      </c>
      <c r="D52" s="6">
        <v>256</v>
      </c>
    </row>
    <row r="53" spans="1:4" x14ac:dyDescent="0.25">
      <c r="A53" s="6"/>
      <c r="B53" s="6" t="s">
        <v>815</v>
      </c>
      <c r="C53" s="6" t="s">
        <v>823</v>
      </c>
      <c r="D53" s="6">
        <v>128</v>
      </c>
    </row>
    <row r="54" spans="1:4" x14ac:dyDescent="0.25">
      <c r="A54" s="6"/>
      <c r="B54" s="6" t="s">
        <v>815</v>
      </c>
      <c r="C54" s="6" t="s">
        <v>824</v>
      </c>
      <c r="D54" s="6">
        <v>515</v>
      </c>
    </row>
    <row r="55" spans="1:4" x14ac:dyDescent="0.25">
      <c r="A55" s="6"/>
      <c r="B55" s="6" t="s">
        <v>815</v>
      </c>
      <c r="C55" s="6" t="s">
        <v>616</v>
      </c>
      <c r="D55" s="6">
        <v>111</v>
      </c>
    </row>
    <row r="56" spans="1:4" x14ac:dyDescent="0.25">
      <c r="A56" s="6"/>
      <c r="B56" s="6" t="s">
        <v>815</v>
      </c>
      <c r="C56" s="6" t="s">
        <v>825</v>
      </c>
      <c r="D56" s="6">
        <v>318</v>
      </c>
    </row>
    <row r="57" spans="1:4" x14ac:dyDescent="0.25">
      <c r="A57" s="6"/>
      <c r="B57" s="6" t="s">
        <v>815</v>
      </c>
      <c r="C57" s="6" t="s">
        <v>826</v>
      </c>
      <c r="D57" s="6">
        <v>391</v>
      </c>
    </row>
    <row r="58" spans="1:4" x14ac:dyDescent="0.25">
      <c r="A58" s="6"/>
      <c r="B58" s="6"/>
      <c r="C58" s="23" t="s">
        <v>59</v>
      </c>
      <c r="D58" s="23">
        <f>SUM(D46:D57)</f>
        <v>3388</v>
      </c>
    </row>
    <row r="59" spans="1:4" x14ac:dyDescent="0.25">
      <c r="A59" s="6"/>
      <c r="B59" s="6" t="s">
        <v>827</v>
      </c>
      <c r="C59" s="6" t="s">
        <v>828</v>
      </c>
      <c r="D59" s="6">
        <v>294</v>
      </c>
    </row>
    <row r="60" spans="1:4" x14ac:dyDescent="0.25">
      <c r="A60" s="6"/>
      <c r="B60" s="6" t="s">
        <v>827</v>
      </c>
      <c r="C60" s="6" t="s">
        <v>829</v>
      </c>
      <c r="D60" s="6">
        <v>152</v>
      </c>
    </row>
    <row r="61" spans="1:4" x14ac:dyDescent="0.25">
      <c r="A61" s="6"/>
      <c r="B61" s="6" t="s">
        <v>827</v>
      </c>
      <c r="C61" s="6" t="s">
        <v>830</v>
      </c>
      <c r="D61" s="6">
        <v>134</v>
      </c>
    </row>
    <row r="62" spans="1:4" x14ac:dyDescent="0.25">
      <c r="A62" s="6"/>
      <c r="B62" s="6" t="s">
        <v>827</v>
      </c>
      <c r="C62" s="6" t="s">
        <v>831</v>
      </c>
      <c r="D62" s="6">
        <v>298</v>
      </c>
    </row>
    <row r="63" spans="1:4" x14ac:dyDescent="0.25">
      <c r="A63" s="6"/>
      <c r="B63" s="6" t="s">
        <v>827</v>
      </c>
      <c r="C63" s="6" t="s">
        <v>832</v>
      </c>
      <c r="D63" s="6">
        <v>336</v>
      </c>
    </row>
    <row r="64" spans="1:4" x14ac:dyDescent="0.25">
      <c r="A64" s="6"/>
      <c r="B64" s="6" t="s">
        <v>827</v>
      </c>
      <c r="C64" s="6" t="s">
        <v>833</v>
      </c>
      <c r="D64" s="6">
        <v>257</v>
      </c>
    </row>
    <row r="65" spans="1:4" x14ac:dyDescent="0.25">
      <c r="A65" s="6"/>
      <c r="B65" s="6"/>
      <c r="C65" s="23" t="s">
        <v>59</v>
      </c>
      <c r="D65" s="23">
        <f>SUM(D59:D64)</f>
        <v>1471</v>
      </c>
    </row>
    <row r="66" spans="1:4" x14ac:dyDescent="0.25">
      <c r="A66" s="6"/>
      <c r="B66" s="6" t="s">
        <v>834</v>
      </c>
      <c r="C66" s="6" t="s">
        <v>835</v>
      </c>
      <c r="D66" s="6">
        <v>147</v>
      </c>
    </row>
    <row r="67" spans="1:4" x14ac:dyDescent="0.25">
      <c r="A67" s="6"/>
      <c r="B67" s="6" t="s">
        <v>834</v>
      </c>
      <c r="C67" s="6" t="s">
        <v>836</v>
      </c>
      <c r="D67" s="6">
        <v>408</v>
      </c>
    </row>
    <row r="68" spans="1:4" x14ac:dyDescent="0.25">
      <c r="A68" s="6"/>
      <c r="B68" s="6" t="s">
        <v>834</v>
      </c>
      <c r="C68" s="6" t="s">
        <v>837</v>
      </c>
      <c r="D68" s="6">
        <v>583</v>
      </c>
    </row>
    <row r="69" spans="1:4" x14ac:dyDescent="0.25">
      <c r="A69" s="6"/>
      <c r="B69" s="6" t="s">
        <v>834</v>
      </c>
      <c r="C69" s="6" t="s">
        <v>838</v>
      </c>
      <c r="D69" s="6">
        <v>247</v>
      </c>
    </row>
    <row r="70" spans="1:4" x14ac:dyDescent="0.25">
      <c r="A70" s="6"/>
      <c r="B70" s="6" t="s">
        <v>834</v>
      </c>
      <c r="C70" s="6" t="s">
        <v>839</v>
      </c>
      <c r="D70" s="6">
        <v>164</v>
      </c>
    </row>
    <row r="71" spans="1:4" x14ac:dyDescent="0.25">
      <c r="A71" s="6"/>
      <c r="B71" s="6" t="s">
        <v>834</v>
      </c>
      <c r="C71" s="6" t="s">
        <v>840</v>
      </c>
      <c r="D71" s="6">
        <v>266</v>
      </c>
    </row>
    <row r="72" spans="1:4" x14ac:dyDescent="0.25">
      <c r="A72" s="6"/>
      <c r="B72" s="6" t="s">
        <v>834</v>
      </c>
      <c r="C72" s="6" t="s">
        <v>841</v>
      </c>
      <c r="D72" s="6">
        <v>337</v>
      </c>
    </row>
    <row r="73" spans="1:4" x14ac:dyDescent="0.25">
      <c r="A73" s="6"/>
      <c r="B73" s="6" t="s">
        <v>834</v>
      </c>
      <c r="C73" s="6" t="s">
        <v>842</v>
      </c>
      <c r="D73" s="6">
        <v>347</v>
      </c>
    </row>
    <row r="74" spans="1:4" x14ac:dyDescent="0.25">
      <c r="A74" s="6"/>
      <c r="B74" s="6" t="s">
        <v>834</v>
      </c>
      <c r="C74" s="6" t="s">
        <v>843</v>
      </c>
      <c r="D74" s="6">
        <v>558</v>
      </c>
    </row>
    <row r="75" spans="1:4" x14ac:dyDescent="0.25">
      <c r="A75" s="6"/>
      <c r="B75" s="6" t="s">
        <v>834</v>
      </c>
      <c r="C75" s="6" t="s">
        <v>844</v>
      </c>
      <c r="D75" s="6">
        <v>593</v>
      </c>
    </row>
    <row r="76" spans="1:4" x14ac:dyDescent="0.25">
      <c r="A76" s="6"/>
      <c r="B76" s="6" t="s">
        <v>834</v>
      </c>
      <c r="C76" s="6" t="s">
        <v>845</v>
      </c>
      <c r="D76" s="6">
        <v>275</v>
      </c>
    </row>
    <row r="77" spans="1:4" x14ac:dyDescent="0.25">
      <c r="A77" s="6"/>
      <c r="B77" s="6" t="s">
        <v>834</v>
      </c>
      <c r="C77" s="6" t="s">
        <v>846</v>
      </c>
      <c r="D77" s="6">
        <v>455</v>
      </c>
    </row>
    <row r="78" spans="1:4" x14ac:dyDescent="0.25">
      <c r="A78" s="6"/>
      <c r="B78" s="6"/>
      <c r="C78" s="23" t="s">
        <v>59</v>
      </c>
      <c r="D78" s="23">
        <f>SUM(D66:D77)</f>
        <v>4380</v>
      </c>
    </row>
    <row r="79" spans="1:4" x14ac:dyDescent="0.25">
      <c r="A79" s="6"/>
      <c r="B79" s="6" t="s">
        <v>847</v>
      </c>
      <c r="C79" s="6" t="s">
        <v>848</v>
      </c>
      <c r="D79" s="6">
        <v>447</v>
      </c>
    </row>
    <row r="80" spans="1:4" x14ac:dyDescent="0.25">
      <c r="A80" s="6"/>
      <c r="B80" s="6" t="s">
        <v>847</v>
      </c>
      <c r="C80" s="6" t="s">
        <v>849</v>
      </c>
      <c r="D80" s="6">
        <v>347</v>
      </c>
    </row>
    <row r="81" spans="1:4" x14ac:dyDescent="0.25">
      <c r="A81" s="6"/>
      <c r="B81" s="6" t="s">
        <v>847</v>
      </c>
      <c r="C81" s="6" t="s">
        <v>850</v>
      </c>
      <c r="D81" s="6">
        <v>554</v>
      </c>
    </row>
    <row r="82" spans="1:4" x14ac:dyDescent="0.25">
      <c r="A82" s="6"/>
      <c r="B82" s="6" t="s">
        <v>847</v>
      </c>
      <c r="C82" s="6" t="s">
        <v>851</v>
      </c>
      <c r="D82" s="6">
        <v>356</v>
      </c>
    </row>
    <row r="83" spans="1:4" x14ac:dyDescent="0.25">
      <c r="A83" s="6"/>
      <c r="B83" s="6" t="s">
        <v>847</v>
      </c>
      <c r="C83" s="6" t="s">
        <v>852</v>
      </c>
      <c r="D83" s="6">
        <v>403</v>
      </c>
    </row>
    <row r="84" spans="1:4" x14ac:dyDescent="0.25">
      <c r="A84" s="6"/>
      <c r="B84" s="6" t="s">
        <v>847</v>
      </c>
      <c r="C84" s="6" t="s">
        <v>853</v>
      </c>
      <c r="D84" s="6">
        <v>360</v>
      </c>
    </row>
    <row r="85" spans="1:4" x14ac:dyDescent="0.25">
      <c r="A85" s="6"/>
      <c r="B85" s="6" t="s">
        <v>847</v>
      </c>
      <c r="C85" s="6" t="s">
        <v>854</v>
      </c>
      <c r="D85" s="6">
        <v>170</v>
      </c>
    </row>
    <row r="86" spans="1:4" x14ac:dyDescent="0.25">
      <c r="A86" s="6"/>
      <c r="B86" s="6" t="s">
        <v>847</v>
      </c>
      <c r="C86" s="6" t="s">
        <v>855</v>
      </c>
      <c r="D86" s="6">
        <v>433</v>
      </c>
    </row>
    <row r="87" spans="1:4" x14ac:dyDescent="0.25">
      <c r="A87" s="6"/>
      <c r="B87" s="6" t="s">
        <v>847</v>
      </c>
      <c r="C87" s="6" t="s">
        <v>856</v>
      </c>
      <c r="D87" s="6">
        <v>518</v>
      </c>
    </row>
    <row r="88" spans="1:4" x14ac:dyDescent="0.25">
      <c r="A88" s="6"/>
      <c r="B88" s="6" t="s">
        <v>847</v>
      </c>
      <c r="C88" s="6" t="s">
        <v>857</v>
      </c>
      <c r="D88" s="6">
        <v>230</v>
      </c>
    </row>
    <row r="89" spans="1:4" x14ac:dyDescent="0.25">
      <c r="A89" s="6"/>
      <c r="B89" s="6" t="s">
        <v>847</v>
      </c>
      <c r="C89" s="6" t="s">
        <v>858</v>
      </c>
      <c r="D89" s="6">
        <v>494</v>
      </c>
    </row>
    <row r="90" spans="1:4" x14ac:dyDescent="0.25">
      <c r="A90" s="6"/>
      <c r="B90" s="6" t="s">
        <v>847</v>
      </c>
      <c r="C90" s="6" t="s">
        <v>859</v>
      </c>
      <c r="D90" s="6">
        <v>370</v>
      </c>
    </row>
    <row r="91" spans="1:4" x14ac:dyDescent="0.25">
      <c r="A91" s="6"/>
      <c r="B91" s="6" t="s">
        <v>847</v>
      </c>
      <c r="C91" s="6" t="s">
        <v>860</v>
      </c>
      <c r="D91" s="6">
        <v>406</v>
      </c>
    </row>
    <row r="92" spans="1:4" x14ac:dyDescent="0.25">
      <c r="A92" s="6"/>
      <c r="B92" s="6" t="s">
        <v>847</v>
      </c>
      <c r="C92" s="6" t="s">
        <v>861</v>
      </c>
      <c r="D92" s="6">
        <v>627</v>
      </c>
    </row>
    <row r="93" spans="1:4" x14ac:dyDescent="0.25">
      <c r="A93" s="6"/>
      <c r="B93" s="6"/>
      <c r="C93" s="23" t="s">
        <v>59</v>
      </c>
      <c r="D93" s="23">
        <f>SUM(D79:D92)</f>
        <v>5715</v>
      </c>
    </row>
    <row r="94" spans="1:4" x14ac:dyDescent="0.25">
      <c r="A94" s="29" t="s">
        <v>862</v>
      </c>
      <c r="B94" s="30"/>
      <c r="C94" s="15"/>
      <c r="D94" s="17">
        <f>SUM(D93,D78,D65,D58,D45,D38,D29,D20)</f>
        <v>25460</v>
      </c>
    </row>
  </sheetData>
  <mergeCells count="2">
    <mergeCell ref="A1:D1"/>
    <mergeCell ref="A94:B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Sebaran RTLH Se-NTB</vt:lpstr>
      <vt:lpstr>Mataram</vt:lpstr>
      <vt:lpstr>Lobar</vt:lpstr>
      <vt:lpstr>Loteng</vt:lpstr>
      <vt:lpstr>Lotim</vt:lpstr>
      <vt:lpstr>KLU</vt:lpstr>
      <vt:lpstr>Sumbawa</vt:lpstr>
      <vt:lpstr>KSB</vt:lpstr>
      <vt:lpstr>Dompu</vt:lpstr>
      <vt:lpstr>Bima</vt:lpstr>
      <vt:lpstr>Kota Bima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cemungut</cp:lastModifiedBy>
  <dcterms:created xsi:type="dcterms:W3CDTF">2021-07-15T01:48:07Z</dcterms:created>
  <dcterms:modified xsi:type="dcterms:W3CDTF">2021-07-17T05:37:35Z</dcterms:modified>
</cp:coreProperties>
</file>