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87" windowHeight="7645" activeTab="1"/>
  </bookViews>
  <sheets>
    <sheet name="BELUM SERTIFIKAT 2022 BMD" sheetId="25" r:id="rId1"/>
    <sheet name="FISIK FINAL SERTIFIKAT" sheetId="26" r:id="rId2"/>
    <sheet name="RENCANA SERTIFIKAT FINAL 2022" sheetId="20" r:id="rId3"/>
  </sheets>
  <definedNames>
    <definedName name="_xlnm._FilterDatabase" localSheetId="0" hidden="1">'BELUM SERTIFIKAT 2022 BMD'!$A$7:$O$344</definedName>
    <definedName name="_xlnm._FilterDatabase" localSheetId="1" hidden="1">'FISIK FINAL SERTIFIKAT'!$A$8:$O$36</definedName>
    <definedName name="_xlnm._FilterDatabase" localSheetId="2" hidden="1">'RENCANA SERTIFIKAT FINAL 2022'!$A$8:$Q$54</definedName>
    <definedName name="_xlnm.Print_Area" localSheetId="0">'BELUM SERTIFIKAT 2022 BMD'!$A$1:$O$353</definedName>
    <definedName name="_xlnm.Print_Area" localSheetId="1">'FISIK FINAL SERTIFIKAT'!$A$1:$O$47</definedName>
    <definedName name="_xlnm.Print_Area" localSheetId="2">'RENCANA SERTIFIKAT FINAL 2022'!$A$1:$Q$65</definedName>
    <definedName name="_xlnm.Print_Titles" localSheetId="0">'BELUM SERTIFIKAT 2022 BMD'!$3:$6</definedName>
    <definedName name="_xlnm.Print_Titles" localSheetId="1">'FISIK FINAL SERTIFIKAT'!$3:$6</definedName>
    <definedName name="_xlnm.Print_Titles" localSheetId="2">'RENCANA SERTIFIKAT FINAL 2022'!$3:$6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0" i="26" l="1"/>
  <c r="N88" i="26"/>
  <c r="N27" i="26"/>
  <c r="N26" i="26"/>
  <c r="N25" i="26"/>
  <c r="N23" i="26"/>
  <c r="N20" i="26"/>
  <c r="N15" i="26"/>
  <c r="N14" i="26"/>
  <c r="N10" i="26"/>
  <c r="P16" i="20"/>
  <c r="O109" i="20"/>
  <c r="N109" i="20"/>
  <c r="E109" i="20"/>
  <c r="P107" i="20"/>
  <c r="P44" i="20"/>
  <c r="P43" i="20"/>
  <c r="P42" i="20"/>
  <c r="P40" i="20"/>
  <c r="P28" i="20"/>
  <c r="P18" i="20"/>
  <c r="P10" i="20"/>
  <c r="P109" i="20" s="1"/>
  <c r="N90" i="26" l="1"/>
  <c r="M344" i="25" l="1"/>
  <c r="E344" i="25"/>
  <c r="A9" i="25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</calcChain>
</file>

<file path=xl/sharedStrings.xml><?xml version="1.0" encoding="utf-8"?>
<sst xmlns="http://schemas.openxmlformats.org/spreadsheetml/2006/main" count="3923" uniqueCount="869">
  <si>
    <t xml:space="preserve"> </t>
  </si>
  <si>
    <t>No.</t>
  </si>
  <si>
    <t>Jenis Barang /
Nama Barang</t>
  </si>
  <si>
    <t>N o m o r</t>
  </si>
  <si>
    <t>Luas
(M2)</t>
  </si>
  <si>
    <t>Tahun Penga-daan</t>
  </si>
  <si>
    <t>Letak/
Alamat</t>
  </si>
  <si>
    <t>Penggunaan</t>
  </si>
  <si>
    <t>Asal
usul</t>
  </si>
  <si>
    <t>Progres</t>
  </si>
  <si>
    <t>SKPD/OPD Pengguna</t>
  </si>
  <si>
    <t>Keterangan</t>
  </si>
  <si>
    <t>Kode Barang
1.3.</t>
  </si>
  <si>
    <t>Regis-
ter</t>
  </si>
  <si>
    <t>ASET TETAP</t>
  </si>
  <si>
    <t>Tanah Untuk Jalan Propinsi</t>
  </si>
  <si>
    <t>01.01.01.04.002</t>
  </si>
  <si>
    <t>000001</t>
  </si>
  <si>
    <t>Pembelian</t>
  </si>
  <si>
    <t>000002</t>
  </si>
  <si>
    <t>000003</t>
  </si>
  <si>
    <t>000004</t>
  </si>
  <si>
    <t>000005</t>
  </si>
  <si>
    <t>01.01.03.07.011</t>
  </si>
  <si>
    <t>01.01.02.07.001</t>
  </si>
  <si>
    <t>000006</t>
  </si>
  <si>
    <t>01.01.02.03.004</t>
  </si>
  <si>
    <t>01.01.03.17.002</t>
  </si>
  <si>
    <t>Tanah Bangunan Pendidikan Dan Latihan</t>
  </si>
  <si>
    <t>Hibah</t>
  </si>
  <si>
    <t>Tanah Sawah Irigasi</t>
  </si>
  <si>
    <t>tanah kampung lainnya (dst)</t>
  </si>
  <si>
    <t>Jl. Yos Soedarso Lembar</t>
  </si>
  <si>
    <t>Tanah untuk Jalan lainnya</t>
  </si>
  <si>
    <t>Tanah Usaha</t>
  </si>
  <si>
    <t>Tanah Perkebunan Lainnya</t>
  </si>
  <si>
    <t>Jalan Suranadi No. 51 Narmada</t>
  </si>
  <si>
    <t>Tanah Bangunan Kantor Pemerintah</t>
  </si>
  <si>
    <t>01.01.01.04.001</t>
  </si>
  <si>
    <t xml:space="preserve"> Serumbung Lembar Lobar</t>
  </si>
  <si>
    <t>Kantor/Gudang Penyimpanan Alat Berat</t>
  </si>
  <si>
    <t>UPTD. Balai Pemeliharaan Jalan Provinsi Wilayah Pulau Lombok</t>
  </si>
  <si>
    <t>Tanah Kebun Induk</t>
  </si>
  <si>
    <t>01.01.02.03.002</t>
  </si>
  <si>
    <t xml:space="preserve"> JUMLAH </t>
  </si>
  <si>
    <t>Drs. SAMSUL RIZAL, MM</t>
  </si>
  <si>
    <t>Pembina Utama Muda (IV/c)</t>
  </si>
  <si>
    <t>NIP. 19640802 199103 1 007</t>
  </si>
  <si>
    <t>Jl. Sultan Hasanudin</t>
  </si>
  <si>
    <t>Dinas Pekerjaaan Umum Provinsi NTB</t>
  </si>
  <si>
    <t>Jalan Langko</t>
  </si>
  <si>
    <t>Jalan Pejanggik</t>
  </si>
  <si>
    <t>Jalan Selaparang</t>
  </si>
  <si>
    <t>Jalan Yos Sudarso</t>
  </si>
  <si>
    <t>Jalan Pendidikan</t>
  </si>
  <si>
    <t>Jalan R. Suprapto</t>
  </si>
  <si>
    <t>Jalan WR Supratman</t>
  </si>
  <si>
    <t>Jalan Catur Warga</t>
  </si>
  <si>
    <t>Jalan Panca Usaha</t>
  </si>
  <si>
    <t>Jalan I Gusti Ketut Jelantik Gosa</t>
  </si>
  <si>
    <t>Jalan Bung Hatta</t>
  </si>
  <si>
    <t>Jalan Sultan Kaharudin</t>
  </si>
  <si>
    <t>Jalan T.G.H Bangkol</t>
  </si>
  <si>
    <t>Jalan Bung Karno</t>
  </si>
  <si>
    <t>Jalan A.R  Hakim</t>
  </si>
  <si>
    <t>Jalan DR. Wahidin (Bts. Kota)</t>
  </si>
  <si>
    <t>Jalan DR. Sutomo (Mataram)-Rembiga</t>
  </si>
  <si>
    <t>Jalan Majapahit</t>
  </si>
  <si>
    <t>Jalan Prabu Rangkasari</t>
  </si>
  <si>
    <t>Jalan Sriwijaya</t>
  </si>
  <si>
    <t>Jalan Brawijaya</t>
  </si>
  <si>
    <t>Jalan AA Gde Ngurah Cakranegara</t>
  </si>
  <si>
    <t>Jalan RA Kartini Monjok</t>
  </si>
  <si>
    <t>Jalan Ade Irma Suryani</t>
  </si>
  <si>
    <t>Jalan Imam Bonjol</t>
  </si>
  <si>
    <t>Jalan Diponegoro (Bts. Kota)</t>
  </si>
  <si>
    <t>Jalan Gajah Mada</t>
  </si>
  <si>
    <t>Jalan Airlangga</t>
  </si>
  <si>
    <t>Jalan Udayana</t>
  </si>
  <si>
    <t>Jalan Panji Tilar Negara</t>
  </si>
  <si>
    <t>Bidang 1 Jalan WR Supratman (Kel. Mataram Timur, Kec. Mataram)</t>
  </si>
  <si>
    <t>Bidang 1 Jalan I Gusti Ketut Jelantik Gosa (Kel. Abian Tubuh Baru, Kec. Sandubaya)</t>
  </si>
  <si>
    <t>Bidang 1 Jalan Sultan Salahudin (Kel. Tanjung Karang, Kec. Sekarbela)</t>
  </si>
  <si>
    <t>Bidang 1 Jalan Sultan Kaharudin (Kel. Tanjung Karang, Kec. Sekarbela)</t>
  </si>
  <si>
    <t>Bidang 1 Jalan Sultan Kaharudin (Kel. Pagesangan, Kec. Mataram)</t>
  </si>
  <si>
    <t>Bidang 1 Jalan T.G.H Bangkol (Kel. Pagesangan, Kec. Mataram)</t>
  </si>
  <si>
    <t>Bidang 1 Jalan A.R. Hakim (Kel. Mataram Timur, Kec. Mataram)</t>
  </si>
  <si>
    <t>Bidang 1 Jalan DR. Wahidin (Kel. Rembiga, Kec. Selaparang)</t>
  </si>
  <si>
    <t>Bidang 2 Jalan DR. Wahidin (Kel. Rembiga, Kec. Selaparang)</t>
  </si>
  <si>
    <t>Bidang 3 Jalan DR. Wahidin (Kel. Rembiga, Kec. Selaparang)</t>
  </si>
  <si>
    <t>Bidang 4 Jalan DR. Wahidin (Kel. Rembiga, Kec. Selaparang)</t>
  </si>
  <si>
    <t>Bidang 1 Jalan DR. Soetomo (Kel. Rembiga, Kec. Selaparang)</t>
  </si>
  <si>
    <t>Bidang 1 Jalan DR. Soetomo (Kel. Karang Baru, Kec. Selaparang)</t>
  </si>
  <si>
    <t>Bidang 2 Jalan DR. Soetomo (Kel. Karang Baru, Kec. Selaparang)</t>
  </si>
  <si>
    <t>Bidang 3 Jalan DR. Soetomo (Kel. Karang Baru, Kec. Selaparang)</t>
  </si>
  <si>
    <t>Bidang 1 Jalan Majapahit (Kel. Pagesangan, Kec. Mataram)</t>
  </si>
  <si>
    <t>Bidang 1 Jalan Sriwijaya (Kel. Pagesangan, Kec. Mataram)</t>
  </si>
  <si>
    <t>Bidang 1 Jalan Sriwijaya (Kel. Mataram Timur, Kec. Mataram)</t>
  </si>
  <si>
    <t>Bidang 1 Jalan A.A Gde Ngurah (Kel. Abian Tubuh Baru, Kec. Sandubaya)</t>
  </si>
  <si>
    <t>Bidang 1 Jalan Ade Irma Suryani (Kel. Monjok, Kec. Selaparang)</t>
  </si>
  <si>
    <t>Bidang 1 Jalan Panji Tilar (Kel. Tanjung Karang, Kec. Sekarbela)</t>
  </si>
  <si>
    <t>Bidang 1 Jalan HOS Tjokroaminoto (Kel. Monjok Barat, Kec. Selaparang) dan Belum Tercatat Di KIB</t>
  </si>
  <si>
    <t>Tanah Lapangan Penimbunan Barang Lainnya</t>
  </si>
  <si>
    <t>01.01.03.03.006</t>
  </si>
  <si>
    <t>TPA Kebon Kongok</t>
  </si>
  <si>
    <t>01.01.03.07.002</t>
  </si>
  <si>
    <t>000053</t>
  </si>
  <si>
    <t>Kuta-Keruak</t>
  </si>
  <si>
    <t>No</t>
  </si>
  <si>
    <t>SHP</t>
  </si>
  <si>
    <t>1.3.1.01.01.04.002</t>
  </si>
  <si>
    <t>0001</t>
  </si>
  <si>
    <t>0002</t>
  </si>
  <si>
    <t>0003</t>
  </si>
  <si>
    <t>0004</t>
  </si>
  <si>
    <t>0005</t>
  </si>
  <si>
    <t>0006</t>
  </si>
  <si>
    <t>Jl. Raya Gondang Kecamatan Gangga</t>
  </si>
  <si>
    <t>SMKN 1 Tanjung</t>
  </si>
  <si>
    <t>SMAN 1 Gangga</t>
  </si>
  <si>
    <t>SMKN 1 Kayangan</t>
  </si>
  <si>
    <t>Tanah Kampung Lainnya (dst)</t>
  </si>
  <si>
    <t>-</t>
  </si>
  <si>
    <t>1.3.1.01.03.17.002</t>
  </si>
  <si>
    <t>1.3.1.01.03.07.011</t>
  </si>
  <si>
    <t>1.3.1.01.02.03.004</t>
  </si>
  <si>
    <t>1.3.1.01.02.07.001</t>
  </si>
  <si>
    <t>KABUPATEN LOMBOK BARAT</t>
  </si>
  <si>
    <t>0007</t>
  </si>
  <si>
    <t>Jalan Ahmad Yani No. 5 Narmada</t>
  </si>
  <si>
    <t>Jalan Sonokeling Dasan Geria Lingsar</t>
  </si>
  <si>
    <t>Jalan TGH. Abdul Karim Kediri</t>
  </si>
  <si>
    <t>Jalan TGH Abdul Hafidz Jagaraga Kuripan</t>
  </si>
  <si>
    <t>Jalan TGH Abdul Hafidz No. 2 Jagaraga Kuripan</t>
  </si>
  <si>
    <t>Jalan TGH. Al-Khaidy Kumbung Kuripan Utara</t>
  </si>
  <si>
    <t>Jalan Gatot Subroto Gerung Utara</t>
  </si>
  <si>
    <t>Jalan Imam Bonjol No.1 Gerung Utara</t>
  </si>
  <si>
    <t>Jalan Raya Lembar-Mataram No. 16 Jembatan Kembar Lembar</t>
  </si>
  <si>
    <t>Jalan Raya Sekotong Cendi Manik</t>
  </si>
  <si>
    <t>Jalan H.L. Anggrat B.A Gerung Utara</t>
  </si>
  <si>
    <t>Mareje Timbur Lembar</t>
  </si>
  <si>
    <t>SMAN 1 Narmada</t>
  </si>
  <si>
    <t>SMAN 2 Narmada</t>
  </si>
  <si>
    <t>SMKN 2 Lingsar</t>
  </si>
  <si>
    <t>SMAN 1 Kediri</t>
  </si>
  <si>
    <t>SMKN 1 Kuripan</t>
  </si>
  <si>
    <t>SMKN 2 Kuripan</t>
  </si>
  <si>
    <t>SMAN 1 Gerung</t>
  </si>
  <si>
    <t>SMAN 2 Gerung</t>
  </si>
  <si>
    <t>SMAN 1 Lembar</t>
  </si>
  <si>
    <t>SMAN 3 Lembar</t>
  </si>
  <si>
    <t>SMAN 1 Kuripan</t>
  </si>
  <si>
    <t>00003</t>
  </si>
  <si>
    <t>KOTA MATARAM</t>
  </si>
  <si>
    <t>KABUPATEN LOMBOK UTARA</t>
  </si>
  <si>
    <t>Balik Nama</t>
  </si>
  <si>
    <t>SMKN 2 Sekotong</t>
  </si>
  <si>
    <t>Sertifikat Jadi</t>
  </si>
  <si>
    <t>Bidang 4 Jalan DR. Soetomo (Kel. Karang Baru, Kec. Selaparang)</t>
  </si>
  <si>
    <t>Tanggal Terbit</t>
  </si>
  <si>
    <t>Luas</t>
  </si>
  <si>
    <t>SMKN 2 Lembar</t>
  </si>
  <si>
    <t>SMKN 1 Sekotong</t>
  </si>
  <si>
    <t>00027</t>
  </si>
  <si>
    <t>00028</t>
  </si>
  <si>
    <t>00097</t>
  </si>
  <si>
    <t>00098</t>
  </si>
  <si>
    <t>00068</t>
  </si>
  <si>
    <t>SMPLB Negeri 1 Lombok Barat/SLBN 2 Lombok Barat</t>
  </si>
  <si>
    <t>00099</t>
  </si>
  <si>
    <t>KABUPATEN LOMBOK TENGAH</t>
  </si>
  <si>
    <t>00041</t>
  </si>
  <si>
    <t>00057</t>
  </si>
  <si>
    <t>00015</t>
  </si>
  <si>
    <t>Nilai Objek
(ribuan Rp)</t>
  </si>
  <si>
    <t>00054</t>
  </si>
  <si>
    <t>Sertifikat Jadi (idem)</t>
  </si>
  <si>
    <t>000013</t>
  </si>
  <si>
    <t>Bidang 1 Jalan Udayana (Kel. Monjok Barat, Kec. Selaparang)</t>
  </si>
  <si>
    <t>Bidang 2 Jalan Jalan Udayana (Kel. Monjok Barat, Kec. Selaparang)</t>
  </si>
  <si>
    <t>00077</t>
  </si>
  <si>
    <t>Bidang 1 Jalan R.A. Kartini (Kel. Monjok, Kec. Selaparang)</t>
  </si>
  <si>
    <t>Bidang 1 Jalan Jalan Prabu Rangkasari (Kel. Abian Tubuh, Kec. Sandubaya)</t>
  </si>
  <si>
    <t>00076</t>
  </si>
  <si>
    <t>Bidang 1 Jalan HOS Tjokroaminoto (Kel. Monjok, Kec. Selaparang) dan Belum Tercatat Di KIB</t>
  </si>
  <si>
    <t>000036</t>
  </si>
  <si>
    <t>000037</t>
  </si>
  <si>
    <t>000038</t>
  </si>
  <si>
    <t>Lembar-Sekotong-Pelangan</t>
  </si>
  <si>
    <t>Pelangan-Sepi-Pengantap</t>
  </si>
  <si>
    <t>Tanjung Karang-Kebon Ayu-Lembar</t>
  </si>
  <si>
    <t>000041</t>
  </si>
  <si>
    <t>000042</t>
  </si>
  <si>
    <t>Rumak - Kediri</t>
  </si>
  <si>
    <t>Bengkel - Kediri</t>
  </si>
  <si>
    <t>000040</t>
  </si>
  <si>
    <t>Kediri - Praya</t>
  </si>
  <si>
    <t>000050</t>
  </si>
  <si>
    <t>Montong Ajan - Penujak</t>
  </si>
  <si>
    <t>000051</t>
  </si>
  <si>
    <t>Praya-Keruak</t>
  </si>
  <si>
    <t>000052</t>
  </si>
  <si>
    <t>Jl. Pejanggik Praya</t>
  </si>
  <si>
    <t>000055</t>
  </si>
  <si>
    <t>000058</t>
  </si>
  <si>
    <t>000061</t>
  </si>
  <si>
    <t>000062</t>
  </si>
  <si>
    <t>000063</t>
  </si>
  <si>
    <t>000064</t>
  </si>
  <si>
    <t>Sp. Pengantap-Montong Ajan-Kuta</t>
  </si>
  <si>
    <t>Ketejer - Jontlak</t>
  </si>
  <si>
    <t>Wakul - Ketejer</t>
  </si>
  <si>
    <t>Mantang - Praya</t>
  </si>
  <si>
    <t>Jalan Basuki Rahmat</t>
  </si>
  <si>
    <t>000065</t>
  </si>
  <si>
    <t>000066</t>
  </si>
  <si>
    <t>000067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</si>
  <si>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</si>
  <si>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</si>
  <si>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</si>
  <si>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</si>
  <si>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</si>
  <si>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</si>
  <si>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</si>
  <si>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</si>
  <si>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</si>
  <si>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</si>
  <si>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</si>
  <si>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</si>
  <si>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</si>
  <si>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</si>
  <si>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Sambelia - Dsn. Biluk</t>
  </si>
  <si>
    <t>Labuhan Lombok - Sambelia</t>
  </si>
  <si>
    <t>Keruak - Pancor</t>
  </si>
  <si>
    <t>Keruak - Labuhan Haji</t>
  </si>
  <si>
    <t>Selong - Labuhan Haji</t>
  </si>
  <si>
    <t>Tj. geres-Poh Gading-Pringgabaya</t>
  </si>
  <si>
    <t>Pringgabaya-Suela-Sembalun Bumbung</t>
  </si>
  <si>
    <t>Aikmel-Suela</t>
  </si>
  <si>
    <t>Jalan Pahlawan Selong</t>
  </si>
  <si>
    <t>Masbagik-Pancor</t>
  </si>
  <si>
    <t>Pancor-Rempung</t>
  </si>
  <si>
    <t>Jalan RA Kartini</t>
  </si>
  <si>
    <t>Jalan Diponegoro Selong</t>
  </si>
  <si>
    <t>Jalan HOS Cokroaminoto</t>
  </si>
  <si>
    <t>Jalan Sultan Agung Selong</t>
  </si>
  <si>
    <t>Jalan PB Sudirman</t>
  </si>
  <si>
    <t>Jalan Sedau</t>
  </si>
  <si>
    <t>000083</t>
  </si>
  <si>
    <t>000084</t>
  </si>
  <si>
    <t>000085</t>
  </si>
  <si>
    <t>Sp. Tano-Sp.Seteluk</t>
  </si>
  <si>
    <t>Sejorong - Tetar</t>
  </si>
  <si>
    <t>Benete - Sejorong (30.200 km)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</si>
  <si>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</si>
  <si>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</si>
  <si>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</si>
  <si>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</si>
  <si>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</si>
  <si>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</si>
  <si>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</si>
  <si>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</si>
  <si>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</si>
  <si>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</si>
  <si>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</si>
  <si>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</si>
  <si>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Sumbawa Besar-Semongkat-Bt. Dulang (24.900 m)</t>
  </si>
  <si>
    <t>Sekokat - Mbawi (51.000 m')</t>
  </si>
  <si>
    <t>Plampang-Sekokat (24.900 m')</t>
  </si>
  <si>
    <t>Ropang-Sekokat (47.900 m')</t>
  </si>
  <si>
    <t>Lenangguar-Lunyuk (56.500 m')</t>
  </si>
  <si>
    <t>Sumbawa-Sebewe-Luar Air (20.500 m')</t>
  </si>
  <si>
    <t>Sp. Negara-Moyo-Luar Air (25.860 m')</t>
  </si>
  <si>
    <t>Tatar-Lunyuk (32.400 m')</t>
  </si>
  <si>
    <t>Pal IV-Lenangguar (35.300 m')</t>
  </si>
  <si>
    <t>Jalan Sudirman Sumbawa (1.000 m')</t>
  </si>
  <si>
    <t>Jl. S Kaharudin Sumbawa (1.750 m')</t>
  </si>
  <si>
    <t>Lunyuk-Ropang (45.000 m')</t>
  </si>
  <si>
    <t>000103</t>
  </si>
  <si>
    <t>000104</t>
  </si>
  <si>
    <t>000105</t>
  </si>
  <si>
    <t>000109</t>
  </si>
  <si>
    <t>Sp. Kore-Kilo-Kiwu (29.000 m')</t>
  </si>
  <si>
    <t>Sp. Kempo-Sp. Kore (18.200 m')</t>
  </si>
  <si>
    <t>Hu'u-Parado (36.140 m')</t>
  </si>
  <si>
    <t>Kawinda To'i-Piong (35.570 m')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</si>
  <si>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</si>
  <si>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</si>
  <si>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</si>
  <si>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</si>
  <si>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</si>
  <si>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</si>
  <si>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</si>
  <si>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</si>
  <si>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</si>
  <si>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</si>
  <si>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</si>
  <si>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</si>
  <si>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Wilamaci-Karumbu (24.500 m')</t>
  </si>
  <si>
    <t>Bajo-Sampungu (41.650 m')</t>
  </si>
  <si>
    <t>Tawali-Sape (46.710 m')</t>
  </si>
  <si>
    <t>Bima - Tawali (42.320 m')</t>
  </si>
  <si>
    <t>Lb. Kenanga (Bts. Dompu)-Kawinda To'i (41.260 m')</t>
  </si>
  <si>
    <t>Parado-Wilamaci (16.300 m')</t>
  </si>
  <si>
    <t>Simpasai-Parado (17.600 m')</t>
  </si>
  <si>
    <t>Simpasai-Wilamaci (4.700 m')</t>
  </si>
  <si>
    <t>Piong-Sp. Kore (14.750 m')</t>
  </si>
  <si>
    <t>Karumbu-Sape (37.000 m')</t>
  </si>
  <si>
    <t>Talabiu-Simpasai (16.500 m')</t>
  </si>
  <si>
    <t>Sila-Bajo (10.000 m')</t>
  </si>
  <si>
    <t>000122</t>
  </si>
  <si>
    <t>000123</t>
  </si>
  <si>
    <t>000124</t>
  </si>
  <si>
    <t>000125</t>
  </si>
  <si>
    <t>000126</t>
  </si>
  <si>
    <t>Jl. Kiwu Sampungu (16.220 m')</t>
  </si>
  <si>
    <t>Jl. Gajah Mada Bima (4.700 m')</t>
  </si>
  <si>
    <t>Jl. Datuk Dibanta Bima (11.900 m')</t>
  </si>
  <si>
    <t>Jl. Sultan Hasanudin Bima (1.090 m')</t>
  </si>
  <si>
    <t>Jl. Gatot Subroto Bima (2.500 m')</t>
  </si>
  <si>
    <t>DAFTAR TANAH MILIK PEMERINTAH PROVINSI NTB YANG BELUM BERSERTIFIKAT TAHUN 2021</t>
  </si>
  <si>
    <t>Status Tanah</t>
  </si>
  <si>
    <t>Harga
(ribuan Rp)</t>
  </si>
  <si>
    <t>SKPD/OPD PENGGUNA</t>
  </si>
  <si>
    <t>Hak</t>
  </si>
  <si>
    <t>Sertifikat</t>
  </si>
  <si>
    <t>Tanggal</t>
  </si>
  <si>
    <t>Nomor</t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</si>
  <si>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</si>
  <si>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</si>
  <si>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</si>
  <si>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</si>
  <si>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</si>
  <si>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</si>
  <si>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</si>
  <si>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</si>
  <si>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</si>
  <si>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</si>
  <si>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</si>
  <si>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</si>
  <si>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</si>
  <si>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Tanah Untuk Jalan Nasional</t>
  </si>
  <si>
    <t>01.01.03.07.001</t>
  </si>
  <si>
    <t xml:space="preserve"> Jln. Sudirman - Adi Sucipto</t>
  </si>
  <si>
    <t>Hak Pakai</t>
  </si>
  <si>
    <t>Belum ada</t>
  </si>
  <si>
    <t>Pembuatan jalan</t>
  </si>
  <si>
    <t>Dinas Pekerjaan Umum dan Penataan Ruang Provinsi NTB</t>
  </si>
  <si>
    <t>Lap. Hasil Penilain Tim KPKNL Nomor : Lap-54/WKN.14/knl.03/06.00/2013</t>
  </si>
  <si>
    <t>000007</t>
  </si>
  <si>
    <t>000008</t>
  </si>
  <si>
    <t>000009</t>
  </si>
  <si>
    <t>000011</t>
  </si>
  <si>
    <t>000012</t>
  </si>
  <si>
    <t>000014</t>
  </si>
  <si>
    <t>000015</t>
  </si>
  <si>
    <t>Jalan Sultan Hasanudin</t>
  </si>
  <si>
    <t>000016</t>
  </si>
  <si>
    <t>000017</t>
  </si>
  <si>
    <t>000018</t>
  </si>
  <si>
    <t>000020</t>
  </si>
  <si>
    <t>000021</t>
  </si>
  <si>
    <t>000022</t>
  </si>
  <si>
    <t>000023</t>
  </si>
  <si>
    <t>000024</t>
  </si>
  <si>
    <t>000025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</si>
  <si>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</si>
  <si>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</si>
  <si>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</si>
  <si>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</si>
  <si>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</si>
  <si>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</si>
  <si>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</si>
  <si>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</si>
  <si>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</si>
  <si>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</si>
  <si>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000045</t>
  </si>
  <si>
    <t>Rembiga (Bts. Kota) - Pemenang</t>
  </si>
  <si>
    <t>Lap. Hasil Penilain Tim KPKNL Bima 
Nomor :  S-1281/WKN.14/KNL.04/2013</t>
  </si>
  <si>
    <t>Tanah Bangunan Rumah Penjaga</t>
  </si>
  <si>
    <t>01.01.01.01.007</t>
  </si>
  <si>
    <t>000241</t>
  </si>
  <si>
    <t xml:space="preserve"> Penimbun Lingsar Lobar</t>
  </si>
  <si>
    <t>Rumah JPA</t>
  </si>
  <si>
    <t>UPTD. Balai Pengelolaan Sumber Daya Air Pulau Lombok</t>
  </si>
  <si>
    <t>Mutasi Dr Induk</t>
  </si>
  <si>
    <t>Tanah Waduk</t>
  </si>
  <si>
    <t>01.01.02.01.004</t>
  </si>
  <si>
    <t>Pandan Duri Lotim</t>
  </si>
  <si>
    <t>Tanah bendungan</t>
  </si>
  <si>
    <t>01.01.02.01.005</t>
  </si>
  <si>
    <t xml:space="preserve"> Swangi Pandanduri Lotim</t>
  </si>
  <si>
    <t>Tanah Sawah</t>
  </si>
  <si>
    <t>Irigasi</t>
  </si>
  <si>
    <t>Tanah Untuk Bangunan Air Irigasi</t>
  </si>
  <si>
    <t>01.01.03.08.001</t>
  </si>
  <si>
    <t xml:space="preserve"> Aik Mual Kec. Peraya Loteng</t>
  </si>
  <si>
    <t>Tanah Dam</t>
  </si>
  <si>
    <t>AT 898447/Mutasi Dr Induk</t>
  </si>
  <si>
    <t>Jalan Lintas Bima Sumawa</t>
  </si>
  <si>
    <t>Kantor Pengamat</t>
  </si>
  <si>
    <t>UPTD. Balai Pengelolaan Sumber Daya Air Pulau Sumbawa</t>
  </si>
  <si>
    <t>000010</t>
  </si>
  <si>
    <t>Desa Nungga Kec.Lampe Rasa NaE</t>
  </si>
  <si>
    <t>Desa Rambangodu Dompu</t>
  </si>
  <si>
    <t xml:space="preserve"> Desa Rambangodu RasanaE</t>
  </si>
  <si>
    <t>Jl.Sukarno Hatta Bima</t>
  </si>
  <si>
    <t>Jl. Lintas Sila Bima Belo</t>
  </si>
  <si>
    <t>Tanah Bangunan Tempat Kerja Lainnya (dst)</t>
  </si>
  <si>
    <t>01.01.01.04.026</t>
  </si>
  <si>
    <t>Jl. ST Kaharudin Kel. Kerato Kab. Sumbawa Besar</t>
  </si>
  <si>
    <t>Rumah Jaga Pengamat Jalan</t>
  </si>
  <si>
    <t>UPTD. Balai Pemeliharaan Jalan Provinsi Wilayah Pulau Sumbawa</t>
  </si>
  <si>
    <t>Hasil Penilaian KPKNL No. Lap-07/WKN.14/KNL 03/06.00/2015</t>
  </si>
  <si>
    <t>Kantor</t>
  </si>
  <si>
    <t>Balai Pemel. Jalan Prov. Wil. P. Lombok</t>
  </si>
  <si>
    <t>Belum  ada</t>
  </si>
  <si>
    <t>Balai Pemel. Jalan Wil. P. Lombok</t>
  </si>
  <si>
    <t>Tanah Bangunan Pos Jaga/Menara Jaga</t>
  </si>
  <si>
    <t>01.01.01.04.018</t>
  </si>
  <si>
    <t>Jl. Lintas Sumbawa-Bima Desa Pototano Sumbawa Barat</t>
  </si>
  <si>
    <t>Pengembangan Jembatan Timbang</t>
  </si>
  <si>
    <t>Dinas Perhubungan Provinsi NTB</t>
  </si>
  <si>
    <t>Tanah Tandus lainnya</t>
  </si>
  <si>
    <t>01.01.02.05.005</t>
  </si>
  <si>
    <t>Jl. Raya Sumbawa-Bima Poto Tano Sumbawa Besar (Tanjung Menangis)</t>
  </si>
  <si>
    <t>Menara Suar</t>
  </si>
  <si>
    <t>Tanah Untuk Jembatan</t>
  </si>
  <si>
    <t>01.01.03.07.010</t>
  </si>
  <si>
    <t>Sumbawa Barat (Poto Tano)</t>
  </si>
  <si>
    <t>UPPKB Jembatan Timbang</t>
  </si>
  <si>
    <t>Tanah Bangunan Pasar</t>
  </si>
  <si>
    <t>01.01.01.02.001</t>
  </si>
  <si>
    <t>Jalan Raya Taliwang</t>
  </si>
  <si>
    <t>Terminal Taliwang</t>
  </si>
  <si>
    <t>Tanah Bangunan Terminal Darat</t>
  </si>
  <si>
    <t>01.01.01.02.007</t>
  </si>
  <si>
    <t>Kel. Kandai Dua Kec. Dompu</t>
  </si>
  <si>
    <t>Terminal</t>
  </si>
  <si>
    <t>Tanah Lapangan Parkir Konstruksi Aspal</t>
  </si>
  <si>
    <t>01.01.03.02.002</t>
  </si>
  <si>
    <t>Jl. Raya Tanjung-Bayan Lombok Utara</t>
  </si>
  <si>
    <t>Terminal Tanjung</t>
  </si>
  <si>
    <t>Jl. Raya Tanjung Bayan Lombok Utara</t>
  </si>
  <si>
    <t>Tanah Kaveling (dst)</t>
  </si>
  <si>
    <t>01.01.01.01.012</t>
  </si>
  <si>
    <t>Pejeruk (SMA Negeri 7 Mataram)</t>
  </si>
  <si>
    <t>SMA NEGERI 7 MATARAM</t>
  </si>
  <si>
    <t>Dinas Pendidikan dan Kebudayaan Provinsi NTB</t>
  </si>
  <si>
    <t>SMAN 1 KILO</t>
  </si>
  <si>
    <t>Pringgabaya</t>
  </si>
  <si>
    <t>SMKN 1 PRINGGABAYA</t>
  </si>
  <si>
    <t>Desa Naru Kec. Sape</t>
  </si>
  <si>
    <t>SMAN 1 SAPE</t>
  </si>
  <si>
    <t>SMAN 2 SAPE</t>
  </si>
  <si>
    <t>SMAN 2 WERA</t>
  </si>
  <si>
    <t>SMKN 1 WERA</t>
  </si>
  <si>
    <t>Jln.Selaparang No.01 Pancor</t>
  </si>
  <si>
    <t>SMU 2 Selong</t>
  </si>
  <si>
    <t>Belum bersertifikat</t>
  </si>
  <si>
    <t>Jl. H. Moh. Faisal No. 1 Selong</t>
  </si>
  <si>
    <t>SMAN 3 Selong</t>
  </si>
  <si>
    <t>belum bersertifikat</t>
  </si>
  <si>
    <t>Jln. Raya Masbagik Selatan</t>
  </si>
  <si>
    <t>SMAN 1 MASBAGIK</t>
  </si>
  <si>
    <t>Kel. Rabadompu</t>
  </si>
  <si>
    <t>SMAN 03 Kota Bima</t>
  </si>
  <si>
    <t>SMAN 1 BOLO</t>
  </si>
  <si>
    <t>SMAN 2 BOLO</t>
  </si>
  <si>
    <t>SMAN 3 BOLO</t>
  </si>
  <si>
    <t>SMAN 1 WOHA</t>
  </si>
  <si>
    <t>Jln.Pendidikan No.35 Aikmel</t>
  </si>
  <si>
    <t>SMU 1 Aikmel</t>
  </si>
  <si>
    <t>Jln. Raya Terara</t>
  </si>
  <si>
    <t>SMUN 1 Terara</t>
  </si>
  <si>
    <t>Jl. Raya Bonto Empang</t>
  </si>
  <si>
    <t>SMAN 1 Empang</t>
  </si>
  <si>
    <t>Jl. Pendidikan - Kayangan</t>
  </si>
  <si>
    <t>SMAN 1 KAYANGAN</t>
  </si>
  <si>
    <t>SMA NEGERI 1 LEMBAR</t>
  </si>
  <si>
    <t>SMA NEGERI 1 KURIPAN</t>
  </si>
  <si>
    <t>Desa Anyar Kec. Bayan</t>
  </si>
  <si>
    <t>SMAN 1 BAYAN</t>
  </si>
  <si>
    <t>SMAN 1 BELO</t>
  </si>
  <si>
    <t>SMAN 1 MADAPANGGA</t>
  </si>
  <si>
    <t>SMAN 2 MADAPANGGA</t>
  </si>
  <si>
    <t>SMK NEGERI 1 KURIPAN</t>
  </si>
  <si>
    <t>SMA NEGERI 1 LABUAPI</t>
  </si>
  <si>
    <t>SMK NEGERI 2 KURIPAN</t>
  </si>
  <si>
    <t>SMAN 2 LAMBU</t>
  </si>
  <si>
    <t>SMKN 1 LAMBU</t>
  </si>
  <si>
    <t>SMAN 1 WAWO</t>
  </si>
  <si>
    <t>SMAN 2 WAWO</t>
  </si>
  <si>
    <t>SMAN 1 AMBALAWI</t>
  </si>
  <si>
    <t>Jl. Raya Padasuka Sukamaju Lunyuk</t>
  </si>
  <si>
    <t>SMAN 1 Lunyuk Kec. Lunyuk</t>
  </si>
  <si>
    <t>SAKTI</t>
  </si>
  <si>
    <t>SMAN 1 Sakra Timur</t>
  </si>
  <si>
    <t>Teratak</t>
  </si>
  <si>
    <t>Tanah Kantor</t>
  </si>
  <si>
    <t>Jl. Lintas Sumbawa Besar-Moyo Hulu</t>
  </si>
  <si>
    <t>SMAN 1 Moyo Hulu</t>
  </si>
  <si>
    <t>Jalan lintas sumbawa Desa Nowa</t>
  </si>
  <si>
    <t>SMAN 2 WOJA</t>
  </si>
  <si>
    <t>SMAN 1 PALIBELO</t>
  </si>
  <si>
    <t>Lendang Luar, Desa sembalun</t>
  </si>
  <si>
    <t>SMAN 1 SEMBALUN</t>
  </si>
  <si>
    <t>bellum sertifikat</t>
  </si>
  <si>
    <t>SMAN 1 MONTA</t>
  </si>
  <si>
    <t>Kr. Montong Pemenang</t>
  </si>
  <si>
    <t>SMAN 1 PEMENANG</t>
  </si>
  <si>
    <t>WANASABA</t>
  </si>
  <si>
    <t>SMAN 1 WANASABA</t>
  </si>
  <si>
    <t>SMAN 1 TAMBORA</t>
  </si>
  <si>
    <t>Jl. Lingkar Selatan Sumbawa Besar</t>
  </si>
  <si>
    <t>SMKN 2 Sumbawa Kec. Sumbawa</t>
  </si>
  <si>
    <t>Sekongkang</t>
  </si>
  <si>
    <t>SMAN 1 Sekongkang</t>
  </si>
  <si>
    <t>Tanah SMAN 1 Sekongkang 60.000.000 + 1.325.000 kapitalisasi</t>
  </si>
  <si>
    <t>Dalam Taliwang</t>
  </si>
  <si>
    <t>SMKN 1 TALIWANG</t>
  </si>
  <si>
    <t>pembelian</t>
  </si>
  <si>
    <t>SMKN 1 Taliwang</t>
  </si>
  <si>
    <t>Jereweh</t>
  </si>
  <si>
    <t>SMAN 1 Jereweh</t>
  </si>
  <si>
    <t>Tanah SMAN 1 Jereweh 140.000.000 +2.810.000 kapitalisasi</t>
  </si>
  <si>
    <t>SMAN 1 LAMBITU</t>
  </si>
  <si>
    <t>SMKN 1 SOROMANDI</t>
  </si>
  <si>
    <t>Selengen Kec. Kayangan</t>
  </si>
  <si>
    <t>Sekolah</t>
  </si>
  <si>
    <t>SMKN 1 LANGGUDU</t>
  </si>
  <si>
    <t>SMAN 1 SOROMANDI</t>
  </si>
  <si>
    <t>SMA NEGERI 1 KEDIRI</t>
  </si>
  <si>
    <t>SMK NEGERI 1 BATULAYAR</t>
  </si>
  <si>
    <t>SMAN 1 PARADO</t>
  </si>
  <si>
    <t>SMAN 2 WOHA</t>
  </si>
  <si>
    <t>SMKN 1 SANGGAR</t>
  </si>
  <si>
    <t>SUELA</t>
  </si>
  <si>
    <t>SMKN 1 Suela</t>
  </si>
  <si>
    <t>Desa Doromelo-Manggalewa</t>
  </si>
  <si>
    <t>SMKN 1 MANGGALEWA</t>
  </si>
  <si>
    <t>Desa Desaberu Brang Rea</t>
  </si>
  <si>
    <t>SMAN 1 BRANG REA</t>
  </si>
  <si>
    <t>SMAN 1 Brang Rea</t>
  </si>
  <si>
    <t>Jl. Lintas  Saneo , Ginte Kelurahan kandai dua kec. woja</t>
  </si>
  <si>
    <t>SDLB 1 DOMPU</t>
  </si>
  <si>
    <t>Orong Telu</t>
  </si>
  <si>
    <t>SMAN 1 ORONG TELU</t>
  </si>
  <si>
    <t>SMKN 1 DONGGO</t>
  </si>
  <si>
    <t>SMK NEGERI 1 GERUNG</t>
  </si>
  <si>
    <t>Desa Sokong Tanjung</t>
  </si>
  <si>
    <t>SMKN 1 Maluk</t>
  </si>
  <si>
    <t>Brang Ene</t>
  </si>
  <si>
    <t>SMKN 1 BRANG ENE</t>
  </si>
  <si>
    <t>Gedung dan Lab. SMKN 1 Brang Ene</t>
  </si>
  <si>
    <t>Brang Rea</t>
  </si>
  <si>
    <t>SMKN 1 BRANG REA</t>
  </si>
  <si>
    <t>Tanah SMKN 1 Brang Rea</t>
  </si>
  <si>
    <t>Lunyuk</t>
  </si>
  <si>
    <t>SMKN 1 LUNYUK</t>
  </si>
  <si>
    <t>Tarano</t>
  </si>
  <si>
    <t>SMKN 1 TARANO</t>
  </si>
  <si>
    <t>Desa Buen Baru</t>
  </si>
  <si>
    <t>SMKN 1 BUER</t>
  </si>
  <si>
    <t>Jl. Raya Gondang, Gondang, Gangga, Kabupaten Lombok Utara, Nusa Tenggara Bar. 83353</t>
  </si>
  <si>
    <t>SMKN 1 PALIBELO</t>
  </si>
  <si>
    <t>SMKN 1 MONTA</t>
  </si>
  <si>
    <t>SMK NEGERI 1 SEKOTONG</t>
  </si>
  <si>
    <t>Belum Besertifikat</t>
  </si>
  <si>
    <t>SMKN 1 BOLO</t>
  </si>
  <si>
    <t>SMAN 1 Jerowaru</t>
  </si>
  <si>
    <t>Tanah Sekolah SMAN 1 Jerowaru</t>
  </si>
  <si>
    <t>Kotaraja Kec Masbagik</t>
  </si>
  <si>
    <t>SMKN KOTARAJA</t>
  </si>
  <si>
    <t>Tanah Bangunan Pendidikan dan Latihan (Sekolah)</t>
  </si>
  <si>
    <t>SMAN 2 LANGGUDU</t>
  </si>
  <si>
    <t>maronge</t>
  </si>
  <si>
    <t>SMAN 1 MARONGE</t>
  </si>
  <si>
    <t>Jalan Raya Sukamulia, Lombok Timur</t>
  </si>
  <si>
    <t>SMKN 2 Selong</t>
  </si>
  <si>
    <t>Jln. Raya Sikur</t>
  </si>
  <si>
    <t>SMKN 1 SIKUR</t>
  </si>
  <si>
    <t>3 Persil dengan 3 Sertifikat No.22 (4.887 m2), 23 (1.913 m2)  dan 24  (3.260 m2) tgl  5 Des 2012</t>
  </si>
  <si>
    <t>Jl. Lintas Sumbawa Besar-Lunyuk</t>
  </si>
  <si>
    <t>SMKN 1 Lenangguar Kec. Lenangguar</t>
  </si>
  <si>
    <t>Jl. Lintas Sumbawa-Lape</t>
  </si>
  <si>
    <t>SMAN 1 Lape Kec. Lape</t>
  </si>
  <si>
    <t>SMK NEGERI 1 LINGSAR</t>
  </si>
  <si>
    <t>Kelas Baru (hotel)</t>
  </si>
  <si>
    <t>Jl. Unter iwis Sumbawa besar</t>
  </si>
  <si>
    <t>SMKN 3 Sumbawa</t>
  </si>
  <si>
    <t>SMA NEGERI 1 GUNUNG SARI</t>
  </si>
  <si>
    <t>Jln. Jendral Sudirman No. 8 Rembiga Mataram</t>
  </si>
  <si>
    <t>SMAN 9 MATARAM</t>
  </si>
  <si>
    <t>KELURAHAN JATIWANGI</t>
  </si>
  <si>
    <t>SLBN 1 KOTA BIMA</t>
  </si>
  <si>
    <t>desa gelora</t>
  </si>
  <si>
    <t>SMAN 1 SIKUR</t>
  </si>
  <si>
    <t>Tanah SMAN 1 Sikur</t>
  </si>
  <si>
    <t>Jln.Hoscokroaminoto, Lab.Haji</t>
  </si>
  <si>
    <t>SMAN 1 Labuan Haji</t>
  </si>
  <si>
    <t>Belum Bersertipikat</t>
  </si>
  <si>
    <t>Bangunan Utama</t>
  </si>
  <si>
    <t>sembalum</t>
  </si>
  <si>
    <t>Jl. Simpang Lekong Alas Barat</t>
  </si>
  <si>
    <t>SMAN 1 Alas Barat (komite) Kec. Alas Barat</t>
  </si>
  <si>
    <t>SMKN 1 SEKONGKANG</t>
  </si>
  <si>
    <t>SMKN 1 Sekongkang</t>
  </si>
  <si>
    <t>Tanah tambahan SLB Kelurahan Dalam Taliwang</t>
  </si>
  <si>
    <t>SLBN 1 SUMBAWA BARAT</t>
  </si>
  <si>
    <t>Tanah tambahan SLB</t>
  </si>
  <si>
    <t>Desa Nyerot</t>
  </si>
  <si>
    <t>Perluasan SMAN 2 Jonggat</t>
  </si>
  <si>
    <t>SMKN 2 SUMBAWA</t>
  </si>
  <si>
    <t>SMKN 1 MANGGELEWA</t>
  </si>
  <si>
    <t>Jln.Raya Suralaga</t>
  </si>
  <si>
    <t>SMAN 1 Suralaga</t>
  </si>
  <si>
    <t>SMKN 1 Buer Kec. Buer</t>
  </si>
  <si>
    <t>Desa Mura</t>
  </si>
  <si>
    <t>Perluasan SMKN  1 Brang Ene</t>
  </si>
  <si>
    <t>SO Tolosera RT. 000 RW. 00 Belo Palibelo Kab. Bima</t>
  </si>
  <si>
    <t>Hibah Tanah SMKN 1 Palibelo; Akta Hibah Nomor 001/AH-Palibelo/III/2020 Tanggal 19 Maret 2020 Notaris Doktorandus Darwis</t>
  </si>
  <si>
    <t>Selong</t>
  </si>
  <si>
    <t>SMKN  2 Sumbawa Besar</t>
  </si>
  <si>
    <t>Tanah Untuk Bangunan Sarana Olah Raga Tertutup</t>
  </si>
  <si>
    <t>01.01.01.05.001</t>
  </si>
  <si>
    <t>Tanah Tambak/Empang/Kolam Ikan/Akuarium</t>
  </si>
  <si>
    <t>01.01.02.01.003</t>
  </si>
  <si>
    <t>SMKN 1 KEMPO</t>
  </si>
  <si>
    <t>Tanah Kosong Yang Sudah Diperuntukkan</t>
  </si>
  <si>
    <t>01.01.02.02.002</t>
  </si>
  <si>
    <t>Kolo</t>
  </si>
  <si>
    <t>SMKN 04 Kota Bima</t>
  </si>
  <si>
    <t>Gerung</t>
  </si>
  <si>
    <t>SMA N 2 GERUNG</t>
  </si>
  <si>
    <t>Pecatu Kadus Reyan</t>
  </si>
  <si>
    <t>Labuapi</t>
  </si>
  <si>
    <t>PECATU PEKASIH DATAR</t>
  </si>
  <si>
    <t>Gerung ( SMA 2 Gerung )</t>
  </si>
  <si>
    <t>SMA N 2 GRUNG</t>
  </si>
  <si>
    <t>Pecatu Kadus Dodokan</t>
  </si>
  <si>
    <t>Tanah Pecatu Kadus Ds. Geres Barat</t>
  </si>
  <si>
    <t>Pecatu Kadus Pohdana</t>
  </si>
  <si>
    <t>PASAR GERUNG</t>
  </si>
  <si>
    <t>Pecatu Kadus Perigi</t>
  </si>
  <si>
    <t>Pecatu Kadus Bt. Anyar</t>
  </si>
  <si>
    <t>SMA NEGERI 2 NARMADA</t>
  </si>
  <si>
    <t>SMA NEGERI 3 LEMBAR</t>
  </si>
  <si>
    <t>Belum Bersertifikat</t>
  </si>
  <si>
    <t>SDLB NEGERI PEMBINA LINGSAR</t>
  </si>
  <si>
    <t>SMK NEGERI 1 NARMADA</t>
  </si>
  <si>
    <t>SMK NEGERI 2 LINGSAR</t>
  </si>
  <si>
    <t>SMK NEGERI 1 GUNUNGSARI</t>
  </si>
  <si>
    <t>Tanah Bangunan Rumah Negara Golongan III</t>
  </si>
  <si>
    <t>01.01.01.01.003</t>
  </si>
  <si>
    <t>Jl. G. Kawi, Jl. G. Dieng dan Jl. G. Raung</t>
  </si>
  <si>
    <t>Rumah Dinas</t>
  </si>
  <si>
    <t>Dinas Sosial Provinsi Nusa Tenggara Barat</t>
  </si>
  <si>
    <t>Jl. Gora No, 77 Selagalas Cakranegara</t>
  </si>
  <si>
    <t>Bangunan Kantor</t>
  </si>
  <si>
    <t>UPTD. Panti Sosial Karya Wanita “Mirah Adi”</t>
  </si>
  <si>
    <t>Jln. Datuk Dibanta No. 155A</t>
  </si>
  <si>
    <t>UPTD. Sekolah Menengah Kejuruan Pertanian Pembangunan Negeri Bima</t>
  </si>
  <si>
    <t>Hasil Penilaian KPKNL No. Lap-72/WKN.14/KNL03/06.0/2014 Tgl. 12 Des 2014</t>
  </si>
  <si>
    <t>Desa Suranadi, Kec. Narmada, Kab. Lombok Barat</t>
  </si>
  <si>
    <t>Kebun Coklat</t>
  </si>
  <si>
    <t>UPTD. BPSB Tanaman Perkebunan</t>
  </si>
  <si>
    <t>KSPH Semamung Moyo Hulu</t>
  </si>
  <si>
    <t>Dinas Lingkungan Hidup dan Kehutanan Provinsi NTB</t>
  </si>
  <si>
    <t>Tanah Kantor   KSPH Semamung Moyo Hulu</t>
  </si>
  <si>
    <t>Kec Ropang</t>
  </si>
  <si>
    <t>Pondok Kerja Ledang Ropang</t>
  </si>
  <si>
    <t>Tanah Kantor Pondok kerja Ledang Ropang</t>
  </si>
  <si>
    <t>Potu-Dompu</t>
  </si>
  <si>
    <t>Semamung kec Moyo Hulu</t>
  </si>
  <si>
    <t>Tanah Kosong</t>
  </si>
  <si>
    <t>Tanah Kosong Semamung Moyo hulu</t>
  </si>
  <si>
    <t>Moyo Hulu</t>
  </si>
  <si>
    <t>Tanah Kosong Moyo Hulu</t>
  </si>
  <si>
    <t>Plampang  Kec Plampang</t>
  </si>
  <si>
    <t>Tanah Perumahan</t>
  </si>
  <si>
    <t>UPTD. Balai KSPH Ampang Plampang</t>
  </si>
  <si>
    <t>Tanah Perumahan Perumahan Dinas</t>
  </si>
  <si>
    <t>Muer Kec Muer</t>
  </si>
  <si>
    <t>Tanah Perumahan Perumahan Pemangku Hutan</t>
  </si>
  <si>
    <t>Kec Plampang</t>
  </si>
  <si>
    <t>Tanah Kantor Dishutbun Plampang</t>
  </si>
  <si>
    <t>Kec Empang</t>
  </si>
  <si>
    <t>KSSPH Santong Lab Bontong Empang</t>
  </si>
  <si>
    <t>Guna Usaha</t>
  </si>
  <si>
    <t>Tanah KSSPH santong lab Bontong</t>
  </si>
  <si>
    <t>KCD Hutbun empang Bawah</t>
  </si>
  <si>
    <t>Tanah  Kantor KCD Empang bawah</t>
  </si>
  <si>
    <t>Kecamatan Empang Kabupaten Sumbawa</t>
  </si>
  <si>
    <t>Tanah Kantor KPH Empang</t>
  </si>
  <si>
    <t>Soritatanga-Pekat</t>
  </si>
  <si>
    <t>UPTD. Balai KSPH Tambora</t>
  </si>
  <si>
    <t>Napa Manggelewa</t>
  </si>
  <si>
    <t>UPTD. Balai KSPH Ampang Riwo</t>
  </si>
  <si>
    <t>SSPH Kwangko</t>
  </si>
  <si>
    <t>Madaprama-Woja</t>
  </si>
  <si>
    <t>SPH Woja</t>
  </si>
  <si>
    <t>Rasabou Hu,u</t>
  </si>
  <si>
    <t>UPTD. Balai KSPH Toffo Pajo Soromandi</t>
  </si>
  <si>
    <t>SSPH Hu,u</t>
  </si>
  <si>
    <t>Mbuju Kambu</t>
  </si>
  <si>
    <t>SSPH Kambu</t>
  </si>
  <si>
    <t>Daha-Hu,u</t>
  </si>
  <si>
    <t>SSPH Daha</t>
  </si>
  <si>
    <t>Ropang</t>
  </si>
  <si>
    <t>UPTD. Balai KSPH Orong Telu</t>
  </si>
  <si>
    <t>Tanah Kosong Ropang</t>
  </si>
  <si>
    <t>Ropang 2</t>
  </si>
  <si>
    <t>Tanah Kosong 2 Ropang</t>
  </si>
  <si>
    <t>Alas</t>
  </si>
  <si>
    <t>UPTD. Balai KSPH Brangrea Puncak Ngengas</t>
  </si>
  <si>
    <t>Tanah Kosong 2 Alas</t>
  </si>
  <si>
    <t>Tanah Kosong Alas</t>
  </si>
  <si>
    <t>Jln. By pass Lintas Sumbawa - Bima kec. Unter Iwes</t>
  </si>
  <si>
    <t>UPTD. Balai KSPH Batu Lanteh</t>
  </si>
  <si>
    <t>Tanah kantor KPHP Mutasi dari Setda</t>
  </si>
  <si>
    <t>Jalan St Zainuddin Kec. Lunyuk</t>
  </si>
  <si>
    <t>UPTD. Balai KSPH Brang Beh</t>
  </si>
  <si>
    <t>Rumah dinas Langam Lape Lopok Kec Lape</t>
  </si>
  <si>
    <t>UPTD. Balai KSPH Ropang</t>
  </si>
  <si>
    <t>Tanah Perumanan Perumahan Dinas</t>
  </si>
  <si>
    <t>Tanah Bangunan Gedung Pelelangan Ikan</t>
  </si>
  <si>
    <t>01.01.01.04.017</t>
  </si>
  <si>
    <t>Labuhan Mapin</t>
  </si>
  <si>
    <t>PPI</t>
  </si>
  <si>
    <t>Dinas Kelautan dan Perikanan Provinsi NTB</t>
  </si>
  <si>
    <t>PPI Labuan Mapin - Alas Sumbawa</t>
  </si>
  <si>
    <t>Soroadu Dompu</t>
  </si>
  <si>
    <t>PPI Soroadu Dompu</t>
  </si>
  <si>
    <t>Sape Bima</t>
  </si>
  <si>
    <t>PPI Sape Bima</t>
  </si>
  <si>
    <t>Ds. Sekotong Barat</t>
  </si>
  <si>
    <t>BBIP</t>
  </si>
  <si>
    <t>BPBPP Sekotong - Lombok Barat</t>
  </si>
  <si>
    <t>Ds. Lb. Teratak</t>
  </si>
  <si>
    <t>Tambak</t>
  </si>
  <si>
    <t>Tambak Lb. Teratak (Sumbawa Besar)</t>
  </si>
  <si>
    <t>Mumbu Riwo</t>
  </si>
  <si>
    <t>Tambak Mumbu Riwo Dompu</t>
  </si>
  <si>
    <t>Rade Bima</t>
  </si>
  <si>
    <t>BBI</t>
  </si>
  <si>
    <t>Kolam BBI Rade - Bima</t>
  </si>
  <si>
    <t>Taliwang Sumbawa Barat</t>
  </si>
  <si>
    <t>Kolam BBI Taliwang - KSB (Akan dihibahkan ke Pemda KSB di tahun 2022).</t>
  </si>
  <si>
    <t>UPTD. Pelabuhan Perikanan Teluk Santong</t>
  </si>
  <si>
    <t>Untuk Sumur Bor</t>
  </si>
  <si>
    <t>Jln. Diponogoro Sumbawa Besar</t>
  </si>
  <si>
    <t>UPTD. Balai Pembibitan Ternak dan Hijauan Makanan Ternak Serading</t>
  </si>
  <si>
    <t>Tanah Bangunan Rumah Negara Golongan II</t>
  </si>
  <si>
    <t>01.01.01.01.002</t>
  </si>
  <si>
    <t>Jl. Panji Semirang 18</t>
  </si>
  <si>
    <t>Perumahan</t>
  </si>
  <si>
    <t>Dinas Perdagangan Provinsi NTB</t>
  </si>
  <si>
    <t>Jl. Soekarno Hatta Raba Bima</t>
  </si>
  <si>
    <t>UPTB. UPPD Raba Bima</t>
  </si>
  <si>
    <t>DIMANFAATKAN GEDUNG KANTOR UPTB UPPD RABA BIMA</t>
  </si>
  <si>
    <t>Jl. Bungur Lampeh Sumbawa</t>
  </si>
  <si>
    <t>Kantor UPTB UPPD Sumbawa Besar</t>
  </si>
  <si>
    <t>UPTB. UPPD Sumbawa Besar</t>
  </si>
  <si>
    <t>Tanah Bangunan Rumah Negara Golongan I</t>
  </si>
  <si>
    <t>01.01.01.01.001</t>
  </si>
  <si>
    <t>Jl. Angklung No V , Lingk. Karang Bedil, kel. Mataram Timur, Kec. Mataram</t>
  </si>
  <si>
    <t>Badan Pengelolaan Keuangan dan Aset Daerah</t>
  </si>
  <si>
    <t>Penilaian No 032-1105 TH 2016</t>
  </si>
  <si>
    <t>Denpasar, Bali</t>
  </si>
  <si>
    <t>Mutasi dari Pertambangan</t>
  </si>
  <si>
    <t>Jalan Langko no. 31 Mataram</t>
  </si>
  <si>
    <t>eks. Rumah Dinas Direktur RSU</t>
  </si>
  <si>
    <t>Penilaian tahun 2019</t>
  </si>
  <si>
    <t>Jl. RA. Kartini Gg. Mawar</t>
  </si>
  <si>
    <t>Rumdis</t>
  </si>
  <si>
    <t>Jl. Akasia</t>
  </si>
  <si>
    <t>Rmh Dinas</t>
  </si>
  <si>
    <t>Jl. Tawak-Tawak Mtr Timur</t>
  </si>
  <si>
    <t>Jl. Seruni Kr. Kelok</t>
  </si>
  <si>
    <t>Tnh Pekarangan</t>
  </si>
  <si>
    <t>Jl. PGA Kali Ancar</t>
  </si>
  <si>
    <t>Tnh rintisan</t>
  </si>
  <si>
    <t>Sori Fo'o Desa Madaprama, Kec. Woja, Kab. Dompu</t>
  </si>
  <si>
    <t>Desa Katua, Kecamatan Dompu, Kabupaten Dompu</t>
  </si>
  <si>
    <t>Demplot Kopi,cengkeh</t>
  </si>
  <si>
    <t>Belum ada sertifikat</t>
  </si>
  <si>
    <t>Jl Undru Kel Kuang Cek Taliwang Kab Sumbawa Barat</t>
  </si>
  <si>
    <t>Penilaian No 032-1105 Th 2016</t>
  </si>
  <si>
    <t>Tanah Lapangan Taman lainnya</t>
  </si>
  <si>
    <t>01.01.03.13.003</t>
  </si>
  <si>
    <t>Batu Koq Desa Senaru Kab. Lombok Utara</t>
  </si>
  <si>
    <t>tanah wisata</t>
  </si>
  <si>
    <t>mutasi dari budpar</t>
  </si>
  <si>
    <t>Jl. Pemuda No. 59 Mataram</t>
  </si>
  <si>
    <t>Asrama Baru</t>
  </si>
  <si>
    <t>Badan Pengembangan Sumber Daya Manusia Daerah Prov. NTB</t>
  </si>
  <si>
    <t>Surat BPN No. 530.3/116/1994</t>
  </si>
  <si>
    <t>Jl. Majapahit  Gerimak Narmada</t>
  </si>
  <si>
    <t>Dinas Perpustakaan dan Kearsipan Provinsi NTB</t>
  </si>
  <si>
    <t>Kebon Kongok, Desa Suka Makmur, Gerung, Lobar</t>
  </si>
  <si>
    <t>UPTD. Tempat Pemrosesan Akhir (TPA) Sampah Regional</t>
  </si>
  <si>
    <t xml:space="preserve"> JUMLAH ASET TETAP</t>
  </si>
  <si>
    <t>KEPALA BIDANG PENGELOLAAN BMD,</t>
  </si>
  <si>
    <t>Drs. ERVAN ANWAR, MM</t>
  </si>
  <si>
    <t>Pembina Tk. I (IV/b)</t>
  </si>
  <si>
    <t>NIP. 19691231 198903 1 039</t>
  </si>
  <si>
    <t>00006</t>
  </si>
  <si>
    <t>00008</t>
  </si>
  <si>
    <t>Belum Tercatat dalam KIB</t>
  </si>
  <si>
    <t>Perubahan Status Sekolah dari SMAN 2 lembar menjadi SMKN 2 Lembar, Belum tercatat dalam KIB</t>
  </si>
  <si>
    <t>Belum tercatat di KIB</t>
  </si>
  <si>
    <t>Penggabungan</t>
  </si>
  <si>
    <t>02941</t>
  </si>
  <si>
    <t>Tanah Bangunan Gudang</t>
  </si>
  <si>
    <t>01.01.01.02.003</t>
  </si>
  <si>
    <t>Desa Sisik Kecamatan Pringgarata Kab. Lombok Tengah</t>
  </si>
  <si>
    <t>Lapangan</t>
  </si>
  <si>
    <t>Hibah / Ganti Rugi</t>
  </si>
  <si>
    <t>00001</t>
  </si>
  <si>
    <t>Perubahan Alas Hak dari HGU ke Hak Pakai atas nama pemproV</t>
  </si>
  <si>
    <t>Desa Akar-akar Kecamatan Bayan</t>
  </si>
  <si>
    <t>SMKN 1 Bayan</t>
  </si>
  <si>
    <t>Desa Karang Bajo Kecamatan Bayan</t>
  </si>
  <si>
    <t>SMAN 2 Bayan</t>
  </si>
  <si>
    <t>Jalan Raya Tanjung-Bayan</t>
  </si>
  <si>
    <t>SMAN 1 Bayan</t>
  </si>
  <si>
    <t>Desa Pemenang Timur Kecamatan Pemenang</t>
  </si>
  <si>
    <t>SMKN 1 Pemenang</t>
  </si>
  <si>
    <t>Desa Sokong Kecamatan Tanjung</t>
  </si>
  <si>
    <t>SMAN 2 Tanjung</t>
  </si>
  <si>
    <t>Desa Genggelang Kecamatan Gangga</t>
  </si>
  <si>
    <t>SMKN 1 Gangga</t>
  </si>
  <si>
    <t>SMAN 1 Tanjung</t>
  </si>
  <si>
    <t>00031</t>
  </si>
  <si>
    <t>09/01/2020</t>
  </si>
  <si>
    <t>idem diatas</t>
  </si>
  <si>
    <t>Biaya BPN/ PNBP</t>
  </si>
  <si>
    <t>(Jalan Provinsi) Jalan WR Supratman</t>
  </si>
  <si>
    <t>(Jalan Provinsi) Jalan I Gusti Ketut Jelantik Gosa</t>
  </si>
  <si>
    <t>(Jalan Provinsi) Jalan Sultan Salahudin</t>
  </si>
  <si>
    <t>(Jalan Provinsi) Jalan Sultan Kaharudin</t>
  </si>
  <si>
    <t>(Jalan Provinsi) T.G.H Bangkol</t>
  </si>
  <si>
    <t>(Jalan Provinsi) Jalan A.R  Hakim</t>
  </si>
  <si>
    <t>(Jalan Provinsi) Jalan DR. Wahidin (Bts. Kota)</t>
  </si>
  <si>
    <t>(Jalan Provinsi) Jalan DR. Sutomo Mataram-Rembiga</t>
  </si>
  <si>
    <t>Kel. Mataram Timur, Kec. Mataram, Kota Mataram</t>
  </si>
  <si>
    <t>Kel. Abian Tubuh Baru, Kec. Sandubaya, Kota Mataram</t>
  </si>
  <si>
    <t>Kel. Tanjung Karang, Kec. Sekarbela, Kota Mataram</t>
  </si>
  <si>
    <t>Kel. Pagesangan, Kec. Mataram, Kota Mataram</t>
  </si>
  <si>
    <t>Kel. Rembiga, Kec. Selaparang, Kota Mataram</t>
  </si>
  <si>
    <t>Kel. Karang Baru, Kec. Selaparang, Kota Mataram</t>
  </si>
  <si>
    <t>(Jalan Provinsi) Jalan Majapahit</t>
  </si>
  <si>
    <t>Kel. Monjok Barat, Kec. Selaparang, Kota Mataram</t>
  </si>
  <si>
    <t>(Jalan Provinsi) Jalan H.O.S. Tjokroaminoto</t>
  </si>
  <si>
    <t>Kel. Monjok, Kec. Selaparang, Kota Mataram</t>
  </si>
  <si>
    <t>(Jalan Provinsi) Jalan Panji Tilar Negara</t>
  </si>
  <si>
    <t>Kel. Tanjung Karang, Kec. Sekarbela, Kota mataram</t>
  </si>
  <si>
    <t>Bidang 2 Jalan Panji Tilar (Kel. Tanjung Karang, Kec. Sekarbela)</t>
  </si>
  <si>
    <t>(Jalan Provinsi) Jalan Udayana</t>
  </si>
  <si>
    <t>(Jalan Provinsi) Jalan Ade Irma Suryani</t>
  </si>
  <si>
    <t>(Jalan Provinsi) Jalan RA Kartini Monjok</t>
  </si>
  <si>
    <t>(Jalan Provinsi) Jalan AA Gde Ngurah Cakranegara</t>
  </si>
  <si>
    <t>(Jalan Provinsi) Jalan Sriwijaya</t>
  </si>
  <si>
    <t>(Jalan Provinsi) Jalan Prabu Rangkasari</t>
  </si>
  <si>
    <t>Kel. Abian Tubuh, Kec. Sandubaya, Kota Mataram</t>
  </si>
  <si>
    <t xml:space="preserve">Lampiran Berita Acara Serah Terima </t>
  </si>
  <si>
    <t>tidak ada di KIB</t>
  </si>
  <si>
    <t>idem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</si>
</sst>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* #,##0.00_);_(* \(#,##0.00\);_(* &quot;-&quot;??_);_(@_)"/>
    <numFmt numFmtId="167" formatCode="_(* #,##0_);_(* \(#,##0\);_(* &quot;-&quot;??_);_(@_)"/>
    <numFmt numFmtId="168" formatCode="[$-F800]dddd\,\ mmmm\ dd\,\ yyyy"/>
    <numFmt numFmtId="169" formatCode="_(* #,##0.00_);_(* \(#,##0.00\);_(* &quot;-&quot;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0"/>
      <color indexed="8"/>
      <name val="Tahoma"/>
      <family val="2"/>
    </font>
    <font>
      <sz val="10"/>
      <color indexed="8"/>
      <name val="Arial"/>
      <family val="2"/>
    </font>
    <font>
      <sz val="10"/>
      <name val="Tahoma"/>
      <family val="2"/>
    </font>
    <font>
      <b/>
      <u/>
      <sz val="10"/>
      <color theme="1"/>
      <name val="Tahoma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1"/>
      <color theme="1"/>
      <name val="Times New Roman"/>
      <family val="1"/>
    </font>
    <font>
      <u/>
      <sz val="11"/>
      <color theme="1"/>
      <name val="Times New Roman"/>
      <family val="1"/>
    </font>
    <font>
      <sz val="14"/>
      <color indexed="8"/>
      <name val="Tahoma"/>
      <family val="2"/>
    </font>
    <font>
      <sz val="12"/>
      <color indexed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/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uble">
        <color indexed="64"/>
      </left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</borders>
  <cellStyleXfs count="17">
    <xf numFmtId="0" fontId="0" fillId="0" borderId="0"/>
    <xf numFmtId="0" fontId="2" fillId="0" borderId="0">
      <alignment vertical="top"/>
    </xf>
    <xf numFmtId="165" fontId="2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/>
    <xf numFmtId="0" fontId="7" fillId="0" borderId="0">
      <alignment vertical="top"/>
    </xf>
    <xf numFmtId="165" fontId="2" fillId="0" borderId="0" applyFont="0" applyFill="0" applyBorder="0" applyAlignment="0" applyProtection="0">
      <alignment vertical="top"/>
    </xf>
    <xf numFmtId="165" fontId="2" fillId="0" borderId="0" applyFont="0" applyFill="0" applyBorder="0" applyAlignment="0" applyProtection="0">
      <alignment vertical="top"/>
    </xf>
    <xf numFmtId="165" fontId="1" fillId="0" borderId="0" applyFont="0" applyFill="0" applyBorder="0" applyAlignment="0" applyProtection="0"/>
    <xf numFmtId="166" fontId="2" fillId="0" borderId="0" applyFont="0" applyFill="0" applyBorder="0" applyAlignment="0" applyProtection="0">
      <alignment vertical="top"/>
    </xf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/>
    <xf numFmtId="0" fontId="1" fillId="0" borderId="0"/>
    <xf numFmtId="0" fontId="11" fillId="0" borderId="0">
      <alignment vertical="top"/>
    </xf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2" fillId="0" borderId="0">
      <alignment vertical="top"/>
    </xf>
  </cellStyleXfs>
  <cellXfs count="162">
    <xf numFmtId="0" fontId="0" fillId="0" borderId="0" xfId="0"/>
    <xf numFmtId="165" fontId="3" fillId="0" borderId="0" xfId="2" applyFont="1" applyFill="1">
      <alignment vertical="top"/>
    </xf>
    <xf numFmtId="0" fontId="3" fillId="0" borderId="0" xfId="1" applyFont="1" applyFill="1">
      <alignment vertical="top"/>
    </xf>
    <xf numFmtId="0" fontId="3" fillId="0" borderId="0" xfId="1" applyFont="1" applyFill="1" applyAlignment="1">
      <alignment horizontal="center" vertical="top"/>
    </xf>
    <xf numFmtId="0" fontId="4" fillId="0" borderId="7" xfId="1" applyFont="1" applyFill="1" applyBorder="1" applyAlignment="1">
      <alignment horizontal="center" vertical="center" wrapText="1"/>
    </xf>
    <xf numFmtId="3" fontId="3" fillId="0" borderId="9" xfId="1" applyNumberFormat="1" applyFont="1" applyFill="1" applyBorder="1" applyAlignment="1">
      <alignment horizontal="center" vertical="top"/>
    </xf>
    <xf numFmtId="0" fontId="3" fillId="0" borderId="10" xfId="1" applyFont="1" applyFill="1" applyBorder="1" applyAlignment="1">
      <alignment vertical="top" wrapText="1"/>
    </xf>
    <xf numFmtId="0" fontId="3" fillId="0" borderId="10" xfId="1" applyFont="1" applyFill="1" applyBorder="1">
      <alignment vertical="top"/>
    </xf>
    <xf numFmtId="4" fontId="3" fillId="0" borderId="10" xfId="1" applyNumberFormat="1" applyFont="1" applyFill="1" applyBorder="1">
      <alignment vertical="top"/>
    </xf>
    <xf numFmtId="1" fontId="3" fillId="0" borderId="10" xfId="1" applyNumberFormat="1" applyFont="1" applyFill="1" applyBorder="1">
      <alignment vertical="top"/>
    </xf>
    <xf numFmtId="4" fontId="3" fillId="0" borderId="10" xfId="1" applyNumberFormat="1" applyFont="1" applyFill="1" applyBorder="1" applyAlignment="1">
      <alignment vertical="top" wrapText="1"/>
    </xf>
    <xf numFmtId="1" fontId="3" fillId="0" borderId="10" xfId="1" applyNumberFormat="1" applyFont="1" applyFill="1" applyBorder="1" applyAlignment="1">
      <alignment vertical="top" wrapText="1"/>
    </xf>
    <xf numFmtId="0" fontId="3" fillId="0" borderId="12" xfId="1" applyFont="1" applyFill="1" applyBorder="1" applyAlignment="1">
      <alignment vertical="top" wrapText="1"/>
    </xf>
    <xf numFmtId="0" fontId="3" fillId="0" borderId="11" xfId="1" applyFont="1" applyFill="1" applyBorder="1" applyAlignment="1">
      <alignment vertical="top" wrapText="1"/>
    </xf>
    <xf numFmtId="0" fontId="3" fillId="0" borderId="12" xfId="1" applyFont="1" applyFill="1" applyBorder="1">
      <alignment vertical="top"/>
    </xf>
    <xf numFmtId="4" fontId="3" fillId="0" borderId="0" xfId="1" applyNumberFormat="1" applyFont="1" applyFill="1">
      <alignment vertical="top"/>
    </xf>
    <xf numFmtId="0" fontId="3" fillId="0" borderId="14" xfId="1" applyFont="1" applyFill="1" applyBorder="1" applyAlignment="1">
      <alignment vertical="top" wrapText="1"/>
    </xf>
    <xf numFmtId="0" fontId="3" fillId="0" borderId="6" xfId="1" applyFont="1" applyFill="1" applyBorder="1" applyAlignment="1">
      <alignment horizontal="center" vertical="center"/>
    </xf>
    <xf numFmtId="4" fontId="6" fillId="0" borderId="7" xfId="1" applyNumberFormat="1" applyFont="1" applyFill="1" applyBorder="1" applyAlignment="1">
      <alignment vertical="center"/>
    </xf>
    <xf numFmtId="0" fontId="3" fillId="0" borderId="7" xfId="1" applyFont="1" applyFill="1" applyBorder="1" applyAlignment="1">
      <alignment vertical="center"/>
    </xf>
    <xf numFmtId="0" fontId="3" fillId="0" borderId="8" xfId="1" applyFont="1" applyFill="1" applyBorder="1" applyAlignment="1">
      <alignment vertical="center"/>
    </xf>
    <xf numFmtId="0" fontId="3" fillId="0" borderId="15" xfId="1" applyFont="1" applyFill="1" applyBorder="1" applyAlignment="1">
      <alignment vertical="top" wrapText="1"/>
    </xf>
    <xf numFmtId="0" fontId="3" fillId="0" borderId="15" xfId="1" applyFont="1" applyFill="1" applyBorder="1">
      <alignment vertical="top"/>
    </xf>
    <xf numFmtId="0" fontId="3" fillId="0" borderId="27" xfId="1" applyFont="1" applyFill="1" applyBorder="1" applyAlignment="1">
      <alignment vertical="center"/>
    </xf>
    <xf numFmtId="0" fontId="4" fillId="0" borderId="33" xfId="1" applyFont="1" applyFill="1" applyBorder="1" applyAlignment="1">
      <alignment horizontal="center" vertical="center" wrapText="1"/>
    </xf>
    <xf numFmtId="0" fontId="4" fillId="0" borderId="22" xfId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horizontal="center" vertical="center" wrapText="1"/>
    </xf>
    <xf numFmtId="165" fontId="3" fillId="0" borderId="0" xfId="15" applyFont="1" applyFill="1" applyAlignment="1">
      <alignment vertical="top"/>
    </xf>
    <xf numFmtId="168" fontId="3" fillId="0" borderId="0" xfId="1" applyNumberFormat="1" applyFont="1" applyFill="1">
      <alignment vertical="top"/>
    </xf>
    <xf numFmtId="0" fontId="4" fillId="0" borderId="21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168" fontId="4" fillId="0" borderId="0" xfId="1" applyNumberFormat="1" applyFont="1" applyFill="1" applyBorder="1" applyAlignment="1">
      <alignment horizontal="center" vertical="center" wrapText="1"/>
    </xf>
    <xf numFmtId="165" fontId="4" fillId="0" borderId="26" xfId="15" applyFont="1" applyFill="1" applyBorder="1" applyAlignment="1">
      <alignment horizontal="center" vertical="center" wrapText="1"/>
    </xf>
    <xf numFmtId="0" fontId="3" fillId="0" borderId="30" xfId="1" applyFont="1" applyFill="1" applyBorder="1" applyAlignment="1">
      <alignment vertical="top" wrapText="1"/>
    </xf>
    <xf numFmtId="168" fontId="3" fillId="0" borderId="30" xfId="1" applyNumberFormat="1" applyFont="1" applyFill="1" applyBorder="1" applyAlignment="1">
      <alignment vertical="top" wrapText="1"/>
    </xf>
    <xf numFmtId="165" fontId="3" fillId="0" borderId="31" xfId="15" applyFont="1" applyFill="1" applyBorder="1" applyAlignment="1">
      <alignment vertical="top" wrapText="1"/>
    </xf>
    <xf numFmtId="0" fontId="3" fillId="0" borderId="30" xfId="1" applyFont="1" applyFill="1" applyBorder="1">
      <alignment vertical="top"/>
    </xf>
    <xf numFmtId="168" fontId="3" fillId="0" borderId="30" xfId="1" applyNumberFormat="1" applyFont="1" applyFill="1" applyBorder="1">
      <alignment vertical="top"/>
    </xf>
    <xf numFmtId="165" fontId="3" fillId="0" borderId="31" xfId="15" applyFont="1" applyFill="1" applyBorder="1" applyAlignment="1">
      <alignment vertical="top"/>
    </xf>
    <xf numFmtId="168" fontId="3" fillId="0" borderId="28" xfId="1" applyNumberFormat="1" applyFont="1" applyFill="1" applyBorder="1" applyAlignment="1">
      <alignment vertical="center"/>
    </xf>
    <xf numFmtId="0" fontId="4" fillId="0" borderId="34" xfId="1" applyFont="1" applyFill="1" applyBorder="1" applyAlignment="1">
      <alignment horizontal="center" vertical="center" wrapText="1"/>
    </xf>
    <xf numFmtId="0" fontId="4" fillId="0" borderId="35" xfId="1" applyFont="1" applyFill="1" applyBorder="1" applyAlignment="1">
      <alignment horizontal="center" vertical="center" wrapText="1"/>
    </xf>
    <xf numFmtId="168" fontId="4" fillId="0" borderId="35" xfId="1" applyNumberFormat="1" applyFont="1" applyFill="1" applyBorder="1" applyAlignment="1">
      <alignment horizontal="center" vertical="center" wrapText="1"/>
    </xf>
    <xf numFmtId="165" fontId="4" fillId="0" borderId="36" xfId="15" applyFont="1" applyFill="1" applyBorder="1" applyAlignment="1">
      <alignment horizontal="center" vertical="center" wrapText="1"/>
    </xf>
    <xf numFmtId="0" fontId="4" fillId="2" borderId="20" xfId="1" applyFont="1" applyFill="1" applyBorder="1" applyAlignment="1">
      <alignment vertical="center" wrapText="1"/>
    </xf>
    <xf numFmtId="0" fontId="4" fillId="2" borderId="37" xfId="1" applyFont="1" applyFill="1" applyBorder="1" applyAlignment="1">
      <alignment vertical="center" wrapText="1"/>
    </xf>
    <xf numFmtId="0" fontId="4" fillId="2" borderId="38" xfId="1" applyFont="1" applyFill="1" applyBorder="1" applyAlignment="1">
      <alignment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0" borderId="42" xfId="1" applyFont="1" applyFill="1" applyBorder="1" applyAlignment="1">
      <alignment horizontal="center" vertical="center" wrapText="1"/>
    </xf>
    <xf numFmtId="0" fontId="4" fillId="0" borderId="43" xfId="1" applyFont="1" applyFill="1" applyBorder="1" applyAlignment="1">
      <alignment horizontal="center" vertical="center" wrapText="1"/>
    </xf>
    <xf numFmtId="0" fontId="4" fillId="0" borderId="4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3" fillId="0" borderId="45" xfId="1" applyFont="1" applyFill="1" applyBorder="1" applyAlignment="1">
      <alignment vertical="top" wrapText="1"/>
    </xf>
    <xf numFmtId="0" fontId="3" fillId="0" borderId="46" xfId="1" applyFont="1" applyFill="1" applyBorder="1" applyAlignment="1">
      <alignment vertical="top" wrapText="1"/>
    </xf>
    <xf numFmtId="0" fontId="3" fillId="0" borderId="47" xfId="1" applyFont="1" applyFill="1" applyBorder="1" applyAlignment="1">
      <alignment vertical="top" wrapText="1"/>
    </xf>
    <xf numFmtId="168" fontId="3" fillId="0" borderId="47" xfId="1" applyNumberFormat="1" applyFont="1" applyFill="1" applyBorder="1" applyAlignment="1">
      <alignment vertical="top" wrapText="1"/>
    </xf>
    <xf numFmtId="165" fontId="3" fillId="0" borderId="32" xfId="15" applyFont="1" applyFill="1" applyBorder="1" applyAlignment="1">
      <alignment vertical="top" wrapText="1"/>
    </xf>
    <xf numFmtId="4" fontId="3" fillId="0" borderId="45" xfId="1" applyNumberFormat="1" applyFont="1" applyFill="1" applyBorder="1" applyAlignment="1">
      <alignment vertical="top" wrapText="1"/>
    </xf>
    <xf numFmtId="3" fontId="3" fillId="0" borderId="48" xfId="1" applyNumberFormat="1" applyFont="1" applyFill="1" applyBorder="1" applyAlignment="1">
      <alignment horizontal="center" vertical="top"/>
    </xf>
    <xf numFmtId="1" fontId="3" fillId="0" borderId="45" xfId="1" applyNumberFormat="1" applyFont="1" applyFill="1" applyBorder="1" applyAlignment="1">
      <alignment vertical="top" wrapText="1"/>
    </xf>
    <xf numFmtId="4" fontId="6" fillId="0" borderId="29" xfId="1" applyNumberFormat="1" applyFont="1" applyFill="1" applyBorder="1" applyAlignment="1">
      <alignment vertical="center"/>
    </xf>
    <xf numFmtId="0" fontId="3" fillId="0" borderId="30" xfId="1" quotePrefix="1" applyFont="1" applyFill="1" applyBorder="1" applyAlignment="1">
      <alignment vertical="top" wrapText="1"/>
    </xf>
    <xf numFmtId="0" fontId="6" fillId="0" borderId="28" xfId="1" applyFont="1" applyFill="1" applyBorder="1" applyAlignment="1">
      <alignment horizontal="center" vertical="center"/>
    </xf>
    <xf numFmtId="169" fontId="3" fillId="0" borderId="0" xfId="15" applyNumberFormat="1" applyFont="1" applyFill="1" applyAlignment="1">
      <alignment vertical="top"/>
    </xf>
    <xf numFmtId="0" fontId="3" fillId="0" borderId="47" xfId="1" quotePrefix="1" applyFont="1" applyFill="1" applyBorder="1" applyAlignment="1">
      <alignment vertical="top" wrapText="1"/>
    </xf>
    <xf numFmtId="0" fontId="12" fillId="0" borderId="0" xfId="16">
      <alignment vertical="top"/>
    </xf>
    <xf numFmtId="0" fontId="12" fillId="0" borderId="0" xfId="16" applyFont="1">
      <alignment vertical="top"/>
    </xf>
    <xf numFmtId="0" fontId="14" fillId="0" borderId="1" xfId="16" applyFont="1" applyFill="1" applyBorder="1" applyAlignment="1">
      <alignment horizontal="center" vertical="center" wrapText="1"/>
    </xf>
    <xf numFmtId="0" fontId="14" fillId="0" borderId="5" xfId="16" applyFont="1" applyFill="1" applyBorder="1" applyAlignment="1">
      <alignment horizontal="center" vertical="center" wrapText="1"/>
    </xf>
    <xf numFmtId="0" fontId="14" fillId="4" borderId="6" xfId="16" applyFont="1" applyFill="1" applyBorder="1" applyAlignment="1">
      <alignment horizontal="center" vertical="center" wrapText="1"/>
    </xf>
    <xf numFmtId="0" fontId="14" fillId="4" borderId="7" xfId="16" applyFont="1" applyFill="1" applyBorder="1" applyAlignment="1">
      <alignment horizontal="center" vertical="center" wrapText="1"/>
    </xf>
    <xf numFmtId="0" fontId="14" fillId="4" borderId="8" xfId="16" applyFont="1" applyFill="1" applyBorder="1" applyAlignment="1">
      <alignment horizontal="center" vertical="center" wrapText="1"/>
    </xf>
    <xf numFmtId="3" fontId="12" fillId="0" borderId="9" xfId="16" applyNumberFormat="1" applyFont="1" applyFill="1" applyBorder="1" applyAlignment="1">
      <alignment vertical="top" wrapText="1"/>
    </xf>
    <xf numFmtId="0" fontId="12" fillId="3" borderId="10" xfId="16" applyFont="1" applyFill="1" applyBorder="1" applyAlignment="1">
      <alignment vertical="top" wrapText="1"/>
    </xf>
    <xf numFmtId="4" fontId="12" fillId="3" borderId="10" xfId="16" applyNumberFormat="1" applyFont="1" applyFill="1" applyBorder="1" applyAlignment="1">
      <alignment vertical="top" wrapText="1"/>
    </xf>
    <xf numFmtId="1" fontId="12" fillId="3" borderId="10" xfId="16" applyNumberFormat="1" applyFont="1" applyFill="1" applyBorder="1" applyAlignment="1">
      <alignment vertical="top" wrapText="1"/>
    </xf>
    <xf numFmtId="0" fontId="12" fillId="3" borderId="10" xfId="16" applyFill="1" applyBorder="1" applyAlignment="1">
      <alignment vertical="top" wrapText="1"/>
    </xf>
    <xf numFmtId="0" fontId="12" fillId="3" borderId="12" xfId="16" applyFill="1" applyBorder="1" applyAlignment="1">
      <alignment vertical="top" wrapText="1"/>
    </xf>
    <xf numFmtId="0" fontId="12" fillId="0" borderId="0" xfId="16" applyFill="1">
      <alignment vertical="top"/>
    </xf>
    <xf numFmtId="0" fontId="12" fillId="3" borderId="12" xfId="16" applyFont="1" applyFill="1" applyBorder="1" applyAlignment="1">
      <alignment vertical="top" wrapText="1"/>
    </xf>
    <xf numFmtId="0" fontId="12" fillId="0" borderId="10" xfId="16" applyFont="1" applyFill="1" applyBorder="1" applyAlignment="1">
      <alignment vertical="top" wrapText="1"/>
    </xf>
    <xf numFmtId="4" fontId="12" fillId="0" borderId="10" xfId="16" applyNumberFormat="1" applyFont="1" applyFill="1" applyBorder="1" applyAlignment="1">
      <alignment vertical="top" wrapText="1"/>
    </xf>
    <xf numFmtId="1" fontId="12" fillId="0" borderId="10" xfId="16" applyNumberFormat="1" applyFont="1" applyFill="1" applyBorder="1" applyAlignment="1">
      <alignment vertical="top" wrapText="1"/>
    </xf>
    <xf numFmtId="0" fontId="12" fillId="0" borderId="10" xfId="16" applyFill="1" applyBorder="1" applyAlignment="1">
      <alignment vertical="top" wrapText="1"/>
    </xf>
    <xf numFmtId="0" fontId="12" fillId="0" borderId="12" xfId="16" applyFont="1" applyFill="1" applyBorder="1" applyAlignment="1">
      <alignment vertical="top" wrapText="1"/>
    </xf>
    <xf numFmtId="14" fontId="12" fillId="0" borderId="10" xfId="16" applyNumberFormat="1" applyFont="1" applyFill="1" applyBorder="1" applyAlignment="1">
      <alignment vertical="top" wrapText="1"/>
    </xf>
    <xf numFmtId="0" fontId="12" fillId="0" borderId="12" xfId="16" applyFill="1" applyBorder="1" applyAlignment="1">
      <alignment vertical="top" wrapText="1"/>
    </xf>
    <xf numFmtId="0" fontId="2" fillId="0" borderId="10" xfId="16" applyFont="1" applyFill="1" applyBorder="1" applyAlignment="1">
      <alignment vertical="top" wrapText="1"/>
    </xf>
    <xf numFmtId="0" fontId="5" fillId="0" borderId="12" xfId="16" applyFont="1" applyFill="1" applyBorder="1" applyAlignment="1">
      <alignment vertical="top" wrapText="1"/>
    </xf>
    <xf numFmtId="3" fontId="12" fillId="2" borderId="9" xfId="16" applyNumberFormat="1" applyFont="1" applyFill="1" applyBorder="1" applyAlignment="1">
      <alignment vertical="top" wrapText="1"/>
    </xf>
    <xf numFmtId="0" fontId="12" fillId="2" borderId="10" xfId="16" applyFont="1" applyFill="1" applyBorder="1" applyAlignment="1">
      <alignment vertical="top" wrapText="1"/>
    </xf>
    <xf numFmtId="4" fontId="12" fillId="2" borderId="10" xfId="16" applyNumberFormat="1" applyFont="1" applyFill="1" applyBorder="1" applyAlignment="1">
      <alignment vertical="top" wrapText="1"/>
    </xf>
    <xf numFmtId="1" fontId="12" fillId="2" borderId="10" xfId="16" applyNumberFormat="1" applyFont="1" applyFill="1" applyBorder="1" applyAlignment="1">
      <alignment vertical="top" wrapText="1"/>
    </xf>
    <xf numFmtId="0" fontId="12" fillId="2" borderId="12" xfId="16" applyFill="1" applyBorder="1" applyAlignment="1">
      <alignment vertical="top" wrapText="1"/>
    </xf>
    <xf numFmtId="3" fontId="12" fillId="0" borderId="49" xfId="16" applyNumberFormat="1" applyFont="1" applyBorder="1">
      <alignment vertical="top"/>
    </xf>
    <xf numFmtId="0" fontId="2" fillId="0" borderId="50" xfId="16" applyFont="1" applyBorder="1">
      <alignment vertical="top"/>
    </xf>
    <xf numFmtId="0" fontId="2" fillId="0" borderId="51" xfId="16" applyFont="1" applyBorder="1">
      <alignment vertical="top"/>
    </xf>
    <xf numFmtId="0" fontId="2" fillId="0" borderId="52" xfId="16" quotePrefix="1" applyFont="1" applyBorder="1">
      <alignment vertical="top"/>
    </xf>
    <xf numFmtId="4" fontId="12" fillId="0" borderId="53" xfId="16" applyNumberFormat="1" applyFont="1" applyBorder="1">
      <alignment vertical="top"/>
    </xf>
    <xf numFmtId="1" fontId="12" fillId="0" borderId="53" xfId="16" applyNumberFormat="1" applyFont="1" applyBorder="1">
      <alignment vertical="top"/>
    </xf>
    <xf numFmtId="0" fontId="2" fillId="0" borderId="53" xfId="16" applyFont="1" applyBorder="1">
      <alignment vertical="top"/>
    </xf>
    <xf numFmtId="166" fontId="12" fillId="0" borderId="53" xfId="8" applyFont="1" applyBorder="1">
      <alignment vertical="top"/>
    </xf>
    <xf numFmtId="14" fontId="12" fillId="0" borderId="53" xfId="16" applyNumberFormat="1" applyFont="1" applyBorder="1">
      <alignment vertical="top"/>
    </xf>
    <xf numFmtId="0" fontId="12" fillId="0" borderId="53" xfId="16" applyFont="1" applyBorder="1">
      <alignment vertical="top"/>
    </xf>
    <xf numFmtId="0" fontId="12" fillId="0" borderId="13" xfId="16" applyBorder="1">
      <alignment vertical="top"/>
    </xf>
    <xf numFmtId="3" fontId="12" fillId="0" borderId="54" xfId="16" applyNumberFormat="1" applyFont="1" applyBorder="1">
      <alignment vertical="top"/>
    </xf>
    <xf numFmtId="0" fontId="2" fillId="0" borderId="55" xfId="16" applyFont="1" applyBorder="1">
      <alignment vertical="top"/>
    </xf>
    <xf numFmtId="0" fontId="2" fillId="0" borderId="56" xfId="16" applyFont="1" applyBorder="1">
      <alignment vertical="top"/>
    </xf>
    <xf numFmtId="0" fontId="2" fillId="0" borderId="57" xfId="16" quotePrefix="1" applyFont="1" applyBorder="1">
      <alignment vertical="top"/>
    </xf>
    <xf numFmtId="4" fontId="12" fillId="0" borderId="58" xfId="16" applyNumberFormat="1" applyFont="1" applyBorder="1">
      <alignment vertical="top"/>
    </xf>
    <xf numFmtId="1" fontId="12" fillId="0" borderId="58" xfId="16" applyNumberFormat="1" applyFont="1" applyBorder="1">
      <alignment vertical="top"/>
    </xf>
    <xf numFmtId="0" fontId="2" fillId="0" borderId="58" xfId="16" applyFont="1" applyBorder="1">
      <alignment vertical="top"/>
    </xf>
    <xf numFmtId="166" fontId="12" fillId="0" borderId="58" xfId="8" applyFont="1" applyBorder="1">
      <alignment vertical="top"/>
    </xf>
    <xf numFmtId="14" fontId="12" fillId="0" borderId="58" xfId="16" applyNumberFormat="1" applyFont="1" applyBorder="1">
      <alignment vertical="top"/>
    </xf>
    <xf numFmtId="0" fontId="12" fillId="0" borderId="58" xfId="16" applyFont="1" applyBorder="1">
      <alignment vertical="top"/>
    </xf>
    <xf numFmtId="0" fontId="12" fillId="4" borderId="6" xfId="16" applyFill="1" applyBorder="1">
      <alignment vertical="top"/>
    </xf>
    <xf numFmtId="4" fontId="13" fillId="4" borderId="7" xfId="16" applyNumberFormat="1" applyFont="1" applyFill="1" applyBorder="1">
      <alignment vertical="top"/>
    </xf>
    <xf numFmtId="0" fontId="12" fillId="4" borderId="7" xfId="16" applyFill="1" applyBorder="1">
      <alignment vertical="top"/>
    </xf>
    <xf numFmtId="0" fontId="12" fillId="4" borderId="8" xfId="16" applyFill="1" applyBorder="1">
      <alignment vertical="top"/>
    </xf>
    <xf numFmtId="0" fontId="15" fillId="0" borderId="0" xfId="16" applyFont="1" applyBorder="1" applyAlignment="1">
      <alignment horizontal="center"/>
    </xf>
    <xf numFmtId="3" fontId="12" fillId="0" borderId="0" xfId="16" applyNumberFormat="1">
      <alignment vertical="top"/>
    </xf>
    <xf numFmtId="0" fontId="16" fillId="0" borderId="0" xfId="16" applyFont="1" applyBorder="1" applyAlignment="1">
      <alignment horizontal="center"/>
    </xf>
    <xf numFmtId="3" fontId="12" fillId="3" borderId="9" xfId="16" applyNumberFormat="1" applyFont="1" applyFill="1" applyBorder="1" applyAlignment="1">
      <alignment vertical="top" wrapText="1"/>
    </xf>
    <xf numFmtId="14" fontId="0" fillId="2" borderId="10" xfId="0" applyNumberFormat="1" applyFill="1" applyBorder="1" applyAlignment="1">
      <alignment vertical="top" wrapText="1"/>
    </xf>
    <xf numFmtId="0" fontId="0" fillId="2" borderId="10" xfId="0" quotePrefix="1" applyFill="1" applyBorder="1" applyAlignment="1">
      <alignment vertical="top" wrapText="1"/>
    </xf>
    <xf numFmtId="0" fontId="4" fillId="3" borderId="5" xfId="1" applyFont="1" applyFill="1" applyBorder="1" applyAlignment="1">
      <alignment horizontal="center" vertical="center" wrapText="1"/>
    </xf>
    <xf numFmtId="168" fontId="3" fillId="0" borderId="30" xfId="1" applyNumberFormat="1" applyFont="1" applyFill="1" applyBorder="1" applyAlignment="1">
      <alignment horizontal="center" vertical="top" wrapText="1"/>
    </xf>
    <xf numFmtId="0" fontId="12" fillId="0" borderId="10" xfId="16" quotePrefix="1" applyFill="1" applyBorder="1" applyAlignment="1">
      <alignment vertical="top" wrapText="1"/>
    </xf>
    <xf numFmtId="15" fontId="12" fillId="0" borderId="10" xfId="16" quotePrefix="1" applyNumberFormat="1" applyFill="1" applyBorder="1" applyAlignment="1">
      <alignment horizontal="right" vertical="top" wrapText="1"/>
    </xf>
    <xf numFmtId="0" fontId="3" fillId="0" borderId="31" xfId="1" applyFont="1" applyFill="1" applyBorder="1" applyAlignment="1">
      <alignment vertical="top" wrapText="1"/>
    </xf>
    <xf numFmtId="0" fontId="3" fillId="0" borderId="28" xfId="1" applyFont="1" applyFill="1" applyBorder="1" applyAlignment="1">
      <alignment vertical="center"/>
    </xf>
    <xf numFmtId="0" fontId="8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3" fillId="0" borderId="59" xfId="1" applyFont="1" applyFill="1" applyBorder="1" applyAlignment="1">
      <alignment vertical="top" wrapText="1"/>
    </xf>
    <xf numFmtId="0" fontId="3" fillId="0" borderId="60" xfId="1" applyFont="1" applyFill="1" applyBorder="1" applyAlignment="1">
      <alignment vertical="top" wrapText="1"/>
    </xf>
    <xf numFmtId="0" fontId="17" fillId="0" borderId="0" xfId="1" applyFont="1" applyFill="1" applyAlignment="1">
      <alignment vertical="center"/>
    </xf>
    <xf numFmtId="0" fontId="18" fillId="0" borderId="0" xfId="1" applyFont="1" applyFill="1" applyAlignment="1">
      <alignment vertical="center"/>
    </xf>
    <xf numFmtId="0" fontId="3" fillId="0" borderId="10" xfId="1" applyFont="1" applyFill="1" applyBorder="1" applyAlignment="1">
      <alignment horizontal="center" vertical="top" wrapText="1"/>
    </xf>
    <xf numFmtId="0" fontId="14" fillId="0" borderId="1" xfId="16" applyFont="1" applyFill="1" applyBorder="1" applyAlignment="1">
      <alignment horizontal="center" vertical="center" wrapText="1"/>
    </xf>
    <xf numFmtId="0" fontId="13" fillId="0" borderId="0" xfId="16" applyFont="1" applyAlignment="1">
      <alignment horizontal="center" vertical="top"/>
    </xf>
    <xf numFmtId="0" fontId="4" fillId="3" borderId="41" xfId="1" applyFont="1" applyFill="1" applyBorder="1" applyAlignment="1">
      <alignment horizontal="center" vertical="center" wrapText="1"/>
    </xf>
    <xf numFmtId="0" fontId="4" fillId="3" borderId="13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22" xfId="1" applyFont="1" applyFill="1" applyBorder="1" applyAlignment="1">
      <alignment horizontal="center" vertical="center" wrapText="1"/>
    </xf>
    <xf numFmtId="0" fontId="4" fillId="3" borderId="16" xfId="1" applyFont="1" applyFill="1" applyBorder="1" applyAlignment="1">
      <alignment horizontal="center" vertical="center" wrapText="1"/>
    </xf>
    <xf numFmtId="0" fontId="4" fillId="3" borderId="17" xfId="1" applyFont="1" applyFill="1" applyBorder="1" applyAlignment="1">
      <alignment horizontal="center" vertical="center" wrapText="1"/>
    </xf>
    <xf numFmtId="0" fontId="4" fillId="3" borderId="18" xfId="1" applyFont="1" applyFill="1" applyBorder="1" applyAlignment="1">
      <alignment horizontal="center" vertical="center" wrapText="1"/>
    </xf>
    <xf numFmtId="0" fontId="4" fillId="3" borderId="19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40" xfId="1" applyFont="1" applyFill="1" applyBorder="1" applyAlignment="1">
      <alignment horizontal="center" vertical="center" wrapText="1"/>
    </xf>
    <xf numFmtId="0" fontId="4" fillId="3" borderId="23" xfId="1" applyFont="1" applyFill="1" applyBorder="1" applyAlignment="1">
      <alignment horizontal="center" vertical="center" wrapText="1"/>
    </xf>
    <xf numFmtId="0" fontId="4" fillId="3" borderId="24" xfId="1" applyFont="1" applyFill="1" applyBorder="1" applyAlignment="1">
      <alignment horizontal="center" vertical="center" wrapText="1"/>
    </xf>
    <xf numFmtId="0" fontId="4" fillId="3" borderId="21" xfId="1" applyFont="1" applyFill="1" applyBorder="1" applyAlignment="1">
      <alignment horizontal="center" vertical="center" wrapText="1"/>
    </xf>
    <xf numFmtId="0" fontId="4" fillId="3" borderId="0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9" xfId="1" applyFont="1" applyFill="1" applyBorder="1" applyAlignment="1">
      <alignment horizontal="center" vertical="center" wrapText="1"/>
    </xf>
    <xf numFmtId="0" fontId="4" fillId="3" borderId="33" xfId="1" applyFont="1" applyFill="1" applyBorder="1" applyAlignment="1">
      <alignment horizontal="center" vertical="center" wrapText="1"/>
    </xf>
    <xf numFmtId="0" fontId="4" fillId="3" borderId="25" xfId="1" applyFont="1" applyFill="1" applyBorder="1" applyAlignment="1">
      <alignment horizontal="center" vertical="center" wrapText="1"/>
    </xf>
    <xf numFmtId="0" fontId="4" fillId="3" borderId="26" xfId="1" applyFont="1" applyFill="1" applyBorder="1" applyAlignment="1">
      <alignment horizontal="center" vertical="center" wrapText="1"/>
    </xf>
  </cellXfs>
  <cellStyles count="17">
    <cellStyle name="Comma [0]" xfId="15" builtinId="6"/>
    <cellStyle name="Comma [0] 2" xfId="2"/>
    <cellStyle name="Comma [0] 2 2" xfId="5"/>
    <cellStyle name="Comma [0] 2 2 2" xfId="6"/>
    <cellStyle name="Comma [0] 3" xfId="7"/>
    <cellStyle name="Comma 2" xfId="8"/>
    <cellStyle name="Comma 3" xfId="9"/>
    <cellStyle name="Comma 4" xfId="10"/>
    <cellStyle name="Comma 5" xfId="14"/>
    <cellStyle name="Currency [0] 2" xfId="11"/>
    <cellStyle name="Currency [0] 5" xfId="3"/>
    <cellStyle name="Normal" xfId="0" builtinId="0"/>
    <cellStyle name="Normal 2" xfId="4"/>
    <cellStyle name="Normal 2 2" xfId="1"/>
    <cellStyle name="Normal 3" xfId="12"/>
    <cellStyle name="Normal 4" xfId="13"/>
    <cellStyle name="Normal 5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353"/>
  <sheetViews>
    <sheetView showOutlineSymbols="0" workbookViewId="0">
      <pane xSplit="2" ySplit="7" topLeftCell="C113" activePane="bottomRight" state="frozen"/>
      <selection pane="topRight" activeCell="C1" sqref="C1"/>
      <selection pane="bottomLeft" activeCell="A8" sqref="A8"/>
      <selection pane="bottomRight" activeCell="G161" sqref="G161"/>
    </sheetView>
  </sheetViews>
  <sheetFormatPr defaultColWidth="6.88671875" defaultRowHeight="12.8" customHeight="1" x14ac:dyDescent="0.3"/>
  <cols>
    <col min="1" max="1" width="5.44140625" style="66" customWidth="1"/>
    <col min="2" max="2" width="25" style="66" customWidth="1"/>
    <col min="3" max="3" width="17.88671875" style="66" customWidth="1"/>
    <col min="4" max="4" width="6.88671875" style="66" customWidth="1"/>
    <col min="5" max="5" width="13.33203125" style="66" customWidth="1"/>
    <col min="6" max="6" width="6.88671875" style="66" customWidth="1"/>
    <col min="7" max="7" width="28.5546875" style="66" customWidth="1"/>
    <col min="8" max="8" width="11.44140625" style="66" customWidth="1"/>
    <col min="9" max="9" width="12.88671875" style="66" customWidth="1"/>
    <col min="10" max="10" width="9.109375" style="66" customWidth="1"/>
    <col min="11" max="11" width="17" style="66" customWidth="1"/>
    <col min="12" max="12" width="11.33203125" style="66" customWidth="1"/>
    <col min="13" max="13" width="20.5546875" style="66" bestFit="1" customWidth="1"/>
    <col min="14" max="14" width="26.109375" style="66" customWidth="1"/>
    <col min="15" max="15" width="28.6640625" style="66" customWidth="1"/>
    <col min="16" max="256" width="6.88671875" style="66"/>
    <col min="257" max="257" width="5.44140625" style="66" customWidth="1"/>
    <col min="258" max="258" width="25" style="66" customWidth="1"/>
    <col min="259" max="259" width="17.88671875" style="66" customWidth="1"/>
    <col min="260" max="260" width="6.88671875" style="66" customWidth="1"/>
    <col min="261" max="261" width="13.33203125" style="66" customWidth="1"/>
    <col min="262" max="262" width="6.88671875" style="66" customWidth="1"/>
    <col min="263" max="263" width="28.5546875" style="66" customWidth="1"/>
    <col min="264" max="264" width="11.44140625" style="66" customWidth="1"/>
    <col min="265" max="265" width="12.88671875" style="66" customWidth="1"/>
    <col min="266" max="266" width="9.109375" style="66" customWidth="1"/>
    <col min="267" max="267" width="17" style="66" customWidth="1"/>
    <col min="268" max="268" width="11.33203125" style="66" customWidth="1"/>
    <col min="269" max="269" width="20.5546875" style="66" bestFit="1" customWidth="1"/>
    <col min="270" max="270" width="26.109375" style="66" customWidth="1"/>
    <col min="271" max="271" width="28.6640625" style="66" customWidth="1"/>
    <col min="272" max="512" width="6.88671875" style="66"/>
    <col min="513" max="513" width="5.44140625" style="66" customWidth="1"/>
    <col min="514" max="514" width="25" style="66" customWidth="1"/>
    <col min="515" max="515" width="17.88671875" style="66" customWidth="1"/>
    <col min="516" max="516" width="6.88671875" style="66" customWidth="1"/>
    <col min="517" max="517" width="13.33203125" style="66" customWidth="1"/>
    <col min="518" max="518" width="6.88671875" style="66" customWidth="1"/>
    <col min="519" max="519" width="28.5546875" style="66" customWidth="1"/>
    <col min="520" max="520" width="11.44140625" style="66" customWidth="1"/>
    <col min="521" max="521" width="12.88671875" style="66" customWidth="1"/>
    <col min="522" max="522" width="9.109375" style="66" customWidth="1"/>
    <col min="523" max="523" width="17" style="66" customWidth="1"/>
    <col min="524" max="524" width="11.33203125" style="66" customWidth="1"/>
    <col min="525" max="525" width="20.5546875" style="66" bestFit="1" customWidth="1"/>
    <col min="526" max="526" width="26.109375" style="66" customWidth="1"/>
    <col min="527" max="527" width="28.6640625" style="66" customWidth="1"/>
    <col min="528" max="768" width="6.88671875" style="66"/>
    <col min="769" max="769" width="5.44140625" style="66" customWidth="1"/>
    <col min="770" max="770" width="25" style="66" customWidth="1"/>
    <col min="771" max="771" width="17.88671875" style="66" customWidth="1"/>
    <col min="772" max="772" width="6.88671875" style="66" customWidth="1"/>
    <col min="773" max="773" width="13.33203125" style="66" customWidth="1"/>
    <col min="774" max="774" width="6.88671875" style="66" customWidth="1"/>
    <col min="775" max="775" width="28.5546875" style="66" customWidth="1"/>
    <col min="776" max="776" width="11.44140625" style="66" customWidth="1"/>
    <col min="777" max="777" width="12.88671875" style="66" customWidth="1"/>
    <col min="778" max="778" width="9.109375" style="66" customWidth="1"/>
    <col min="779" max="779" width="17" style="66" customWidth="1"/>
    <col min="780" max="780" width="11.33203125" style="66" customWidth="1"/>
    <col min="781" max="781" width="20.5546875" style="66" bestFit="1" customWidth="1"/>
    <col min="782" max="782" width="26.109375" style="66" customWidth="1"/>
    <col min="783" max="783" width="28.6640625" style="66" customWidth="1"/>
    <col min="784" max="1024" width="6.88671875" style="66"/>
    <col min="1025" max="1025" width="5.44140625" style="66" customWidth="1"/>
    <col min="1026" max="1026" width="25" style="66" customWidth="1"/>
    <col min="1027" max="1027" width="17.88671875" style="66" customWidth="1"/>
    <col min="1028" max="1028" width="6.88671875" style="66" customWidth="1"/>
    <col min="1029" max="1029" width="13.33203125" style="66" customWidth="1"/>
    <col min="1030" max="1030" width="6.88671875" style="66" customWidth="1"/>
    <col min="1031" max="1031" width="28.5546875" style="66" customWidth="1"/>
    <col min="1032" max="1032" width="11.44140625" style="66" customWidth="1"/>
    <col min="1033" max="1033" width="12.88671875" style="66" customWidth="1"/>
    <col min="1034" max="1034" width="9.109375" style="66" customWidth="1"/>
    <col min="1035" max="1035" width="17" style="66" customWidth="1"/>
    <col min="1036" max="1036" width="11.33203125" style="66" customWidth="1"/>
    <col min="1037" max="1037" width="20.5546875" style="66" bestFit="1" customWidth="1"/>
    <col min="1038" max="1038" width="26.109375" style="66" customWidth="1"/>
    <col min="1039" max="1039" width="28.6640625" style="66" customWidth="1"/>
    <col min="1040" max="1280" width="6.88671875" style="66"/>
    <col min="1281" max="1281" width="5.44140625" style="66" customWidth="1"/>
    <col min="1282" max="1282" width="25" style="66" customWidth="1"/>
    <col min="1283" max="1283" width="17.88671875" style="66" customWidth="1"/>
    <col min="1284" max="1284" width="6.88671875" style="66" customWidth="1"/>
    <col min="1285" max="1285" width="13.33203125" style="66" customWidth="1"/>
    <col min="1286" max="1286" width="6.88671875" style="66" customWidth="1"/>
    <col min="1287" max="1287" width="28.5546875" style="66" customWidth="1"/>
    <col min="1288" max="1288" width="11.44140625" style="66" customWidth="1"/>
    <col min="1289" max="1289" width="12.88671875" style="66" customWidth="1"/>
    <col min="1290" max="1290" width="9.109375" style="66" customWidth="1"/>
    <col min="1291" max="1291" width="17" style="66" customWidth="1"/>
    <col min="1292" max="1292" width="11.33203125" style="66" customWidth="1"/>
    <col min="1293" max="1293" width="20.5546875" style="66" bestFit="1" customWidth="1"/>
    <col min="1294" max="1294" width="26.109375" style="66" customWidth="1"/>
    <col min="1295" max="1295" width="28.6640625" style="66" customWidth="1"/>
    <col min="1296" max="1536" width="6.88671875" style="66"/>
    <col min="1537" max="1537" width="5.44140625" style="66" customWidth="1"/>
    <col min="1538" max="1538" width="25" style="66" customWidth="1"/>
    <col min="1539" max="1539" width="17.88671875" style="66" customWidth="1"/>
    <col min="1540" max="1540" width="6.88671875" style="66" customWidth="1"/>
    <col min="1541" max="1541" width="13.33203125" style="66" customWidth="1"/>
    <col min="1542" max="1542" width="6.88671875" style="66" customWidth="1"/>
    <col min="1543" max="1543" width="28.5546875" style="66" customWidth="1"/>
    <col min="1544" max="1544" width="11.44140625" style="66" customWidth="1"/>
    <col min="1545" max="1545" width="12.88671875" style="66" customWidth="1"/>
    <col min="1546" max="1546" width="9.109375" style="66" customWidth="1"/>
    <col min="1547" max="1547" width="17" style="66" customWidth="1"/>
    <col min="1548" max="1548" width="11.33203125" style="66" customWidth="1"/>
    <col min="1549" max="1549" width="20.5546875" style="66" bestFit="1" customWidth="1"/>
    <col min="1550" max="1550" width="26.109375" style="66" customWidth="1"/>
    <col min="1551" max="1551" width="28.6640625" style="66" customWidth="1"/>
    <col min="1552" max="1792" width="6.88671875" style="66"/>
    <col min="1793" max="1793" width="5.44140625" style="66" customWidth="1"/>
    <col min="1794" max="1794" width="25" style="66" customWidth="1"/>
    <col min="1795" max="1795" width="17.88671875" style="66" customWidth="1"/>
    <col min="1796" max="1796" width="6.88671875" style="66" customWidth="1"/>
    <col min="1797" max="1797" width="13.33203125" style="66" customWidth="1"/>
    <col min="1798" max="1798" width="6.88671875" style="66" customWidth="1"/>
    <col min="1799" max="1799" width="28.5546875" style="66" customWidth="1"/>
    <col min="1800" max="1800" width="11.44140625" style="66" customWidth="1"/>
    <col min="1801" max="1801" width="12.88671875" style="66" customWidth="1"/>
    <col min="1802" max="1802" width="9.109375" style="66" customWidth="1"/>
    <col min="1803" max="1803" width="17" style="66" customWidth="1"/>
    <col min="1804" max="1804" width="11.33203125" style="66" customWidth="1"/>
    <col min="1805" max="1805" width="20.5546875" style="66" bestFit="1" customWidth="1"/>
    <col min="1806" max="1806" width="26.109375" style="66" customWidth="1"/>
    <col min="1807" max="1807" width="28.6640625" style="66" customWidth="1"/>
    <col min="1808" max="2048" width="6.88671875" style="66"/>
    <col min="2049" max="2049" width="5.44140625" style="66" customWidth="1"/>
    <col min="2050" max="2050" width="25" style="66" customWidth="1"/>
    <col min="2051" max="2051" width="17.88671875" style="66" customWidth="1"/>
    <col min="2052" max="2052" width="6.88671875" style="66" customWidth="1"/>
    <col min="2053" max="2053" width="13.33203125" style="66" customWidth="1"/>
    <col min="2054" max="2054" width="6.88671875" style="66" customWidth="1"/>
    <col min="2055" max="2055" width="28.5546875" style="66" customWidth="1"/>
    <col min="2056" max="2056" width="11.44140625" style="66" customWidth="1"/>
    <col min="2057" max="2057" width="12.88671875" style="66" customWidth="1"/>
    <col min="2058" max="2058" width="9.109375" style="66" customWidth="1"/>
    <col min="2059" max="2059" width="17" style="66" customWidth="1"/>
    <col min="2060" max="2060" width="11.33203125" style="66" customWidth="1"/>
    <col min="2061" max="2061" width="20.5546875" style="66" bestFit="1" customWidth="1"/>
    <col min="2062" max="2062" width="26.109375" style="66" customWidth="1"/>
    <col min="2063" max="2063" width="28.6640625" style="66" customWidth="1"/>
    <col min="2064" max="2304" width="6.88671875" style="66"/>
    <col min="2305" max="2305" width="5.44140625" style="66" customWidth="1"/>
    <col min="2306" max="2306" width="25" style="66" customWidth="1"/>
    <col min="2307" max="2307" width="17.88671875" style="66" customWidth="1"/>
    <col min="2308" max="2308" width="6.88671875" style="66" customWidth="1"/>
    <col min="2309" max="2309" width="13.33203125" style="66" customWidth="1"/>
    <col min="2310" max="2310" width="6.88671875" style="66" customWidth="1"/>
    <col min="2311" max="2311" width="28.5546875" style="66" customWidth="1"/>
    <col min="2312" max="2312" width="11.44140625" style="66" customWidth="1"/>
    <col min="2313" max="2313" width="12.88671875" style="66" customWidth="1"/>
    <col min="2314" max="2314" width="9.109375" style="66" customWidth="1"/>
    <col min="2315" max="2315" width="17" style="66" customWidth="1"/>
    <col min="2316" max="2316" width="11.33203125" style="66" customWidth="1"/>
    <col min="2317" max="2317" width="20.5546875" style="66" bestFit="1" customWidth="1"/>
    <col min="2318" max="2318" width="26.109375" style="66" customWidth="1"/>
    <col min="2319" max="2319" width="28.6640625" style="66" customWidth="1"/>
    <col min="2320" max="2560" width="6.88671875" style="66"/>
    <col min="2561" max="2561" width="5.44140625" style="66" customWidth="1"/>
    <col min="2562" max="2562" width="25" style="66" customWidth="1"/>
    <col min="2563" max="2563" width="17.88671875" style="66" customWidth="1"/>
    <col min="2564" max="2564" width="6.88671875" style="66" customWidth="1"/>
    <col min="2565" max="2565" width="13.33203125" style="66" customWidth="1"/>
    <col min="2566" max="2566" width="6.88671875" style="66" customWidth="1"/>
    <col min="2567" max="2567" width="28.5546875" style="66" customWidth="1"/>
    <col min="2568" max="2568" width="11.44140625" style="66" customWidth="1"/>
    <col min="2569" max="2569" width="12.88671875" style="66" customWidth="1"/>
    <col min="2570" max="2570" width="9.109375" style="66" customWidth="1"/>
    <col min="2571" max="2571" width="17" style="66" customWidth="1"/>
    <col min="2572" max="2572" width="11.33203125" style="66" customWidth="1"/>
    <col min="2573" max="2573" width="20.5546875" style="66" bestFit="1" customWidth="1"/>
    <col min="2574" max="2574" width="26.109375" style="66" customWidth="1"/>
    <col min="2575" max="2575" width="28.6640625" style="66" customWidth="1"/>
    <col min="2576" max="2816" width="6.88671875" style="66"/>
    <col min="2817" max="2817" width="5.44140625" style="66" customWidth="1"/>
    <col min="2818" max="2818" width="25" style="66" customWidth="1"/>
    <col min="2819" max="2819" width="17.88671875" style="66" customWidth="1"/>
    <col min="2820" max="2820" width="6.88671875" style="66" customWidth="1"/>
    <col min="2821" max="2821" width="13.33203125" style="66" customWidth="1"/>
    <col min="2822" max="2822" width="6.88671875" style="66" customWidth="1"/>
    <col min="2823" max="2823" width="28.5546875" style="66" customWidth="1"/>
    <col min="2824" max="2824" width="11.44140625" style="66" customWidth="1"/>
    <col min="2825" max="2825" width="12.88671875" style="66" customWidth="1"/>
    <col min="2826" max="2826" width="9.109375" style="66" customWidth="1"/>
    <col min="2827" max="2827" width="17" style="66" customWidth="1"/>
    <col min="2828" max="2828" width="11.33203125" style="66" customWidth="1"/>
    <col min="2829" max="2829" width="20.5546875" style="66" bestFit="1" customWidth="1"/>
    <col min="2830" max="2830" width="26.109375" style="66" customWidth="1"/>
    <col min="2831" max="2831" width="28.6640625" style="66" customWidth="1"/>
    <col min="2832" max="3072" width="6.88671875" style="66"/>
    <col min="3073" max="3073" width="5.44140625" style="66" customWidth="1"/>
    <col min="3074" max="3074" width="25" style="66" customWidth="1"/>
    <col min="3075" max="3075" width="17.88671875" style="66" customWidth="1"/>
    <col min="3076" max="3076" width="6.88671875" style="66" customWidth="1"/>
    <col min="3077" max="3077" width="13.33203125" style="66" customWidth="1"/>
    <col min="3078" max="3078" width="6.88671875" style="66" customWidth="1"/>
    <col min="3079" max="3079" width="28.5546875" style="66" customWidth="1"/>
    <col min="3080" max="3080" width="11.44140625" style="66" customWidth="1"/>
    <col min="3081" max="3081" width="12.88671875" style="66" customWidth="1"/>
    <col min="3082" max="3082" width="9.109375" style="66" customWidth="1"/>
    <col min="3083" max="3083" width="17" style="66" customWidth="1"/>
    <col min="3084" max="3084" width="11.33203125" style="66" customWidth="1"/>
    <col min="3085" max="3085" width="20.5546875" style="66" bestFit="1" customWidth="1"/>
    <col min="3086" max="3086" width="26.109375" style="66" customWidth="1"/>
    <col min="3087" max="3087" width="28.6640625" style="66" customWidth="1"/>
    <col min="3088" max="3328" width="6.88671875" style="66"/>
    <col min="3329" max="3329" width="5.44140625" style="66" customWidth="1"/>
    <col min="3330" max="3330" width="25" style="66" customWidth="1"/>
    <col min="3331" max="3331" width="17.88671875" style="66" customWidth="1"/>
    <col min="3332" max="3332" width="6.88671875" style="66" customWidth="1"/>
    <col min="3333" max="3333" width="13.33203125" style="66" customWidth="1"/>
    <col min="3334" max="3334" width="6.88671875" style="66" customWidth="1"/>
    <col min="3335" max="3335" width="28.5546875" style="66" customWidth="1"/>
    <col min="3336" max="3336" width="11.44140625" style="66" customWidth="1"/>
    <col min="3337" max="3337" width="12.88671875" style="66" customWidth="1"/>
    <col min="3338" max="3338" width="9.109375" style="66" customWidth="1"/>
    <col min="3339" max="3339" width="17" style="66" customWidth="1"/>
    <col min="3340" max="3340" width="11.33203125" style="66" customWidth="1"/>
    <col min="3341" max="3341" width="20.5546875" style="66" bestFit="1" customWidth="1"/>
    <col min="3342" max="3342" width="26.109375" style="66" customWidth="1"/>
    <col min="3343" max="3343" width="28.6640625" style="66" customWidth="1"/>
    <col min="3344" max="3584" width="6.88671875" style="66"/>
    <col min="3585" max="3585" width="5.44140625" style="66" customWidth="1"/>
    <col min="3586" max="3586" width="25" style="66" customWidth="1"/>
    <col min="3587" max="3587" width="17.88671875" style="66" customWidth="1"/>
    <col min="3588" max="3588" width="6.88671875" style="66" customWidth="1"/>
    <col min="3589" max="3589" width="13.33203125" style="66" customWidth="1"/>
    <col min="3590" max="3590" width="6.88671875" style="66" customWidth="1"/>
    <col min="3591" max="3591" width="28.5546875" style="66" customWidth="1"/>
    <col min="3592" max="3592" width="11.44140625" style="66" customWidth="1"/>
    <col min="3593" max="3593" width="12.88671875" style="66" customWidth="1"/>
    <col min="3594" max="3594" width="9.109375" style="66" customWidth="1"/>
    <col min="3595" max="3595" width="17" style="66" customWidth="1"/>
    <col min="3596" max="3596" width="11.33203125" style="66" customWidth="1"/>
    <col min="3597" max="3597" width="20.5546875" style="66" bestFit="1" customWidth="1"/>
    <col min="3598" max="3598" width="26.109375" style="66" customWidth="1"/>
    <col min="3599" max="3599" width="28.6640625" style="66" customWidth="1"/>
    <col min="3600" max="3840" width="6.88671875" style="66"/>
    <col min="3841" max="3841" width="5.44140625" style="66" customWidth="1"/>
    <col min="3842" max="3842" width="25" style="66" customWidth="1"/>
    <col min="3843" max="3843" width="17.88671875" style="66" customWidth="1"/>
    <col min="3844" max="3844" width="6.88671875" style="66" customWidth="1"/>
    <col min="3845" max="3845" width="13.33203125" style="66" customWidth="1"/>
    <col min="3846" max="3846" width="6.88671875" style="66" customWidth="1"/>
    <col min="3847" max="3847" width="28.5546875" style="66" customWidth="1"/>
    <col min="3848" max="3848" width="11.44140625" style="66" customWidth="1"/>
    <col min="3849" max="3849" width="12.88671875" style="66" customWidth="1"/>
    <col min="3850" max="3850" width="9.109375" style="66" customWidth="1"/>
    <col min="3851" max="3851" width="17" style="66" customWidth="1"/>
    <col min="3852" max="3852" width="11.33203125" style="66" customWidth="1"/>
    <col min="3853" max="3853" width="20.5546875" style="66" bestFit="1" customWidth="1"/>
    <col min="3854" max="3854" width="26.109375" style="66" customWidth="1"/>
    <col min="3855" max="3855" width="28.6640625" style="66" customWidth="1"/>
    <col min="3856" max="4096" width="6.88671875" style="66"/>
    <col min="4097" max="4097" width="5.44140625" style="66" customWidth="1"/>
    <col min="4098" max="4098" width="25" style="66" customWidth="1"/>
    <col min="4099" max="4099" width="17.88671875" style="66" customWidth="1"/>
    <col min="4100" max="4100" width="6.88671875" style="66" customWidth="1"/>
    <col min="4101" max="4101" width="13.33203125" style="66" customWidth="1"/>
    <col min="4102" max="4102" width="6.88671875" style="66" customWidth="1"/>
    <col min="4103" max="4103" width="28.5546875" style="66" customWidth="1"/>
    <col min="4104" max="4104" width="11.44140625" style="66" customWidth="1"/>
    <col min="4105" max="4105" width="12.88671875" style="66" customWidth="1"/>
    <col min="4106" max="4106" width="9.109375" style="66" customWidth="1"/>
    <col min="4107" max="4107" width="17" style="66" customWidth="1"/>
    <col min="4108" max="4108" width="11.33203125" style="66" customWidth="1"/>
    <col min="4109" max="4109" width="20.5546875" style="66" bestFit="1" customWidth="1"/>
    <col min="4110" max="4110" width="26.109375" style="66" customWidth="1"/>
    <col min="4111" max="4111" width="28.6640625" style="66" customWidth="1"/>
    <col min="4112" max="4352" width="6.88671875" style="66"/>
    <col min="4353" max="4353" width="5.44140625" style="66" customWidth="1"/>
    <col min="4354" max="4354" width="25" style="66" customWidth="1"/>
    <col min="4355" max="4355" width="17.88671875" style="66" customWidth="1"/>
    <col min="4356" max="4356" width="6.88671875" style="66" customWidth="1"/>
    <col min="4357" max="4357" width="13.33203125" style="66" customWidth="1"/>
    <col min="4358" max="4358" width="6.88671875" style="66" customWidth="1"/>
    <col min="4359" max="4359" width="28.5546875" style="66" customWidth="1"/>
    <col min="4360" max="4360" width="11.44140625" style="66" customWidth="1"/>
    <col min="4361" max="4361" width="12.88671875" style="66" customWidth="1"/>
    <col min="4362" max="4362" width="9.109375" style="66" customWidth="1"/>
    <col min="4363" max="4363" width="17" style="66" customWidth="1"/>
    <col min="4364" max="4364" width="11.33203125" style="66" customWidth="1"/>
    <col min="4365" max="4365" width="20.5546875" style="66" bestFit="1" customWidth="1"/>
    <col min="4366" max="4366" width="26.109375" style="66" customWidth="1"/>
    <col min="4367" max="4367" width="28.6640625" style="66" customWidth="1"/>
    <col min="4368" max="4608" width="6.88671875" style="66"/>
    <col min="4609" max="4609" width="5.44140625" style="66" customWidth="1"/>
    <col min="4610" max="4610" width="25" style="66" customWidth="1"/>
    <col min="4611" max="4611" width="17.88671875" style="66" customWidth="1"/>
    <col min="4612" max="4612" width="6.88671875" style="66" customWidth="1"/>
    <col min="4613" max="4613" width="13.33203125" style="66" customWidth="1"/>
    <col min="4614" max="4614" width="6.88671875" style="66" customWidth="1"/>
    <col min="4615" max="4615" width="28.5546875" style="66" customWidth="1"/>
    <col min="4616" max="4616" width="11.44140625" style="66" customWidth="1"/>
    <col min="4617" max="4617" width="12.88671875" style="66" customWidth="1"/>
    <col min="4618" max="4618" width="9.109375" style="66" customWidth="1"/>
    <col min="4619" max="4619" width="17" style="66" customWidth="1"/>
    <col min="4620" max="4620" width="11.33203125" style="66" customWidth="1"/>
    <col min="4621" max="4621" width="20.5546875" style="66" bestFit="1" customWidth="1"/>
    <col min="4622" max="4622" width="26.109375" style="66" customWidth="1"/>
    <col min="4623" max="4623" width="28.6640625" style="66" customWidth="1"/>
    <col min="4624" max="4864" width="6.88671875" style="66"/>
    <col min="4865" max="4865" width="5.44140625" style="66" customWidth="1"/>
    <col min="4866" max="4866" width="25" style="66" customWidth="1"/>
    <col min="4867" max="4867" width="17.88671875" style="66" customWidth="1"/>
    <col min="4868" max="4868" width="6.88671875" style="66" customWidth="1"/>
    <col min="4869" max="4869" width="13.33203125" style="66" customWidth="1"/>
    <col min="4870" max="4870" width="6.88671875" style="66" customWidth="1"/>
    <col min="4871" max="4871" width="28.5546875" style="66" customWidth="1"/>
    <col min="4872" max="4872" width="11.44140625" style="66" customWidth="1"/>
    <col min="4873" max="4873" width="12.88671875" style="66" customWidth="1"/>
    <col min="4874" max="4874" width="9.109375" style="66" customWidth="1"/>
    <col min="4875" max="4875" width="17" style="66" customWidth="1"/>
    <col min="4876" max="4876" width="11.33203125" style="66" customWidth="1"/>
    <col min="4877" max="4877" width="20.5546875" style="66" bestFit="1" customWidth="1"/>
    <col min="4878" max="4878" width="26.109375" style="66" customWidth="1"/>
    <col min="4879" max="4879" width="28.6640625" style="66" customWidth="1"/>
    <col min="4880" max="5120" width="6.88671875" style="66"/>
    <col min="5121" max="5121" width="5.44140625" style="66" customWidth="1"/>
    <col min="5122" max="5122" width="25" style="66" customWidth="1"/>
    <col min="5123" max="5123" width="17.88671875" style="66" customWidth="1"/>
    <col min="5124" max="5124" width="6.88671875" style="66" customWidth="1"/>
    <col min="5125" max="5125" width="13.33203125" style="66" customWidth="1"/>
    <col min="5126" max="5126" width="6.88671875" style="66" customWidth="1"/>
    <col min="5127" max="5127" width="28.5546875" style="66" customWidth="1"/>
    <col min="5128" max="5128" width="11.44140625" style="66" customWidth="1"/>
    <col min="5129" max="5129" width="12.88671875" style="66" customWidth="1"/>
    <col min="5130" max="5130" width="9.109375" style="66" customWidth="1"/>
    <col min="5131" max="5131" width="17" style="66" customWidth="1"/>
    <col min="5132" max="5132" width="11.33203125" style="66" customWidth="1"/>
    <col min="5133" max="5133" width="20.5546875" style="66" bestFit="1" customWidth="1"/>
    <col min="5134" max="5134" width="26.109375" style="66" customWidth="1"/>
    <col min="5135" max="5135" width="28.6640625" style="66" customWidth="1"/>
    <col min="5136" max="5376" width="6.88671875" style="66"/>
    <col min="5377" max="5377" width="5.44140625" style="66" customWidth="1"/>
    <col min="5378" max="5378" width="25" style="66" customWidth="1"/>
    <col min="5379" max="5379" width="17.88671875" style="66" customWidth="1"/>
    <col min="5380" max="5380" width="6.88671875" style="66" customWidth="1"/>
    <col min="5381" max="5381" width="13.33203125" style="66" customWidth="1"/>
    <col min="5382" max="5382" width="6.88671875" style="66" customWidth="1"/>
    <col min="5383" max="5383" width="28.5546875" style="66" customWidth="1"/>
    <col min="5384" max="5384" width="11.44140625" style="66" customWidth="1"/>
    <col min="5385" max="5385" width="12.88671875" style="66" customWidth="1"/>
    <col min="5386" max="5386" width="9.109375" style="66" customWidth="1"/>
    <col min="5387" max="5387" width="17" style="66" customWidth="1"/>
    <col min="5388" max="5388" width="11.33203125" style="66" customWidth="1"/>
    <col min="5389" max="5389" width="20.5546875" style="66" bestFit="1" customWidth="1"/>
    <col min="5390" max="5390" width="26.109375" style="66" customWidth="1"/>
    <col min="5391" max="5391" width="28.6640625" style="66" customWidth="1"/>
    <col min="5392" max="5632" width="6.88671875" style="66"/>
    <col min="5633" max="5633" width="5.44140625" style="66" customWidth="1"/>
    <col min="5634" max="5634" width="25" style="66" customWidth="1"/>
    <col min="5635" max="5635" width="17.88671875" style="66" customWidth="1"/>
    <col min="5636" max="5636" width="6.88671875" style="66" customWidth="1"/>
    <col min="5637" max="5637" width="13.33203125" style="66" customWidth="1"/>
    <col min="5638" max="5638" width="6.88671875" style="66" customWidth="1"/>
    <col min="5639" max="5639" width="28.5546875" style="66" customWidth="1"/>
    <col min="5640" max="5640" width="11.44140625" style="66" customWidth="1"/>
    <col min="5641" max="5641" width="12.88671875" style="66" customWidth="1"/>
    <col min="5642" max="5642" width="9.109375" style="66" customWidth="1"/>
    <col min="5643" max="5643" width="17" style="66" customWidth="1"/>
    <col min="5644" max="5644" width="11.33203125" style="66" customWidth="1"/>
    <col min="5645" max="5645" width="20.5546875" style="66" bestFit="1" customWidth="1"/>
    <col min="5646" max="5646" width="26.109375" style="66" customWidth="1"/>
    <col min="5647" max="5647" width="28.6640625" style="66" customWidth="1"/>
    <col min="5648" max="5888" width="6.88671875" style="66"/>
    <col min="5889" max="5889" width="5.44140625" style="66" customWidth="1"/>
    <col min="5890" max="5890" width="25" style="66" customWidth="1"/>
    <col min="5891" max="5891" width="17.88671875" style="66" customWidth="1"/>
    <col min="5892" max="5892" width="6.88671875" style="66" customWidth="1"/>
    <col min="5893" max="5893" width="13.33203125" style="66" customWidth="1"/>
    <col min="5894" max="5894" width="6.88671875" style="66" customWidth="1"/>
    <col min="5895" max="5895" width="28.5546875" style="66" customWidth="1"/>
    <col min="5896" max="5896" width="11.44140625" style="66" customWidth="1"/>
    <col min="5897" max="5897" width="12.88671875" style="66" customWidth="1"/>
    <col min="5898" max="5898" width="9.109375" style="66" customWidth="1"/>
    <col min="5899" max="5899" width="17" style="66" customWidth="1"/>
    <col min="5900" max="5900" width="11.33203125" style="66" customWidth="1"/>
    <col min="5901" max="5901" width="20.5546875" style="66" bestFit="1" customWidth="1"/>
    <col min="5902" max="5902" width="26.109375" style="66" customWidth="1"/>
    <col min="5903" max="5903" width="28.6640625" style="66" customWidth="1"/>
    <col min="5904" max="6144" width="6.88671875" style="66"/>
    <col min="6145" max="6145" width="5.44140625" style="66" customWidth="1"/>
    <col min="6146" max="6146" width="25" style="66" customWidth="1"/>
    <col min="6147" max="6147" width="17.88671875" style="66" customWidth="1"/>
    <col min="6148" max="6148" width="6.88671875" style="66" customWidth="1"/>
    <col min="6149" max="6149" width="13.33203125" style="66" customWidth="1"/>
    <col min="6150" max="6150" width="6.88671875" style="66" customWidth="1"/>
    <col min="6151" max="6151" width="28.5546875" style="66" customWidth="1"/>
    <col min="6152" max="6152" width="11.44140625" style="66" customWidth="1"/>
    <col min="6153" max="6153" width="12.88671875" style="66" customWidth="1"/>
    <col min="6154" max="6154" width="9.109375" style="66" customWidth="1"/>
    <col min="6155" max="6155" width="17" style="66" customWidth="1"/>
    <col min="6156" max="6156" width="11.33203125" style="66" customWidth="1"/>
    <col min="6157" max="6157" width="20.5546875" style="66" bestFit="1" customWidth="1"/>
    <col min="6158" max="6158" width="26.109375" style="66" customWidth="1"/>
    <col min="6159" max="6159" width="28.6640625" style="66" customWidth="1"/>
    <col min="6160" max="6400" width="6.88671875" style="66"/>
    <col min="6401" max="6401" width="5.44140625" style="66" customWidth="1"/>
    <col min="6402" max="6402" width="25" style="66" customWidth="1"/>
    <col min="6403" max="6403" width="17.88671875" style="66" customWidth="1"/>
    <col min="6404" max="6404" width="6.88671875" style="66" customWidth="1"/>
    <col min="6405" max="6405" width="13.33203125" style="66" customWidth="1"/>
    <col min="6406" max="6406" width="6.88671875" style="66" customWidth="1"/>
    <col min="6407" max="6407" width="28.5546875" style="66" customWidth="1"/>
    <col min="6408" max="6408" width="11.44140625" style="66" customWidth="1"/>
    <col min="6409" max="6409" width="12.88671875" style="66" customWidth="1"/>
    <col min="6410" max="6410" width="9.109375" style="66" customWidth="1"/>
    <col min="6411" max="6411" width="17" style="66" customWidth="1"/>
    <col min="6412" max="6412" width="11.33203125" style="66" customWidth="1"/>
    <col min="6413" max="6413" width="20.5546875" style="66" bestFit="1" customWidth="1"/>
    <col min="6414" max="6414" width="26.109375" style="66" customWidth="1"/>
    <col min="6415" max="6415" width="28.6640625" style="66" customWidth="1"/>
    <col min="6416" max="6656" width="6.88671875" style="66"/>
    <col min="6657" max="6657" width="5.44140625" style="66" customWidth="1"/>
    <col min="6658" max="6658" width="25" style="66" customWidth="1"/>
    <col min="6659" max="6659" width="17.88671875" style="66" customWidth="1"/>
    <col min="6660" max="6660" width="6.88671875" style="66" customWidth="1"/>
    <col min="6661" max="6661" width="13.33203125" style="66" customWidth="1"/>
    <col min="6662" max="6662" width="6.88671875" style="66" customWidth="1"/>
    <col min="6663" max="6663" width="28.5546875" style="66" customWidth="1"/>
    <col min="6664" max="6664" width="11.44140625" style="66" customWidth="1"/>
    <col min="6665" max="6665" width="12.88671875" style="66" customWidth="1"/>
    <col min="6666" max="6666" width="9.109375" style="66" customWidth="1"/>
    <col min="6667" max="6667" width="17" style="66" customWidth="1"/>
    <col min="6668" max="6668" width="11.33203125" style="66" customWidth="1"/>
    <col min="6669" max="6669" width="20.5546875" style="66" bestFit="1" customWidth="1"/>
    <col min="6670" max="6670" width="26.109375" style="66" customWidth="1"/>
    <col min="6671" max="6671" width="28.6640625" style="66" customWidth="1"/>
    <col min="6672" max="6912" width="6.88671875" style="66"/>
    <col min="6913" max="6913" width="5.44140625" style="66" customWidth="1"/>
    <col min="6914" max="6914" width="25" style="66" customWidth="1"/>
    <col min="6915" max="6915" width="17.88671875" style="66" customWidth="1"/>
    <col min="6916" max="6916" width="6.88671875" style="66" customWidth="1"/>
    <col min="6917" max="6917" width="13.33203125" style="66" customWidth="1"/>
    <col min="6918" max="6918" width="6.88671875" style="66" customWidth="1"/>
    <col min="6919" max="6919" width="28.5546875" style="66" customWidth="1"/>
    <col min="6920" max="6920" width="11.44140625" style="66" customWidth="1"/>
    <col min="6921" max="6921" width="12.88671875" style="66" customWidth="1"/>
    <col min="6922" max="6922" width="9.109375" style="66" customWidth="1"/>
    <col min="6923" max="6923" width="17" style="66" customWidth="1"/>
    <col min="6924" max="6924" width="11.33203125" style="66" customWidth="1"/>
    <col min="6925" max="6925" width="20.5546875" style="66" bestFit="1" customWidth="1"/>
    <col min="6926" max="6926" width="26.109375" style="66" customWidth="1"/>
    <col min="6927" max="6927" width="28.6640625" style="66" customWidth="1"/>
    <col min="6928" max="7168" width="6.88671875" style="66"/>
    <col min="7169" max="7169" width="5.44140625" style="66" customWidth="1"/>
    <col min="7170" max="7170" width="25" style="66" customWidth="1"/>
    <col min="7171" max="7171" width="17.88671875" style="66" customWidth="1"/>
    <col min="7172" max="7172" width="6.88671875" style="66" customWidth="1"/>
    <col min="7173" max="7173" width="13.33203125" style="66" customWidth="1"/>
    <col min="7174" max="7174" width="6.88671875" style="66" customWidth="1"/>
    <col min="7175" max="7175" width="28.5546875" style="66" customWidth="1"/>
    <col min="7176" max="7176" width="11.44140625" style="66" customWidth="1"/>
    <col min="7177" max="7177" width="12.88671875" style="66" customWidth="1"/>
    <col min="7178" max="7178" width="9.109375" style="66" customWidth="1"/>
    <col min="7179" max="7179" width="17" style="66" customWidth="1"/>
    <col min="7180" max="7180" width="11.33203125" style="66" customWidth="1"/>
    <col min="7181" max="7181" width="20.5546875" style="66" bestFit="1" customWidth="1"/>
    <col min="7182" max="7182" width="26.109375" style="66" customWidth="1"/>
    <col min="7183" max="7183" width="28.6640625" style="66" customWidth="1"/>
    <col min="7184" max="7424" width="6.88671875" style="66"/>
    <col min="7425" max="7425" width="5.44140625" style="66" customWidth="1"/>
    <col min="7426" max="7426" width="25" style="66" customWidth="1"/>
    <col min="7427" max="7427" width="17.88671875" style="66" customWidth="1"/>
    <col min="7428" max="7428" width="6.88671875" style="66" customWidth="1"/>
    <col min="7429" max="7429" width="13.33203125" style="66" customWidth="1"/>
    <col min="7430" max="7430" width="6.88671875" style="66" customWidth="1"/>
    <col min="7431" max="7431" width="28.5546875" style="66" customWidth="1"/>
    <col min="7432" max="7432" width="11.44140625" style="66" customWidth="1"/>
    <col min="7433" max="7433" width="12.88671875" style="66" customWidth="1"/>
    <col min="7434" max="7434" width="9.109375" style="66" customWidth="1"/>
    <col min="7435" max="7435" width="17" style="66" customWidth="1"/>
    <col min="7436" max="7436" width="11.33203125" style="66" customWidth="1"/>
    <col min="7437" max="7437" width="20.5546875" style="66" bestFit="1" customWidth="1"/>
    <col min="7438" max="7438" width="26.109375" style="66" customWidth="1"/>
    <col min="7439" max="7439" width="28.6640625" style="66" customWidth="1"/>
    <col min="7440" max="7680" width="6.88671875" style="66"/>
    <col min="7681" max="7681" width="5.44140625" style="66" customWidth="1"/>
    <col min="7682" max="7682" width="25" style="66" customWidth="1"/>
    <col min="7683" max="7683" width="17.88671875" style="66" customWidth="1"/>
    <col min="7684" max="7684" width="6.88671875" style="66" customWidth="1"/>
    <col min="7685" max="7685" width="13.33203125" style="66" customWidth="1"/>
    <col min="7686" max="7686" width="6.88671875" style="66" customWidth="1"/>
    <col min="7687" max="7687" width="28.5546875" style="66" customWidth="1"/>
    <col min="7688" max="7688" width="11.44140625" style="66" customWidth="1"/>
    <col min="7689" max="7689" width="12.88671875" style="66" customWidth="1"/>
    <col min="7690" max="7690" width="9.109375" style="66" customWidth="1"/>
    <col min="7691" max="7691" width="17" style="66" customWidth="1"/>
    <col min="7692" max="7692" width="11.33203125" style="66" customWidth="1"/>
    <col min="7693" max="7693" width="20.5546875" style="66" bestFit="1" customWidth="1"/>
    <col min="7694" max="7694" width="26.109375" style="66" customWidth="1"/>
    <col min="7695" max="7695" width="28.6640625" style="66" customWidth="1"/>
    <col min="7696" max="7936" width="6.88671875" style="66"/>
    <col min="7937" max="7937" width="5.44140625" style="66" customWidth="1"/>
    <col min="7938" max="7938" width="25" style="66" customWidth="1"/>
    <col min="7939" max="7939" width="17.88671875" style="66" customWidth="1"/>
    <col min="7940" max="7940" width="6.88671875" style="66" customWidth="1"/>
    <col min="7941" max="7941" width="13.33203125" style="66" customWidth="1"/>
    <col min="7942" max="7942" width="6.88671875" style="66" customWidth="1"/>
    <col min="7943" max="7943" width="28.5546875" style="66" customWidth="1"/>
    <col min="7944" max="7944" width="11.44140625" style="66" customWidth="1"/>
    <col min="7945" max="7945" width="12.88671875" style="66" customWidth="1"/>
    <col min="7946" max="7946" width="9.109375" style="66" customWidth="1"/>
    <col min="7947" max="7947" width="17" style="66" customWidth="1"/>
    <col min="7948" max="7948" width="11.33203125" style="66" customWidth="1"/>
    <col min="7949" max="7949" width="20.5546875" style="66" bestFit="1" customWidth="1"/>
    <col min="7950" max="7950" width="26.109375" style="66" customWidth="1"/>
    <col min="7951" max="7951" width="28.6640625" style="66" customWidth="1"/>
    <col min="7952" max="8192" width="6.88671875" style="66"/>
    <col min="8193" max="8193" width="5.44140625" style="66" customWidth="1"/>
    <col min="8194" max="8194" width="25" style="66" customWidth="1"/>
    <col min="8195" max="8195" width="17.88671875" style="66" customWidth="1"/>
    <col min="8196" max="8196" width="6.88671875" style="66" customWidth="1"/>
    <col min="8197" max="8197" width="13.33203125" style="66" customWidth="1"/>
    <col min="8198" max="8198" width="6.88671875" style="66" customWidth="1"/>
    <col min="8199" max="8199" width="28.5546875" style="66" customWidth="1"/>
    <col min="8200" max="8200" width="11.44140625" style="66" customWidth="1"/>
    <col min="8201" max="8201" width="12.88671875" style="66" customWidth="1"/>
    <col min="8202" max="8202" width="9.109375" style="66" customWidth="1"/>
    <col min="8203" max="8203" width="17" style="66" customWidth="1"/>
    <col min="8204" max="8204" width="11.33203125" style="66" customWidth="1"/>
    <col min="8205" max="8205" width="20.5546875" style="66" bestFit="1" customWidth="1"/>
    <col min="8206" max="8206" width="26.109375" style="66" customWidth="1"/>
    <col min="8207" max="8207" width="28.6640625" style="66" customWidth="1"/>
    <col min="8208" max="8448" width="6.88671875" style="66"/>
    <col min="8449" max="8449" width="5.44140625" style="66" customWidth="1"/>
    <col min="8450" max="8450" width="25" style="66" customWidth="1"/>
    <col min="8451" max="8451" width="17.88671875" style="66" customWidth="1"/>
    <col min="8452" max="8452" width="6.88671875" style="66" customWidth="1"/>
    <col min="8453" max="8453" width="13.33203125" style="66" customWidth="1"/>
    <col min="8454" max="8454" width="6.88671875" style="66" customWidth="1"/>
    <col min="8455" max="8455" width="28.5546875" style="66" customWidth="1"/>
    <col min="8456" max="8456" width="11.44140625" style="66" customWidth="1"/>
    <col min="8457" max="8457" width="12.88671875" style="66" customWidth="1"/>
    <col min="8458" max="8458" width="9.109375" style="66" customWidth="1"/>
    <col min="8459" max="8459" width="17" style="66" customWidth="1"/>
    <col min="8460" max="8460" width="11.33203125" style="66" customWidth="1"/>
    <col min="8461" max="8461" width="20.5546875" style="66" bestFit="1" customWidth="1"/>
    <col min="8462" max="8462" width="26.109375" style="66" customWidth="1"/>
    <col min="8463" max="8463" width="28.6640625" style="66" customWidth="1"/>
    <col min="8464" max="8704" width="6.88671875" style="66"/>
    <col min="8705" max="8705" width="5.44140625" style="66" customWidth="1"/>
    <col min="8706" max="8706" width="25" style="66" customWidth="1"/>
    <col min="8707" max="8707" width="17.88671875" style="66" customWidth="1"/>
    <col min="8708" max="8708" width="6.88671875" style="66" customWidth="1"/>
    <col min="8709" max="8709" width="13.33203125" style="66" customWidth="1"/>
    <col min="8710" max="8710" width="6.88671875" style="66" customWidth="1"/>
    <col min="8711" max="8711" width="28.5546875" style="66" customWidth="1"/>
    <col min="8712" max="8712" width="11.44140625" style="66" customWidth="1"/>
    <col min="8713" max="8713" width="12.88671875" style="66" customWidth="1"/>
    <col min="8714" max="8714" width="9.109375" style="66" customWidth="1"/>
    <col min="8715" max="8715" width="17" style="66" customWidth="1"/>
    <col min="8716" max="8716" width="11.33203125" style="66" customWidth="1"/>
    <col min="8717" max="8717" width="20.5546875" style="66" bestFit="1" customWidth="1"/>
    <col min="8718" max="8718" width="26.109375" style="66" customWidth="1"/>
    <col min="8719" max="8719" width="28.6640625" style="66" customWidth="1"/>
    <col min="8720" max="8960" width="6.88671875" style="66"/>
    <col min="8961" max="8961" width="5.44140625" style="66" customWidth="1"/>
    <col min="8962" max="8962" width="25" style="66" customWidth="1"/>
    <col min="8963" max="8963" width="17.88671875" style="66" customWidth="1"/>
    <col min="8964" max="8964" width="6.88671875" style="66" customWidth="1"/>
    <col min="8965" max="8965" width="13.33203125" style="66" customWidth="1"/>
    <col min="8966" max="8966" width="6.88671875" style="66" customWidth="1"/>
    <col min="8967" max="8967" width="28.5546875" style="66" customWidth="1"/>
    <col min="8968" max="8968" width="11.44140625" style="66" customWidth="1"/>
    <col min="8969" max="8969" width="12.88671875" style="66" customWidth="1"/>
    <col min="8970" max="8970" width="9.109375" style="66" customWidth="1"/>
    <col min="8971" max="8971" width="17" style="66" customWidth="1"/>
    <col min="8972" max="8972" width="11.33203125" style="66" customWidth="1"/>
    <col min="8973" max="8973" width="20.5546875" style="66" bestFit="1" customWidth="1"/>
    <col min="8974" max="8974" width="26.109375" style="66" customWidth="1"/>
    <col min="8975" max="8975" width="28.6640625" style="66" customWidth="1"/>
    <col min="8976" max="9216" width="6.88671875" style="66"/>
    <col min="9217" max="9217" width="5.44140625" style="66" customWidth="1"/>
    <col min="9218" max="9218" width="25" style="66" customWidth="1"/>
    <col min="9219" max="9219" width="17.88671875" style="66" customWidth="1"/>
    <col min="9220" max="9220" width="6.88671875" style="66" customWidth="1"/>
    <col min="9221" max="9221" width="13.33203125" style="66" customWidth="1"/>
    <col min="9222" max="9222" width="6.88671875" style="66" customWidth="1"/>
    <col min="9223" max="9223" width="28.5546875" style="66" customWidth="1"/>
    <col min="9224" max="9224" width="11.44140625" style="66" customWidth="1"/>
    <col min="9225" max="9225" width="12.88671875" style="66" customWidth="1"/>
    <col min="9226" max="9226" width="9.109375" style="66" customWidth="1"/>
    <col min="9227" max="9227" width="17" style="66" customWidth="1"/>
    <col min="9228" max="9228" width="11.33203125" style="66" customWidth="1"/>
    <col min="9229" max="9229" width="20.5546875" style="66" bestFit="1" customWidth="1"/>
    <col min="9230" max="9230" width="26.109375" style="66" customWidth="1"/>
    <col min="9231" max="9231" width="28.6640625" style="66" customWidth="1"/>
    <col min="9232" max="9472" width="6.88671875" style="66"/>
    <col min="9473" max="9473" width="5.44140625" style="66" customWidth="1"/>
    <col min="9474" max="9474" width="25" style="66" customWidth="1"/>
    <col min="9475" max="9475" width="17.88671875" style="66" customWidth="1"/>
    <col min="9476" max="9476" width="6.88671875" style="66" customWidth="1"/>
    <col min="9477" max="9477" width="13.33203125" style="66" customWidth="1"/>
    <col min="9478" max="9478" width="6.88671875" style="66" customWidth="1"/>
    <col min="9479" max="9479" width="28.5546875" style="66" customWidth="1"/>
    <col min="9480" max="9480" width="11.44140625" style="66" customWidth="1"/>
    <col min="9481" max="9481" width="12.88671875" style="66" customWidth="1"/>
    <col min="9482" max="9482" width="9.109375" style="66" customWidth="1"/>
    <col min="9483" max="9483" width="17" style="66" customWidth="1"/>
    <col min="9484" max="9484" width="11.33203125" style="66" customWidth="1"/>
    <col min="9485" max="9485" width="20.5546875" style="66" bestFit="1" customWidth="1"/>
    <col min="9486" max="9486" width="26.109375" style="66" customWidth="1"/>
    <col min="9487" max="9487" width="28.6640625" style="66" customWidth="1"/>
    <col min="9488" max="9728" width="6.88671875" style="66"/>
    <col min="9729" max="9729" width="5.44140625" style="66" customWidth="1"/>
    <col min="9730" max="9730" width="25" style="66" customWidth="1"/>
    <col min="9731" max="9731" width="17.88671875" style="66" customWidth="1"/>
    <col min="9732" max="9732" width="6.88671875" style="66" customWidth="1"/>
    <col min="9733" max="9733" width="13.33203125" style="66" customWidth="1"/>
    <col min="9734" max="9734" width="6.88671875" style="66" customWidth="1"/>
    <col min="9735" max="9735" width="28.5546875" style="66" customWidth="1"/>
    <col min="9736" max="9736" width="11.44140625" style="66" customWidth="1"/>
    <col min="9737" max="9737" width="12.88671875" style="66" customWidth="1"/>
    <col min="9738" max="9738" width="9.109375" style="66" customWidth="1"/>
    <col min="9739" max="9739" width="17" style="66" customWidth="1"/>
    <col min="9740" max="9740" width="11.33203125" style="66" customWidth="1"/>
    <col min="9741" max="9741" width="20.5546875" style="66" bestFit="1" customWidth="1"/>
    <col min="9742" max="9742" width="26.109375" style="66" customWidth="1"/>
    <col min="9743" max="9743" width="28.6640625" style="66" customWidth="1"/>
    <col min="9744" max="9984" width="6.88671875" style="66"/>
    <col min="9985" max="9985" width="5.44140625" style="66" customWidth="1"/>
    <col min="9986" max="9986" width="25" style="66" customWidth="1"/>
    <col min="9987" max="9987" width="17.88671875" style="66" customWidth="1"/>
    <col min="9988" max="9988" width="6.88671875" style="66" customWidth="1"/>
    <col min="9989" max="9989" width="13.33203125" style="66" customWidth="1"/>
    <col min="9990" max="9990" width="6.88671875" style="66" customWidth="1"/>
    <col min="9991" max="9991" width="28.5546875" style="66" customWidth="1"/>
    <col min="9992" max="9992" width="11.44140625" style="66" customWidth="1"/>
    <col min="9993" max="9993" width="12.88671875" style="66" customWidth="1"/>
    <col min="9994" max="9994" width="9.109375" style="66" customWidth="1"/>
    <col min="9995" max="9995" width="17" style="66" customWidth="1"/>
    <col min="9996" max="9996" width="11.33203125" style="66" customWidth="1"/>
    <col min="9997" max="9997" width="20.5546875" style="66" bestFit="1" customWidth="1"/>
    <col min="9998" max="9998" width="26.109375" style="66" customWidth="1"/>
    <col min="9999" max="9999" width="28.6640625" style="66" customWidth="1"/>
    <col min="10000" max="10240" width="6.88671875" style="66"/>
    <col min="10241" max="10241" width="5.44140625" style="66" customWidth="1"/>
    <col min="10242" max="10242" width="25" style="66" customWidth="1"/>
    <col min="10243" max="10243" width="17.88671875" style="66" customWidth="1"/>
    <col min="10244" max="10244" width="6.88671875" style="66" customWidth="1"/>
    <col min="10245" max="10245" width="13.33203125" style="66" customWidth="1"/>
    <col min="10246" max="10246" width="6.88671875" style="66" customWidth="1"/>
    <col min="10247" max="10247" width="28.5546875" style="66" customWidth="1"/>
    <col min="10248" max="10248" width="11.44140625" style="66" customWidth="1"/>
    <col min="10249" max="10249" width="12.88671875" style="66" customWidth="1"/>
    <col min="10250" max="10250" width="9.109375" style="66" customWidth="1"/>
    <col min="10251" max="10251" width="17" style="66" customWidth="1"/>
    <col min="10252" max="10252" width="11.33203125" style="66" customWidth="1"/>
    <col min="10253" max="10253" width="20.5546875" style="66" bestFit="1" customWidth="1"/>
    <col min="10254" max="10254" width="26.109375" style="66" customWidth="1"/>
    <col min="10255" max="10255" width="28.6640625" style="66" customWidth="1"/>
    <col min="10256" max="10496" width="6.88671875" style="66"/>
    <col min="10497" max="10497" width="5.44140625" style="66" customWidth="1"/>
    <col min="10498" max="10498" width="25" style="66" customWidth="1"/>
    <col min="10499" max="10499" width="17.88671875" style="66" customWidth="1"/>
    <col min="10500" max="10500" width="6.88671875" style="66" customWidth="1"/>
    <col min="10501" max="10501" width="13.33203125" style="66" customWidth="1"/>
    <col min="10502" max="10502" width="6.88671875" style="66" customWidth="1"/>
    <col min="10503" max="10503" width="28.5546875" style="66" customWidth="1"/>
    <col min="10504" max="10504" width="11.44140625" style="66" customWidth="1"/>
    <col min="10505" max="10505" width="12.88671875" style="66" customWidth="1"/>
    <col min="10506" max="10506" width="9.109375" style="66" customWidth="1"/>
    <col min="10507" max="10507" width="17" style="66" customWidth="1"/>
    <col min="10508" max="10508" width="11.33203125" style="66" customWidth="1"/>
    <col min="10509" max="10509" width="20.5546875" style="66" bestFit="1" customWidth="1"/>
    <col min="10510" max="10510" width="26.109375" style="66" customWidth="1"/>
    <col min="10511" max="10511" width="28.6640625" style="66" customWidth="1"/>
    <col min="10512" max="10752" width="6.88671875" style="66"/>
    <col min="10753" max="10753" width="5.44140625" style="66" customWidth="1"/>
    <col min="10754" max="10754" width="25" style="66" customWidth="1"/>
    <col min="10755" max="10755" width="17.88671875" style="66" customWidth="1"/>
    <col min="10756" max="10756" width="6.88671875" style="66" customWidth="1"/>
    <col min="10757" max="10757" width="13.33203125" style="66" customWidth="1"/>
    <col min="10758" max="10758" width="6.88671875" style="66" customWidth="1"/>
    <col min="10759" max="10759" width="28.5546875" style="66" customWidth="1"/>
    <col min="10760" max="10760" width="11.44140625" style="66" customWidth="1"/>
    <col min="10761" max="10761" width="12.88671875" style="66" customWidth="1"/>
    <col min="10762" max="10762" width="9.109375" style="66" customWidth="1"/>
    <col min="10763" max="10763" width="17" style="66" customWidth="1"/>
    <col min="10764" max="10764" width="11.33203125" style="66" customWidth="1"/>
    <col min="10765" max="10765" width="20.5546875" style="66" bestFit="1" customWidth="1"/>
    <col min="10766" max="10766" width="26.109375" style="66" customWidth="1"/>
    <col min="10767" max="10767" width="28.6640625" style="66" customWidth="1"/>
    <col min="10768" max="11008" width="6.88671875" style="66"/>
    <col min="11009" max="11009" width="5.44140625" style="66" customWidth="1"/>
    <col min="11010" max="11010" width="25" style="66" customWidth="1"/>
    <col min="11011" max="11011" width="17.88671875" style="66" customWidth="1"/>
    <col min="11012" max="11012" width="6.88671875" style="66" customWidth="1"/>
    <col min="11013" max="11013" width="13.33203125" style="66" customWidth="1"/>
    <col min="11014" max="11014" width="6.88671875" style="66" customWidth="1"/>
    <col min="11015" max="11015" width="28.5546875" style="66" customWidth="1"/>
    <col min="11016" max="11016" width="11.44140625" style="66" customWidth="1"/>
    <col min="11017" max="11017" width="12.88671875" style="66" customWidth="1"/>
    <col min="11018" max="11018" width="9.109375" style="66" customWidth="1"/>
    <col min="11019" max="11019" width="17" style="66" customWidth="1"/>
    <col min="11020" max="11020" width="11.33203125" style="66" customWidth="1"/>
    <col min="11021" max="11021" width="20.5546875" style="66" bestFit="1" customWidth="1"/>
    <col min="11022" max="11022" width="26.109375" style="66" customWidth="1"/>
    <col min="11023" max="11023" width="28.6640625" style="66" customWidth="1"/>
    <col min="11024" max="11264" width="6.88671875" style="66"/>
    <col min="11265" max="11265" width="5.44140625" style="66" customWidth="1"/>
    <col min="11266" max="11266" width="25" style="66" customWidth="1"/>
    <col min="11267" max="11267" width="17.88671875" style="66" customWidth="1"/>
    <col min="11268" max="11268" width="6.88671875" style="66" customWidth="1"/>
    <col min="11269" max="11269" width="13.33203125" style="66" customWidth="1"/>
    <col min="11270" max="11270" width="6.88671875" style="66" customWidth="1"/>
    <col min="11271" max="11271" width="28.5546875" style="66" customWidth="1"/>
    <col min="11272" max="11272" width="11.44140625" style="66" customWidth="1"/>
    <col min="11273" max="11273" width="12.88671875" style="66" customWidth="1"/>
    <col min="11274" max="11274" width="9.109375" style="66" customWidth="1"/>
    <col min="11275" max="11275" width="17" style="66" customWidth="1"/>
    <col min="11276" max="11276" width="11.33203125" style="66" customWidth="1"/>
    <col min="11277" max="11277" width="20.5546875" style="66" bestFit="1" customWidth="1"/>
    <col min="11278" max="11278" width="26.109375" style="66" customWidth="1"/>
    <col min="11279" max="11279" width="28.6640625" style="66" customWidth="1"/>
    <col min="11280" max="11520" width="6.88671875" style="66"/>
    <col min="11521" max="11521" width="5.44140625" style="66" customWidth="1"/>
    <col min="11522" max="11522" width="25" style="66" customWidth="1"/>
    <col min="11523" max="11523" width="17.88671875" style="66" customWidth="1"/>
    <col min="11524" max="11524" width="6.88671875" style="66" customWidth="1"/>
    <col min="11525" max="11525" width="13.33203125" style="66" customWidth="1"/>
    <col min="11526" max="11526" width="6.88671875" style="66" customWidth="1"/>
    <col min="11527" max="11527" width="28.5546875" style="66" customWidth="1"/>
    <col min="11528" max="11528" width="11.44140625" style="66" customWidth="1"/>
    <col min="11529" max="11529" width="12.88671875" style="66" customWidth="1"/>
    <col min="11530" max="11530" width="9.109375" style="66" customWidth="1"/>
    <col min="11531" max="11531" width="17" style="66" customWidth="1"/>
    <col min="11532" max="11532" width="11.33203125" style="66" customWidth="1"/>
    <col min="11533" max="11533" width="20.5546875" style="66" bestFit="1" customWidth="1"/>
    <col min="11534" max="11534" width="26.109375" style="66" customWidth="1"/>
    <col min="11535" max="11535" width="28.6640625" style="66" customWidth="1"/>
    <col min="11536" max="11776" width="6.88671875" style="66"/>
    <col min="11777" max="11777" width="5.44140625" style="66" customWidth="1"/>
    <col min="11778" max="11778" width="25" style="66" customWidth="1"/>
    <col min="11779" max="11779" width="17.88671875" style="66" customWidth="1"/>
    <col min="11780" max="11780" width="6.88671875" style="66" customWidth="1"/>
    <col min="11781" max="11781" width="13.33203125" style="66" customWidth="1"/>
    <col min="11782" max="11782" width="6.88671875" style="66" customWidth="1"/>
    <col min="11783" max="11783" width="28.5546875" style="66" customWidth="1"/>
    <col min="11784" max="11784" width="11.44140625" style="66" customWidth="1"/>
    <col min="11785" max="11785" width="12.88671875" style="66" customWidth="1"/>
    <col min="11786" max="11786" width="9.109375" style="66" customWidth="1"/>
    <col min="11787" max="11787" width="17" style="66" customWidth="1"/>
    <col min="11788" max="11788" width="11.33203125" style="66" customWidth="1"/>
    <col min="11789" max="11789" width="20.5546875" style="66" bestFit="1" customWidth="1"/>
    <col min="11790" max="11790" width="26.109375" style="66" customWidth="1"/>
    <col min="11791" max="11791" width="28.6640625" style="66" customWidth="1"/>
    <col min="11792" max="12032" width="6.88671875" style="66"/>
    <col min="12033" max="12033" width="5.44140625" style="66" customWidth="1"/>
    <col min="12034" max="12034" width="25" style="66" customWidth="1"/>
    <col min="12035" max="12035" width="17.88671875" style="66" customWidth="1"/>
    <col min="12036" max="12036" width="6.88671875" style="66" customWidth="1"/>
    <col min="12037" max="12037" width="13.33203125" style="66" customWidth="1"/>
    <col min="12038" max="12038" width="6.88671875" style="66" customWidth="1"/>
    <col min="12039" max="12039" width="28.5546875" style="66" customWidth="1"/>
    <col min="12040" max="12040" width="11.44140625" style="66" customWidth="1"/>
    <col min="12041" max="12041" width="12.88671875" style="66" customWidth="1"/>
    <col min="12042" max="12042" width="9.109375" style="66" customWidth="1"/>
    <col min="12043" max="12043" width="17" style="66" customWidth="1"/>
    <col min="12044" max="12044" width="11.33203125" style="66" customWidth="1"/>
    <col min="12045" max="12045" width="20.5546875" style="66" bestFit="1" customWidth="1"/>
    <col min="12046" max="12046" width="26.109375" style="66" customWidth="1"/>
    <col min="12047" max="12047" width="28.6640625" style="66" customWidth="1"/>
    <col min="12048" max="12288" width="6.88671875" style="66"/>
    <col min="12289" max="12289" width="5.44140625" style="66" customWidth="1"/>
    <col min="12290" max="12290" width="25" style="66" customWidth="1"/>
    <col min="12291" max="12291" width="17.88671875" style="66" customWidth="1"/>
    <col min="12292" max="12292" width="6.88671875" style="66" customWidth="1"/>
    <col min="12293" max="12293" width="13.33203125" style="66" customWidth="1"/>
    <col min="12294" max="12294" width="6.88671875" style="66" customWidth="1"/>
    <col min="12295" max="12295" width="28.5546875" style="66" customWidth="1"/>
    <col min="12296" max="12296" width="11.44140625" style="66" customWidth="1"/>
    <col min="12297" max="12297" width="12.88671875" style="66" customWidth="1"/>
    <col min="12298" max="12298" width="9.109375" style="66" customWidth="1"/>
    <col min="12299" max="12299" width="17" style="66" customWidth="1"/>
    <col min="12300" max="12300" width="11.33203125" style="66" customWidth="1"/>
    <col min="12301" max="12301" width="20.5546875" style="66" bestFit="1" customWidth="1"/>
    <col min="12302" max="12302" width="26.109375" style="66" customWidth="1"/>
    <col min="12303" max="12303" width="28.6640625" style="66" customWidth="1"/>
    <col min="12304" max="12544" width="6.88671875" style="66"/>
    <col min="12545" max="12545" width="5.44140625" style="66" customWidth="1"/>
    <col min="12546" max="12546" width="25" style="66" customWidth="1"/>
    <col min="12547" max="12547" width="17.88671875" style="66" customWidth="1"/>
    <col min="12548" max="12548" width="6.88671875" style="66" customWidth="1"/>
    <col min="12549" max="12549" width="13.33203125" style="66" customWidth="1"/>
    <col min="12550" max="12550" width="6.88671875" style="66" customWidth="1"/>
    <col min="12551" max="12551" width="28.5546875" style="66" customWidth="1"/>
    <col min="12552" max="12552" width="11.44140625" style="66" customWidth="1"/>
    <col min="12553" max="12553" width="12.88671875" style="66" customWidth="1"/>
    <col min="12554" max="12554" width="9.109375" style="66" customWidth="1"/>
    <col min="12555" max="12555" width="17" style="66" customWidth="1"/>
    <col min="12556" max="12556" width="11.33203125" style="66" customWidth="1"/>
    <col min="12557" max="12557" width="20.5546875" style="66" bestFit="1" customWidth="1"/>
    <col min="12558" max="12558" width="26.109375" style="66" customWidth="1"/>
    <col min="12559" max="12559" width="28.6640625" style="66" customWidth="1"/>
    <col min="12560" max="12800" width="6.88671875" style="66"/>
    <col min="12801" max="12801" width="5.44140625" style="66" customWidth="1"/>
    <col min="12802" max="12802" width="25" style="66" customWidth="1"/>
    <col min="12803" max="12803" width="17.88671875" style="66" customWidth="1"/>
    <col min="12804" max="12804" width="6.88671875" style="66" customWidth="1"/>
    <col min="12805" max="12805" width="13.33203125" style="66" customWidth="1"/>
    <col min="12806" max="12806" width="6.88671875" style="66" customWidth="1"/>
    <col min="12807" max="12807" width="28.5546875" style="66" customWidth="1"/>
    <col min="12808" max="12808" width="11.44140625" style="66" customWidth="1"/>
    <col min="12809" max="12809" width="12.88671875" style="66" customWidth="1"/>
    <col min="12810" max="12810" width="9.109375" style="66" customWidth="1"/>
    <col min="12811" max="12811" width="17" style="66" customWidth="1"/>
    <col min="12812" max="12812" width="11.33203125" style="66" customWidth="1"/>
    <col min="12813" max="12813" width="20.5546875" style="66" bestFit="1" customWidth="1"/>
    <col min="12814" max="12814" width="26.109375" style="66" customWidth="1"/>
    <col min="12815" max="12815" width="28.6640625" style="66" customWidth="1"/>
    <col min="12816" max="13056" width="6.88671875" style="66"/>
    <col min="13057" max="13057" width="5.44140625" style="66" customWidth="1"/>
    <col min="13058" max="13058" width="25" style="66" customWidth="1"/>
    <col min="13059" max="13059" width="17.88671875" style="66" customWidth="1"/>
    <col min="13060" max="13060" width="6.88671875" style="66" customWidth="1"/>
    <col min="13061" max="13061" width="13.33203125" style="66" customWidth="1"/>
    <col min="13062" max="13062" width="6.88671875" style="66" customWidth="1"/>
    <col min="13063" max="13063" width="28.5546875" style="66" customWidth="1"/>
    <col min="13064" max="13064" width="11.44140625" style="66" customWidth="1"/>
    <col min="13065" max="13065" width="12.88671875" style="66" customWidth="1"/>
    <col min="13066" max="13066" width="9.109375" style="66" customWidth="1"/>
    <col min="13067" max="13067" width="17" style="66" customWidth="1"/>
    <col min="13068" max="13068" width="11.33203125" style="66" customWidth="1"/>
    <col min="13069" max="13069" width="20.5546875" style="66" bestFit="1" customWidth="1"/>
    <col min="13070" max="13070" width="26.109375" style="66" customWidth="1"/>
    <col min="13071" max="13071" width="28.6640625" style="66" customWidth="1"/>
    <col min="13072" max="13312" width="6.88671875" style="66"/>
    <col min="13313" max="13313" width="5.44140625" style="66" customWidth="1"/>
    <col min="13314" max="13314" width="25" style="66" customWidth="1"/>
    <col min="13315" max="13315" width="17.88671875" style="66" customWidth="1"/>
    <col min="13316" max="13316" width="6.88671875" style="66" customWidth="1"/>
    <col min="13317" max="13317" width="13.33203125" style="66" customWidth="1"/>
    <col min="13318" max="13318" width="6.88671875" style="66" customWidth="1"/>
    <col min="13319" max="13319" width="28.5546875" style="66" customWidth="1"/>
    <col min="13320" max="13320" width="11.44140625" style="66" customWidth="1"/>
    <col min="13321" max="13321" width="12.88671875" style="66" customWidth="1"/>
    <col min="13322" max="13322" width="9.109375" style="66" customWidth="1"/>
    <col min="13323" max="13323" width="17" style="66" customWidth="1"/>
    <col min="13324" max="13324" width="11.33203125" style="66" customWidth="1"/>
    <col min="13325" max="13325" width="20.5546875" style="66" bestFit="1" customWidth="1"/>
    <col min="13326" max="13326" width="26.109375" style="66" customWidth="1"/>
    <col min="13327" max="13327" width="28.6640625" style="66" customWidth="1"/>
    <col min="13328" max="13568" width="6.88671875" style="66"/>
    <col min="13569" max="13569" width="5.44140625" style="66" customWidth="1"/>
    <col min="13570" max="13570" width="25" style="66" customWidth="1"/>
    <col min="13571" max="13571" width="17.88671875" style="66" customWidth="1"/>
    <col min="13572" max="13572" width="6.88671875" style="66" customWidth="1"/>
    <col min="13573" max="13573" width="13.33203125" style="66" customWidth="1"/>
    <col min="13574" max="13574" width="6.88671875" style="66" customWidth="1"/>
    <col min="13575" max="13575" width="28.5546875" style="66" customWidth="1"/>
    <col min="13576" max="13576" width="11.44140625" style="66" customWidth="1"/>
    <col min="13577" max="13577" width="12.88671875" style="66" customWidth="1"/>
    <col min="13578" max="13578" width="9.109375" style="66" customWidth="1"/>
    <col min="13579" max="13579" width="17" style="66" customWidth="1"/>
    <col min="13580" max="13580" width="11.33203125" style="66" customWidth="1"/>
    <col min="13581" max="13581" width="20.5546875" style="66" bestFit="1" customWidth="1"/>
    <col min="13582" max="13582" width="26.109375" style="66" customWidth="1"/>
    <col min="13583" max="13583" width="28.6640625" style="66" customWidth="1"/>
    <col min="13584" max="13824" width="6.88671875" style="66"/>
    <col min="13825" max="13825" width="5.44140625" style="66" customWidth="1"/>
    <col min="13826" max="13826" width="25" style="66" customWidth="1"/>
    <col min="13827" max="13827" width="17.88671875" style="66" customWidth="1"/>
    <col min="13828" max="13828" width="6.88671875" style="66" customWidth="1"/>
    <col min="13829" max="13829" width="13.33203125" style="66" customWidth="1"/>
    <col min="13830" max="13830" width="6.88671875" style="66" customWidth="1"/>
    <col min="13831" max="13831" width="28.5546875" style="66" customWidth="1"/>
    <col min="13832" max="13832" width="11.44140625" style="66" customWidth="1"/>
    <col min="13833" max="13833" width="12.88671875" style="66" customWidth="1"/>
    <col min="13834" max="13834" width="9.109375" style="66" customWidth="1"/>
    <col min="13835" max="13835" width="17" style="66" customWidth="1"/>
    <col min="13836" max="13836" width="11.33203125" style="66" customWidth="1"/>
    <col min="13837" max="13837" width="20.5546875" style="66" bestFit="1" customWidth="1"/>
    <col min="13838" max="13838" width="26.109375" style="66" customWidth="1"/>
    <col min="13839" max="13839" width="28.6640625" style="66" customWidth="1"/>
    <col min="13840" max="14080" width="6.88671875" style="66"/>
    <col min="14081" max="14081" width="5.44140625" style="66" customWidth="1"/>
    <col min="14082" max="14082" width="25" style="66" customWidth="1"/>
    <col min="14083" max="14083" width="17.88671875" style="66" customWidth="1"/>
    <col min="14084" max="14084" width="6.88671875" style="66" customWidth="1"/>
    <col min="14085" max="14085" width="13.33203125" style="66" customWidth="1"/>
    <col min="14086" max="14086" width="6.88671875" style="66" customWidth="1"/>
    <col min="14087" max="14087" width="28.5546875" style="66" customWidth="1"/>
    <col min="14088" max="14088" width="11.44140625" style="66" customWidth="1"/>
    <col min="14089" max="14089" width="12.88671875" style="66" customWidth="1"/>
    <col min="14090" max="14090" width="9.109375" style="66" customWidth="1"/>
    <col min="14091" max="14091" width="17" style="66" customWidth="1"/>
    <col min="14092" max="14092" width="11.33203125" style="66" customWidth="1"/>
    <col min="14093" max="14093" width="20.5546875" style="66" bestFit="1" customWidth="1"/>
    <col min="14094" max="14094" width="26.109375" style="66" customWidth="1"/>
    <col min="14095" max="14095" width="28.6640625" style="66" customWidth="1"/>
    <col min="14096" max="14336" width="6.88671875" style="66"/>
    <col min="14337" max="14337" width="5.44140625" style="66" customWidth="1"/>
    <col min="14338" max="14338" width="25" style="66" customWidth="1"/>
    <col min="14339" max="14339" width="17.88671875" style="66" customWidth="1"/>
    <col min="14340" max="14340" width="6.88671875" style="66" customWidth="1"/>
    <col min="14341" max="14341" width="13.33203125" style="66" customWidth="1"/>
    <col min="14342" max="14342" width="6.88671875" style="66" customWidth="1"/>
    <col min="14343" max="14343" width="28.5546875" style="66" customWidth="1"/>
    <col min="14344" max="14344" width="11.44140625" style="66" customWidth="1"/>
    <col min="14345" max="14345" width="12.88671875" style="66" customWidth="1"/>
    <col min="14346" max="14346" width="9.109375" style="66" customWidth="1"/>
    <col min="14347" max="14347" width="17" style="66" customWidth="1"/>
    <col min="14348" max="14348" width="11.33203125" style="66" customWidth="1"/>
    <col min="14349" max="14349" width="20.5546875" style="66" bestFit="1" customWidth="1"/>
    <col min="14350" max="14350" width="26.109375" style="66" customWidth="1"/>
    <col min="14351" max="14351" width="28.6640625" style="66" customWidth="1"/>
    <col min="14352" max="14592" width="6.88671875" style="66"/>
    <col min="14593" max="14593" width="5.44140625" style="66" customWidth="1"/>
    <col min="14594" max="14594" width="25" style="66" customWidth="1"/>
    <col min="14595" max="14595" width="17.88671875" style="66" customWidth="1"/>
    <col min="14596" max="14596" width="6.88671875" style="66" customWidth="1"/>
    <col min="14597" max="14597" width="13.33203125" style="66" customWidth="1"/>
    <col min="14598" max="14598" width="6.88671875" style="66" customWidth="1"/>
    <col min="14599" max="14599" width="28.5546875" style="66" customWidth="1"/>
    <col min="14600" max="14600" width="11.44140625" style="66" customWidth="1"/>
    <col min="14601" max="14601" width="12.88671875" style="66" customWidth="1"/>
    <col min="14602" max="14602" width="9.109375" style="66" customWidth="1"/>
    <col min="14603" max="14603" width="17" style="66" customWidth="1"/>
    <col min="14604" max="14604" width="11.33203125" style="66" customWidth="1"/>
    <col min="14605" max="14605" width="20.5546875" style="66" bestFit="1" customWidth="1"/>
    <col min="14606" max="14606" width="26.109375" style="66" customWidth="1"/>
    <col min="14607" max="14607" width="28.6640625" style="66" customWidth="1"/>
    <col min="14608" max="14848" width="6.88671875" style="66"/>
    <col min="14849" max="14849" width="5.44140625" style="66" customWidth="1"/>
    <col min="14850" max="14850" width="25" style="66" customWidth="1"/>
    <col min="14851" max="14851" width="17.88671875" style="66" customWidth="1"/>
    <col min="14852" max="14852" width="6.88671875" style="66" customWidth="1"/>
    <col min="14853" max="14853" width="13.33203125" style="66" customWidth="1"/>
    <col min="14854" max="14854" width="6.88671875" style="66" customWidth="1"/>
    <col min="14855" max="14855" width="28.5546875" style="66" customWidth="1"/>
    <col min="14856" max="14856" width="11.44140625" style="66" customWidth="1"/>
    <col min="14857" max="14857" width="12.88671875" style="66" customWidth="1"/>
    <col min="14858" max="14858" width="9.109375" style="66" customWidth="1"/>
    <col min="14859" max="14859" width="17" style="66" customWidth="1"/>
    <col min="14860" max="14860" width="11.33203125" style="66" customWidth="1"/>
    <col min="14861" max="14861" width="20.5546875" style="66" bestFit="1" customWidth="1"/>
    <col min="14862" max="14862" width="26.109375" style="66" customWidth="1"/>
    <col min="14863" max="14863" width="28.6640625" style="66" customWidth="1"/>
    <col min="14864" max="15104" width="6.88671875" style="66"/>
    <col min="15105" max="15105" width="5.44140625" style="66" customWidth="1"/>
    <col min="15106" max="15106" width="25" style="66" customWidth="1"/>
    <col min="15107" max="15107" width="17.88671875" style="66" customWidth="1"/>
    <col min="15108" max="15108" width="6.88671875" style="66" customWidth="1"/>
    <col min="15109" max="15109" width="13.33203125" style="66" customWidth="1"/>
    <col min="15110" max="15110" width="6.88671875" style="66" customWidth="1"/>
    <col min="15111" max="15111" width="28.5546875" style="66" customWidth="1"/>
    <col min="15112" max="15112" width="11.44140625" style="66" customWidth="1"/>
    <col min="15113" max="15113" width="12.88671875" style="66" customWidth="1"/>
    <col min="15114" max="15114" width="9.109375" style="66" customWidth="1"/>
    <col min="15115" max="15115" width="17" style="66" customWidth="1"/>
    <col min="15116" max="15116" width="11.33203125" style="66" customWidth="1"/>
    <col min="15117" max="15117" width="20.5546875" style="66" bestFit="1" customWidth="1"/>
    <col min="15118" max="15118" width="26.109375" style="66" customWidth="1"/>
    <col min="15119" max="15119" width="28.6640625" style="66" customWidth="1"/>
    <col min="15120" max="15360" width="6.88671875" style="66"/>
    <col min="15361" max="15361" width="5.44140625" style="66" customWidth="1"/>
    <col min="15362" max="15362" width="25" style="66" customWidth="1"/>
    <col min="15363" max="15363" width="17.88671875" style="66" customWidth="1"/>
    <col min="15364" max="15364" width="6.88671875" style="66" customWidth="1"/>
    <col min="15365" max="15365" width="13.33203125" style="66" customWidth="1"/>
    <col min="15366" max="15366" width="6.88671875" style="66" customWidth="1"/>
    <col min="15367" max="15367" width="28.5546875" style="66" customWidth="1"/>
    <col min="15368" max="15368" width="11.44140625" style="66" customWidth="1"/>
    <col min="15369" max="15369" width="12.88671875" style="66" customWidth="1"/>
    <col min="15370" max="15370" width="9.109375" style="66" customWidth="1"/>
    <col min="15371" max="15371" width="17" style="66" customWidth="1"/>
    <col min="15372" max="15372" width="11.33203125" style="66" customWidth="1"/>
    <col min="15373" max="15373" width="20.5546875" style="66" bestFit="1" customWidth="1"/>
    <col min="15374" max="15374" width="26.109375" style="66" customWidth="1"/>
    <col min="15375" max="15375" width="28.6640625" style="66" customWidth="1"/>
    <col min="15376" max="15616" width="6.88671875" style="66"/>
    <col min="15617" max="15617" width="5.44140625" style="66" customWidth="1"/>
    <col min="15618" max="15618" width="25" style="66" customWidth="1"/>
    <col min="15619" max="15619" width="17.88671875" style="66" customWidth="1"/>
    <col min="15620" max="15620" width="6.88671875" style="66" customWidth="1"/>
    <col min="15621" max="15621" width="13.33203125" style="66" customWidth="1"/>
    <col min="15622" max="15622" width="6.88671875" style="66" customWidth="1"/>
    <col min="15623" max="15623" width="28.5546875" style="66" customWidth="1"/>
    <col min="15624" max="15624" width="11.44140625" style="66" customWidth="1"/>
    <col min="15625" max="15625" width="12.88671875" style="66" customWidth="1"/>
    <col min="15626" max="15626" width="9.109375" style="66" customWidth="1"/>
    <col min="15627" max="15627" width="17" style="66" customWidth="1"/>
    <col min="15628" max="15628" width="11.33203125" style="66" customWidth="1"/>
    <col min="15629" max="15629" width="20.5546875" style="66" bestFit="1" customWidth="1"/>
    <col min="15630" max="15630" width="26.109375" style="66" customWidth="1"/>
    <col min="15631" max="15631" width="28.6640625" style="66" customWidth="1"/>
    <col min="15632" max="15872" width="6.88671875" style="66"/>
    <col min="15873" max="15873" width="5.44140625" style="66" customWidth="1"/>
    <col min="15874" max="15874" width="25" style="66" customWidth="1"/>
    <col min="15875" max="15875" width="17.88671875" style="66" customWidth="1"/>
    <col min="15876" max="15876" width="6.88671875" style="66" customWidth="1"/>
    <col min="15877" max="15877" width="13.33203125" style="66" customWidth="1"/>
    <col min="15878" max="15878" width="6.88671875" style="66" customWidth="1"/>
    <col min="15879" max="15879" width="28.5546875" style="66" customWidth="1"/>
    <col min="15880" max="15880" width="11.44140625" style="66" customWidth="1"/>
    <col min="15881" max="15881" width="12.88671875" style="66" customWidth="1"/>
    <col min="15882" max="15882" width="9.109375" style="66" customWidth="1"/>
    <col min="15883" max="15883" width="17" style="66" customWidth="1"/>
    <col min="15884" max="15884" width="11.33203125" style="66" customWidth="1"/>
    <col min="15885" max="15885" width="20.5546875" style="66" bestFit="1" customWidth="1"/>
    <col min="15886" max="15886" width="26.109375" style="66" customWidth="1"/>
    <col min="15887" max="15887" width="28.6640625" style="66" customWidth="1"/>
    <col min="15888" max="16128" width="6.88671875" style="66"/>
    <col min="16129" max="16129" width="5.44140625" style="66" customWidth="1"/>
    <col min="16130" max="16130" width="25" style="66" customWidth="1"/>
    <col min="16131" max="16131" width="17.88671875" style="66" customWidth="1"/>
    <col min="16132" max="16132" width="6.88671875" style="66" customWidth="1"/>
    <col min="16133" max="16133" width="13.33203125" style="66" customWidth="1"/>
    <col min="16134" max="16134" width="6.88671875" style="66" customWidth="1"/>
    <col min="16135" max="16135" width="28.5546875" style="66" customWidth="1"/>
    <col min="16136" max="16136" width="11.44140625" style="66" customWidth="1"/>
    <col min="16137" max="16137" width="12.88671875" style="66" customWidth="1"/>
    <col min="16138" max="16138" width="9.109375" style="66" customWidth="1"/>
    <col min="16139" max="16139" width="17" style="66" customWidth="1"/>
    <col min="16140" max="16140" width="11.33203125" style="66" customWidth="1"/>
    <col min="16141" max="16141" width="20.5546875" style="66" bestFit="1" customWidth="1"/>
    <col min="16142" max="16142" width="26.109375" style="66" customWidth="1"/>
    <col min="16143" max="16143" width="28.6640625" style="66" customWidth="1"/>
    <col min="16144" max="16384" width="6.88671875" style="66"/>
  </cols>
  <sheetData>
    <row r="1" spans="1:15" x14ac:dyDescent="0.25">
      <c r="A1" s="142" t="s">
        <v>320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</row>
    <row r="2" spans="1:15" ht="6.75" customHeight="1" x14ac:dyDescent="0.25">
      <c r="C2" s="67"/>
    </row>
    <row r="3" spans="1:15" ht="12.8" customHeight="1" x14ac:dyDescent="0.3">
      <c r="A3" s="141" t="s">
        <v>1</v>
      </c>
      <c r="B3" s="141" t="s">
        <v>2</v>
      </c>
      <c r="C3" s="141" t="s">
        <v>3</v>
      </c>
      <c r="D3" s="141"/>
      <c r="E3" s="141" t="s">
        <v>4</v>
      </c>
      <c r="F3" s="141" t="s">
        <v>5</v>
      </c>
      <c r="G3" s="141" t="s">
        <v>6</v>
      </c>
      <c r="H3" s="141" t="s">
        <v>321</v>
      </c>
      <c r="I3" s="141"/>
      <c r="J3" s="141"/>
      <c r="K3" s="141" t="s">
        <v>7</v>
      </c>
      <c r="L3" s="141" t="s">
        <v>8</v>
      </c>
      <c r="M3" s="141" t="s">
        <v>322</v>
      </c>
      <c r="N3" s="141" t="s">
        <v>323</v>
      </c>
      <c r="O3" s="141" t="s">
        <v>11</v>
      </c>
    </row>
    <row r="4" spans="1:15" ht="12.8" customHeight="1" x14ac:dyDescent="0.3">
      <c r="A4" s="141"/>
      <c r="B4" s="141"/>
      <c r="C4" s="141" t="s">
        <v>12</v>
      </c>
      <c r="D4" s="141" t="s">
        <v>13</v>
      </c>
      <c r="E4" s="141"/>
      <c r="F4" s="141"/>
      <c r="G4" s="141"/>
      <c r="H4" s="141" t="s">
        <v>324</v>
      </c>
      <c r="I4" s="141" t="s">
        <v>325</v>
      </c>
      <c r="J4" s="141"/>
      <c r="K4" s="141"/>
      <c r="L4" s="141"/>
      <c r="M4" s="141"/>
      <c r="N4" s="141"/>
      <c r="O4" s="141"/>
    </row>
    <row r="5" spans="1:15" ht="13.1" x14ac:dyDescent="0.3">
      <c r="A5" s="141"/>
      <c r="B5" s="141"/>
      <c r="C5" s="141"/>
      <c r="D5" s="141"/>
      <c r="E5" s="141"/>
      <c r="F5" s="141"/>
      <c r="G5" s="141"/>
      <c r="H5" s="141"/>
      <c r="I5" s="68" t="s">
        <v>326</v>
      </c>
      <c r="J5" s="68" t="s">
        <v>327</v>
      </c>
      <c r="K5" s="141"/>
      <c r="L5" s="141"/>
      <c r="M5" s="141"/>
      <c r="N5" s="141"/>
      <c r="O5" s="141"/>
    </row>
    <row r="6" spans="1:15" ht="13.6" thickBot="1" x14ac:dyDescent="0.3">
      <c r="A6" s="69" t="s">
        <v>328</v>
      </c>
      <c r="B6" s="69" t="s">
        <v>329</v>
      </c>
      <c r="C6" s="69">
        <v>3</v>
      </c>
      <c r="D6" s="69" t="s">
        <v>330</v>
      </c>
      <c r="E6" s="69" t="s">
        <v>331</v>
      </c>
      <c r="F6" s="69" t="s">
        <v>332</v>
      </c>
      <c r="G6" s="69" t="s">
        <v>333</v>
      </c>
      <c r="H6" s="69" t="s">
        <v>334</v>
      </c>
      <c r="I6" s="69" t="s">
        <v>335</v>
      </c>
      <c r="J6" s="69" t="s">
        <v>336</v>
      </c>
      <c r="K6" s="69" t="s">
        <v>337</v>
      </c>
      <c r="L6" s="69" t="s">
        <v>338</v>
      </c>
      <c r="M6" s="69" t="s">
        <v>339</v>
      </c>
      <c r="N6" s="69">
        <v>15</v>
      </c>
      <c r="O6" s="69" t="s">
        <v>340</v>
      </c>
    </row>
    <row r="7" spans="1:15" ht="14.25" thickTop="1" thickBot="1" x14ac:dyDescent="0.3">
      <c r="A7" s="70"/>
      <c r="B7" s="71" t="s">
        <v>14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2"/>
    </row>
    <row r="8" spans="1:15" s="79" customFormat="1" ht="38.950000000000003" thickTop="1" x14ac:dyDescent="0.25">
      <c r="A8" s="123">
        <v>1</v>
      </c>
      <c r="B8" s="74" t="s">
        <v>341</v>
      </c>
      <c r="C8" s="74" t="s">
        <v>342</v>
      </c>
      <c r="D8" s="74" t="s">
        <v>17</v>
      </c>
      <c r="E8" s="75">
        <v>800</v>
      </c>
      <c r="F8" s="76">
        <v>2006</v>
      </c>
      <c r="G8" s="74" t="s">
        <v>343</v>
      </c>
      <c r="H8" s="74" t="s">
        <v>344</v>
      </c>
      <c r="I8" s="77"/>
      <c r="J8" s="74" t="s">
        <v>345</v>
      </c>
      <c r="K8" s="74" t="s">
        <v>346</v>
      </c>
      <c r="L8" s="74" t="s">
        <v>18</v>
      </c>
      <c r="M8" s="75">
        <v>1600000000</v>
      </c>
      <c r="N8" s="74" t="s">
        <v>347</v>
      </c>
      <c r="O8" s="78"/>
    </row>
    <row r="9" spans="1:15" s="79" customFormat="1" ht="38.299999999999997" x14ac:dyDescent="0.25">
      <c r="A9" s="123">
        <f t="shared" ref="A9:A72" si="0">A8+1</f>
        <v>2</v>
      </c>
      <c r="B9" s="74" t="s">
        <v>15</v>
      </c>
      <c r="C9" s="74" t="s">
        <v>105</v>
      </c>
      <c r="D9" s="74" t="s">
        <v>17</v>
      </c>
      <c r="E9" s="75">
        <v>9100</v>
      </c>
      <c r="F9" s="76">
        <v>2013</v>
      </c>
      <c r="G9" s="74" t="s">
        <v>48</v>
      </c>
      <c r="H9" s="74" t="s">
        <v>344</v>
      </c>
      <c r="I9" s="77"/>
      <c r="J9" s="77"/>
      <c r="K9" s="77"/>
      <c r="L9" s="74" t="s">
        <v>18</v>
      </c>
      <c r="M9" s="75">
        <v>34125000000</v>
      </c>
      <c r="N9" s="74" t="s">
        <v>347</v>
      </c>
      <c r="O9" s="80" t="s">
        <v>348</v>
      </c>
    </row>
    <row r="10" spans="1:15" s="79" customFormat="1" ht="38.299999999999997" x14ac:dyDescent="0.25">
      <c r="A10" s="123">
        <f t="shared" si="0"/>
        <v>3</v>
      </c>
      <c r="B10" s="74" t="s">
        <v>15</v>
      </c>
      <c r="C10" s="74" t="s">
        <v>105</v>
      </c>
      <c r="D10" s="74" t="s">
        <v>19</v>
      </c>
      <c r="E10" s="75">
        <v>41400</v>
      </c>
      <c r="F10" s="76">
        <v>2013</v>
      </c>
      <c r="G10" s="74" t="s">
        <v>50</v>
      </c>
      <c r="H10" s="74" t="s">
        <v>344</v>
      </c>
      <c r="I10" s="77"/>
      <c r="J10" s="77"/>
      <c r="K10" s="77"/>
      <c r="L10" s="74" t="s">
        <v>18</v>
      </c>
      <c r="M10" s="75">
        <v>166290000000</v>
      </c>
      <c r="N10" s="74" t="s">
        <v>347</v>
      </c>
      <c r="O10" s="80" t="s">
        <v>348</v>
      </c>
    </row>
    <row r="11" spans="1:15" s="79" customFormat="1" ht="38.299999999999997" x14ac:dyDescent="0.25">
      <c r="A11" s="123">
        <f t="shared" si="0"/>
        <v>4</v>
      </c>
      <c r="B11" s="74" t="s">
        <v>15</v>
      </c>
      <c r="C11" s="74" t="s">
        <v>105</v>
      </c>
      <c r="D11" s="74" t="s">
        <v>20</v>
      </c>
      <c r="E11" s="75">
        <v>53550</v>
      </c>
      <c r="F11" s="76">
        <v>2013</v>
      </c>
      <c r="G11" s="74" t="s">
        <v>51</v>
      </c>
      <c r="H11" s="74" t="s">
        <v>344</v>
      </c>
      <c r="I11" s="77"/>
      <c r="J11" s="77"/>
      <c r="K11" s="77"/>
      <c r="L11" s="74" t="s">
        <v>18</v>
      </c>
      <c r="M11" s="75">
        <v>207952500000</v>
      </c>
      <c r="N11" s="74" t="s">
        <v>347</v>
      </c>
      <c r="O11" s="80" t="s">
        <v>348</v>
      </c>
    </row>
    <row r="12" spans="1:15" s="79" customFormat="1" ht="38.299999999999997" x14ac:dyDescent="0.25">
      <c r="A12" s="123">
        <f t="shared" si="0"/>
        <v>5</v>
      </c>
      <c r="B12" s="74" t="s">
        <v>15</v>
      </c>
      <c r="C12" s="74" t="s">
        <v>105</v>
      </c>
      <c r="D12" s="74" t="s">
        <v>21</v>
      </c>
      <c r="E12" s="75">
        <v>42750</v>
      </c>
      <c r="F12" s="76">
        <v>2013</v>
      </c>
      <c r="G12" s="74" t="s">
        <v>52</v>
      </c>
      <c r="H12" s="74" t="s">
        <v>344</v>
      </c>
      <c r="I12" s="77"/>
      <c r="J12" s="77"/>
      <c r="K12" s="77"/>
      <c r="L12" s="74" t="s">
        <v>18</v>
      </c>
      <c r="M12" s="75">
        <v>156037500000</v>
      </c>
      <c r="N12" s="74" t="s">
        <v>347</v>
      </c>
      <c r="O12" s="80" t="s">
        <v>348</v>
      </c>
    </row>
    <row r="13" spans="1:15" s="79" customFormat="1" ht="38.299999999999997" x14ac:dyDescent="0.25">
      <c r="A13" s="123">
        <f t="shared" si="0"/>
        <v>6</v>
      </c>
      <c r="B13" s="74" t="s">
        <v>15</v>
      </c>
      <c r="C13" s="74" t="s">
        <v>105</v>
      </c>
      <c r="D13" s="74" t="s">
        <v>22</v>
      </c>
      <c r="E13" s="75">
        <v>14457</v>
      </c>
      <c r="F13" s="76">
        <v>2013</v>
      </c>
      <c r="G13" s="74" t="s">
        <v>53</v>
      </c>
      <c r="H13" s="74" t="s">
        <v>344</v>
      </c>
      <c r="I13" s="77"/>
      <c r="J13" s="77"/>
      <c r="K13" s="77"/>
      <c r="L13" s="74" t="s">
        <v>18</v>
      </c>
      <c r="M13" s="75">
        <v>20119325000</v>
      </c>
      <c r="N13" s="74" t="s">
        <v>347</v>
      </c>
      <c r="O13" s="80" t="s">
        <v>348</v>
      </c>
    </row>
    <row r="14" spans="1:15" s="79" customFormat="1" ht="38.299999999999997" x14ac:dyDescent="0.25">
      <c r="A14" s="123">
        <f t="shared" si="0"/>
        <v>7</v>
      </c>
      <c r="B14" s="74" t="s">
        <v>15</v>
      </c>
      <c r="C14" s="74" t="s">
        <v>105</v>
      </c>
      <c r="D14" s="74" t="s">
        <v>349</v>
      </c>
      <c r="E14" s="75">
        <v>21980</v>
      </c>
      <c r="F14" s="76">
        <v>2013</v>
      </c>
      <c r="G14" s="74" t="s">
        <v>54</v>
      </c>
      <c r="H14" s="74" t="s">
        <v>344</v>
      </c>
      <c r="I14" s="77"/>
      <c r="J14" s="77"/>
      <c r="K14" s="77"/>
      <c r="L14" s="74" t="s">
        <v>18</v>
      </c>
      <c r="M14" s="75">
        <v>68138000000</v>
      </c>
      <c r="N14" s="74" t="s">
        <v>347</v>
      </c>
      <c r="O14" s="80" t="s">
        <v>348</v>
      </c>
    </row>
    <row r="15" spans="1:15" s="79" customFormat="1" ht="38.299999999999997" x14ac:dyDescent="0.25">
      <c r="A15" s="123">
        <f t="shared" si="0"/>
        <v>8</v>
      </c>
      <c r="B15" s="74" t="s">
        <v>15</v>
      </c>
      <c r="C15" s="74" t="s">
        <v>105</v>
      </c>
      <c r="D15" s="74" t="s">
        <v>350</v>
      </c>
      <c r="E15" s="75">
        <v>9000</v>
      </c>
      <c r="F15" s="76">
        <v>2013</v>
      </c>
      <c r="G15" s="74" t="s">
        <v>55</v>
      </c>
      <c r="H15" s="74" t="s">
        <v>344</v>
      </c>
      <c r="I15" s="77"/>
      <c r="J15" s="77"/>
      <c r="K15" s="77"/>
      <c r="L15" s="74" t="s">
        <v>18</v>
      </c>
      <c r="M15" s="75">
        <v>26550000000</v>
      </c>
      <c r="N15" s="74" t="s">
        <v>347</v>
      </c>
      <c r="O15" s="80" t="s">
        <v>348</v>
      </c>
    </row>
    <row r="16" spans="1:15" s="79" customFormat="1" ht="38.299999999999997" x14ac:dyDescent="0.25">
      <c r="A16" s="123">
        <f t="shared" si="0"/>
        <v>9</v>
      </c>
      <c r="B16" s="74" t="s">
        <v>15</v>
      </c>
      <c r="C16" s="74" t="s">
        <v>105</v>
      </c>
      <c r="D16" s="74" t="s">
        <v>351</v>
      </c>
      <c r="E16" s="75">
        <v>9100</v>
      </c>
      <c r="F16" s="76">
        <v>2013</v>
      </c>
      <c r="G16" s="74" t="s">
        <v>56</v>
      </c>
      <c r="H16" s="74" t="s">
        <v>344</v>
      </c>
      <c r="I16" s="77"/>
      <c r="J16" s="77"/>
      <c r="K16" s="77"/>
      <c r="L16" s="74" t="s">
        <v>18</v>
      </c>
      <c r="M16" s="75">
        <v>28210000000</v>
      </c>
      <c r="N16" s="74" t="s">
        <v>347</v>
      </c>
      <c r="O16" s="80" t="s">
        <v>348</v>
      </c>
    </row>
    <row r="17" spans="1:15" s="79" customFormat="1" ht="38.299999999999997" x14ac:dyDescent="0.25">
      <c r="A17" s="123">
        <f t="shared" si="0"/>
        <v>10</v>
      </c>
      <c r="B17" s="74" t="s">
        <v>15</v>
      </c>
      <c r="C17" s="74" t="s">
        <v>105</v>
      </c>
      <c r="D17" s="74" t="s">
        <v>352</v>
      </c>
      <c r="E17" s="75">
        <v>26600</v>
      </c>
      <c r="F17" s="76">
        <v>2013</v>
      </c>
      <c r="G17" s="74" t="s">
        <v>57</v>
      </c>
      <c r="H17" s="74" t="s">
        <v>344</v>
      </c>
      <c r="I17" s="77"/>
      <c r="J17" s="77"/>
      <c r="K17" s="77"/>
      <c r="L17" s="74" t="s">
        <v>18</v>
      </c>
      <c r="M17" s="75">
        <v>82460000000</v>
      </c>
      <c r="N17" s="74" t="s">
        <v>347</v>
      </c>
      <c r="O17" s="80" t="s">
        <v>348</v>
      </c>
    </row>
    <row r="18" spans="1:15" s="79" customFormat="1" ht="38.299999999999997" x14ac:dyDescent="0.25">
      <c r="A18" s="123">
        <f t="shared" si="0"/>
        <v>11</v>
      </c>
      <c r="B18" s="74" t="s">
        <v>15</v>
      </c>
      <c r="C18" s="74" t="s">
        <v>105</v>
      </c>
      <c r="D18" s="74" t="s">
        <v>353</v>
      </c>
      <c r="E18" s="75">
        <v>18900</v>
      </c>
      <c r="F18" s="76">
        <v>2013</v>
      </c>
      <c r="G18" s="74" t="s">
        <v>58</v>
      </c>
      <c r="H18" s="74" t="s">
        <v>344</v>
      </c>
      <c r="I18" s="77"/>
      <c r="J18" s="77"/>
      <c r="K18" s="77"/>
      <c r="L18" s="74" t="s">
        <v>18</v>
      </c>
      <c r="M18" s="75">
        <v>57172500000</v>
      </c>
      <c r="N18" s="74" t="s">
        <v>347</v>
      </c>
      <c r="O18" s="80" t="s">
        <v>348</v>
      </c>
    </row>
    <row r="19" spans="1:15" s="79" customFormat="1" ht="38.299999999999997" x14ac:dyDescent="0.25">
      <c r="A19" s="123">
        <f t="shared" si="0"/>
        <v>12</v>
      </c>
      <c r="B19" s="74" t="s">
        <v>15</v>
      </c>
      <c r="C19" s="74" t="s">
        <v>105</v>
      </c>
      <c r="D19" s="74" t="s">
        <v>177</v>
      </c>
      <c r="E19" s="75">
        <v>20400</v>
      </c>
      <c r="F19" s="76">
        <v>2013</v>
      </c>
      <c r="G19" s="74" t="s">
        <v>59</v>
      </c>
      <c r="H19" s="74" t="s">
        <v>344</v>
      </c>
      <c r="I19" s="77"/>
      <c r="J19" s="77"/>
      <c r="K19" s="77"/>
      <c r="L19" s="74" t="s">
        <v>18</v>
      </c>
      <c r="M19" s="75">
        <v>27880000000</v>
      </c>
      <c r="N19" s="74" t="s">
        <v>347</v>
      </c>
      <c r="O19" s="80" t="s">
        <v>348</v>
      </c>
    </row>
    <row r="20" spans="1:15" s="79" customFormat="1" ht="38.299999999999997" x14ac:dyDescent="0.25">
      <c r="A20" s="123">
        <f t="shared" si="0"/>
        <v>13</v>
      </c>
      <c r="B20" s="74" t="s">
        <v>15</v>
      </c>
      <c r="C20" s="74" t="s">
        <v>105</v>
      </c>
      <c r="D20" s="74" t="s">
        <v>354</v>
      </c>
      <c r="E20" s="75">
        <v>17030</v>
      </c>
      <c r="F20" s="76">
        <v>2013</v>
      </c>
      <c r="G20" s="74" t="s">
        <v>60</v>
      </c>
      <c r="H20" s="74" t="s">
        <v>344</v>
      </c>
      <c r="I20" s="77"/>
      <c r="J20" s="77"/>
      <c r="K20" s="77"/>
      <c r="L20" s="74" t="s">
        <v>18</v>
      </c>
      <c r="M20" s="75">
        <v>58185833000</v>
      </c>
      <c r="N20" s="74" t="s">
        <v>347</v>
      </c>
      <c r="O20" s="80" t="s">
        <v>348</v>
      </c>
    </row>
    <row r="21" spans="1:15" s="79" customFormat="1" ht="38.299999999999997" x14ac:dyDescent="0.25">
      <c r="A21" s="123">
        <f t="shared" si="0"/>
        <v>14</v>
      </c>
      <c r="B21" s="74" t="s">
        <v>15</v>
      </c>
      <c r="C21" s="74" t="s">
        <v>105</v>
      </c>
      <c r="D21" s="74" t="s">
        <v>355</v>
      </c>
      <c r="E21" s="75">
        <v>13200</v>
      </c>
      <c r="F21" s="76">
        <v>2013</v>
      </c>
      <c r="G21" s="74" t="s">
        <v>356</v>
      </c>
      <c r="H21" s="74" t="s">
        <v>344</v>
      </c>
      <c r="I21" s="77"/>
      <c r="J21" s="77"/>
      <c r="K21" s="77"/>
      <c r="L21" s="74" t="s">
        <v>18</v>
      </c>
      <c r="M21" s="75">
        <v>37180000000</v>
      </c>
      <c r="N21" s="74" t="s">
        <v>347</v>
      </c>
      <c r="O21" s="80" t="s">
        <v>348</v>
      </c>
    </row>
    <row r="22" spans="1:15" s="79" customFormat="1" ht="38.299999999999997" x14ac:dyDescent="0.25">
      <c r="A22" s="123">
        <f t="shared" si="0"/>
        <v>15</v>
      </c>
      <c r="B22" s="74" t="s">
        <v>15</v>
      </c>
      <c r="C22" s="74" t="s">
        <v>105</v>
      </c>
      <c r="D22" s="74" t="s">
        <v>357</v>
      </c>
      <c r="E22" s="75">
        <v>22200</v>
      </c>
      <c r="F22" s="76">
        <v>2013</v>
      </c>
      <c r="G22" s="74" t="s">
        <v>61</v>
      </c>
      <c r="H22" s="74" t="s">
        <v>344</v>
      </c>
      <c r="I22" s="77"/>
      <c r="J22" s="77"/>
      <c r="K22" s="77"/>
      <c r="L22" s="74" t="s">
        <v>18</v>
      </c>
      <c r="M22" s="75">
        <v>66045000000</v>
      </c>
      <c r="N22" s="74" t="s">
        <v>347</v>
      </c>
      <c r="O22" s="80" t="s">
        <v>348</v>
      </c>
    </row>
    <row r="23" spans="1:15" s="79" customFormat="1" ht="38.299999999999997" x14ac:dyDescent="0.25">
      <c r="A23" s="123">
        <f t="shared" si="0"/>
        <v>16</v>
      </c>
      <c r="B23" s="74" t="s">
        <v>15</v>
      </c>
      <c r="C23" s="74" t="s">
        <v>105</v>
      </c>
      <c r="D23" s="74" t="s">
        <v>358</v>
      </c>
      <c r="E23" s="75">
        <v>20640</v>
      </c>
      <c r="F23" s="76">
        <v>2013</v>
      </c>
      <c r="G23" s="74" t="s">
        <v>62</v>
      </c>
      <c r="H23" s="74" t="s">
        <v>344</v>
      </c>
      <c r="I23" s="77"/>
      <c r="J23" s="77"/>
      <c r="K23" s="77"/>
      <c r="L23" s="74" t="s">
        <v>18</v>
      </c>
      <c r="M23" s="75">
        <v>56416000000</v>
      </c>
      <c r="N23" s="74" t="s">
        <v>347</v>
      </c>
      <c r="O23" s="80" t="s">
        <v>348</v>
      </c>
    </row>
    <row r="24" spans="1:15" s="79" customFormat="1" ht="38.299999999999997" x14ac:dyDescent="0.25">
      <c r="A24" s="123">
        <f t="shared" si="0"/>
        <v>17</v>
      </c>
      <c r="B24" s="74" t="s">
        <v>15</v>
      </c>
      <c r="C24" s="74" t="s">
        <v>105</v>
      </c>
      <c r="D24" s="74" t="s">
        <v>359</v>
      </c>
      <c r="E24" s="75">
        <v>69600</v>
      </c>
      <c r="F24" s="76">
        <v>2013</v>
      </c>
      <c r="G24" s="74" t="s">
        <v>63</v>
      </c>
      <c r="H24" s="74" t="s">
        <v>344</v>
      </c>
      <c r="I24" s="77"/>
      <c r="J24" s="77"/>
      <c r="K24" s="77"/>
      <c r="L24" s="74" t="s">
        <v>18</v>
      </c>
      <c r="M24" s="75">
        <v>226200000000</v>
      </c>
      <c r="N24" s="74" t="s">
        <v>347</v>
      </c>
      <c r="O24" s="80" t="s">
        <v>348</v>
      </c>
    </row>
    <row r="25" spans="1:15" s="79" customFormat="1" ht="38.299999999999997" x14ac:dyDescent="0.25">
      <c r="A25" s="123">
        <f t="shared" si="0"/>
        <v>18</v>
      </c>
      <c r="B25" s="74" t="s">
        <v>15</v>
      </c>
      <c r="C25" s="74" t="s">
        <v>105</v>
      </c>
      <c r="D25" s="74" t="s">
        <v>360</v>
      </c>
      <c r="E25" s="75">
        <v>14820</v>
      </c>
      <c r="F25" s="76">
        <v>2013</v>
      </c>
      <c r="G25" s="74" t="s">
        <v>64</v>
      </c>
      <c r="H25" s="74" t="s">
        <v>344</v>
      </c>
      <c r="I25" s="77"/>
      <c r="J25" s="77"/>
      <c r="K25" s="77"/>
      <c r="L25" s="74" t="s">
        <v>18</v>
      </c>
      <c r="M25" s="75">
        <v>30444726000</v>
      </c>
      <c r="N25" s="74" t="s">
        <v>347</v>
      </c>
      <c r="O25" s="80" t="s">
        <v>348</v>
      </c>
    </row>
    <row r="26" spans="1:15" s="79" customFormat="1" ht="38.299999999999997" x14ac:dyDescent="0.25">
      <c r="A26" s="123">
        <f t="shared" si="0"/>
        <v>19</v>
      </c>
      <c r="B26" s="74" t="s">
        <v>15</v>
      </c>
      <c r="C26" s="74" t="s">
        <v>105</v>
      </c>
      <c r="D26" s="74" t="s">
        <v>361</v>
      </c>
      <c r="E26" s="75">
        <v>6650</v>
      </c>
      <c r="F26" s="76">
        <v>2013</v>
      </c>
      <c r="G26" s="74" t="s">
        <v>65</v>
      </c>
      <c r="H26" s="74" t="s">
        <v>344</v>
      </c>
      <c r="I26" s="77"/>
      <c r="J26" s="77"/>
      <c r="K26" s="77"/>
      <c r="L26" s="74" t="s">
        <v>18</v>
      </c>
      <c r="M26" s="75">
        <v>11012400000</v>
      </c>
      <c r="N26" s="74" t="s">
        <v>347</v>
      </c>
      <c r="O26" s="80" t="s">
        <v>348</v>
      </c>
    </row>
    <row r="27" spans="1:15" s="79" customFormat="1" ht="38.299999999999997" x14ac:dyDescent="0.25">
      <c r="A27" s="123">
        <f t="shared" si="0"/>
        <v>20</v>
      </c>
      <c r="B27" s="74" t="s">
        <v>15</v>
      </c>
      <c r="C27" s="74" t="s">
        <v>105</v>
      </c>
      <c r="D27" s="74" t="s">
        <v>362</v>
      </c>
      <c r="E27" s="75">
        <v>31070</v>
      </c>
      <c r="F27" s="76">
        <v>2013</v>
      </c>
      <c r="G27" s="74" t="s">
        <v>66</v>
      </c>
      <c r="H27" s="74" t="s">
        <v>344</v>
      </c>
      <c r="I27" s="77"/>
      <c r="J27" s="77"/>
      <c r="K27" s="77"/>
      <c r="L27" s="74" t="s">
        <v>18</v>
      </c>
      <c r="M27" s="75">
        <v>78684775000</v>
      </c>
      <c r="N27" s="74" t="s">
        <v>347</v>
      </c>
      <c r="O27" s="80" t="s">
        <v>348</v>
      </c>
    </row>
    <row r="28" spans="1:15" s="79" customFormat="1" ht="38.299999999999997" x14ac:dyDescent="0.25">
      <c r="A28" s="123">
        <f t="shared" si="0"/>
        <v>21</v>
      </c>
      <c r="B28" s="74" t="s">
        <v>15</v>
      </c>
      <c r="C28" s="74" t="s">
        <v>105</v>
      </c>
      <c r="D28" s="74" t="s">
        <v>363</v>
      </c>
      <c r="E28" s="75">
        <v>48807</v>
      </c>
      <c r="F28" s="76">
        <v>2013</v>
      </c>
      <c r="G28" s="74" t="s">
        <v>67</v>
      </c>
      <c r="H28" s="74" t="s">
        <v>344</v>
      </c>
      <c r="I28" s="77"/>
      <c r="J28" s="77"/>
      <c r="K28" s="77"/>
      <c r="L28" s="74" t="s">
        <v>18</v>
      </c>
      <c r="M28" s="75">
        <v>237202020000</v>
      </c>
      <c r="N28" s="74" t="s">
        <v>347</v>
      </c>
      <c r="O28" s="80" t="s">
        <v>348</v>
      </c>
    </row>
    <row r="29" spans="1:15" s="79" customFormat="1" ht="38.299999999999997" x14ac:dyDescent="0.25">
      <c r="A29" s="123">
        <f t="shared" si="0"/>
        <v>22</v>
      </c>
      <c r="B29" s="74" t="s">
        <v>15</v>
      </c>
      <c r="C29" s="74" t="s">
        <v>105</v>
      </c>
      <c r="D29" s="74" t="s">
        <v>364</v>
      </c>
      <c r="E29" s="75">
        <v>34000</v>
      </c>
      <c r="F29" s="76">
        <v>2013</v>
      </c>
      <c r="G29" s="74" t="s">
        <v>68</v>
      </c>
      <c r="H29" s="74" t="s">
        <v>344</v>
      </c>
      <c r="I29" s="77"/>
      <c r="J29" s="77"/>
      <c r="K29" s="77"/>
      <c r="L29" s="74" t="s">
        <v>18</v>
      </c>
      <c r="M29" s="75">
        <v>161234800000</v>
      </c>
      <c r="N29" s="74" t="s">
        <v>347</v>
      </c>
      <c r="O29" s="80" t="s">
        <v>348</v>
      </c>
    </row>
    <row r="30" spans="1:15" s="79" customFormat="1" ht="38.299999999999997" x14ac:dyDescent="0.25">
      <c r="A30" s="123">
        <f t="shared" si="0"/>
        <v>23</v>
      </c>
      <c r="B30" s="74" t="s">
        <v>15</v>
      </c>
      <c r="C30" s="74" t="s">
        <v>105</v>
      </c>
      <c r="D30" s="74" t="s">
        <v>365</v>
      </c>
      <c r="E30" s="75">
        <v>43820</v>
      </c>
      <c r="F30" s="76">
        <v>2013</v>
      </c>
      <c r="G30" s="74" t="s">
        <v>69</v>
      </c>
      <c r="H30" s="74" t="s">
        <v>344</v>
      </c>
      <c r="I30" s="77"/>
      <c r="J30" s="77"/>
      <c r="K30" s="77"/>
      <c r="L30" s="74" t="s">
        <v>18</v>
      </c>
      <c r="M30" s="75">
        <v>210441168000</v>
      </c>
      <c r="N30" s="74" t="s">
        <v>347</v>
      </c>
      <c r="O30" s="80" t="s">
        <v>348</v>
      </c>
    </row>
    <row r="31" spans="1:15" s="79" customFormat="1" ht="38.299999999999997" x14ac:dyDescent="0.25">
      <c r="A31" s="123">
        <f t="shared" si="0"/>
        <v>24</v>
      </c>
      <c r="B31" s="74" t="s">
        <v>15</v>
      </c>
      <c r="C31" s="74" t="s">
        <v>105</v>
      </c>
      <c r="D31" s="74" t="s">
        <v>366</v>
      </c>
      <c r="E31" s="75">
        <v>34740</v>
      </c>
      <c r="F31" s="76">
        <v>2013</v>
      </c>
      <c r="G31" s="74" t="s">
        <v>70</v>
      </c>
      <c r="H31" s="74" t="s">
        <v>344</v>
      </c>
      <c r="I31" s="77"/>
      <c r="J31" s="77"/>
      <c r="K31" s="77"/>
      <c r="L31" s="74" t="s">
        <v>18</v>
      </c>
      <c r="M31" s="75">
        <v>181235106000</v>
      </c>
      <c r="N31" s="74" t="s">
        <v>347</v>
      </c>
      <c r="O31" s="80" t="s">
        <v>348</v>
      </c>
    </row>
    <row r="32" spans="1:15" s="79" customFormat="1" ht="38.299999999999997" x14ac:dyDescent="0.25">
      <c r="A32" s="123">
        <f t="shared" si="0"/>
        <v>25</v>
      </c>
      <c r="B32" s="74" t="s">
        <v>15</v>
      </c>
      <c r="C32" s="74" t="s">
        <v>105</v>
      </c>
      <c r="D32" s="74" t="s">
        <v>367</v>
      </c>
      <c r="E32" s="75">
        <v>15300</v>
      </c>
      <c r="F32" s="76">
        <v>2013</v>
      </c>
      <c r="G32" s="74" t="s">
        <v>71</v>
      </c>
      <c r="H32" s="74" t="s">
        <v>344</v>
      </c>
      <c r="I32" s="77"/>
      <c r="J32" s="77"/>
      <c r="K32" s="77"/>
      <c r="L32" s="74" t="s">
        <v>18</v>
      </c>
      <c r="M32" s="75">
        <v>121527900000</v>
      </c>
      <c r="N32" s="74" t="s">
        <v>347</v>
      </c>
      <c r="O32" s="80" t="s">
        <v>348</v>
      </c>
    </row>
    <row r="33" spans="1:15" s="79" customFormat="1" ht="38.299999999999997" x14ac:dyDescent="0.25">
      <c r="A33" s="123">
        <f t="shared" si="0"/>
        <v>26</v>
      </c>
      <c r="B33" s="74" t="s">
        <v>15</v>
      </c>
      <c r="C33" s="74" t="s">
        <v>105</v>
      </c>
      <c r="D33" s="74" t="s">
        <v>368</v>
      </c>
      <c r="E33" s="75">
        <v>12600</v>
      </c>
      <c r="F33" s="76">
        <v>2013</v>
      </c>
      <c r="G33" s="74" t="s">
        <v>72</v>
      </c>
      <c r="H33" s="74" t="s">
        <v>344</v>
      </c>
      <c r="I33" s="77"/>
      <c r="J33" s="77"/>
      <c r="K33" s="77"/>
      <c r="L33" s="74" t="s">
        <v>18</v>
      </c>
      <c r="M33" s="75">
        <v>25661160000</v>
      </c>
      <c r="N33" s="74" t="s">
        <v>347</v>
      </c>
      <c r="O33" s="80" t="s">
        <v>348</v>
      </c>
    </row>
    <row r="34" spans="1:15" s="79" customFormat="1" ht="38.299999999999997" x14ac:dyDescent="0.25">
      <c r="A34" s="123">
        <f t="shared" si="0"/>
        <v>27</v>
      </c>
      <c r="B34" s="74" t="s">
        <v>15</v>
      </c>
      <c r="C34" s="74" t="s">
        <v>105</v>
      </c>
      <c r="D34" s="74" t="s">
        <v>369</v>
      </c>
      <c r="E34" s="75">
        <v>15960</v>
      </c>
      <c r="F34" s="76">
        <v>2013</v>
      </c>
      <c r="G34" s="74" t="s">
        <v>73</v>
      </c>
      <c r="H34" s="74" t="s">
        <v>344</v>
      </c>
      <c r="I34" s="77"/>
      <c r="J34" s="77"/>
      <c r="K34" s="77"/>
      <c r="L34" s="74" t="s">
        <v>18</v>
      </c>
      <c r="M34" s="75">
        <v>32504136000</v>
      </c>
      <c r="N34" s="74" t="s">
        <v>347</v>
      </c>
      <c r="O34" s="80" t="s">
        <v>348</v>
      </c>
    </row>
    <row r="35" spans="1:15" s="79" customFormat="1" ht="38.299999999999997" x14ac:dyDescent="0.25">
      <c r="A35" s="123">
        <f t="shared" si="0"/>
        <v>28</v>
      </c>
      <c r="B35" s="74" t="s">
        <v>15</v>
      </c>
      <c r="C35" s="74" t="s">
        <v>105</v>
      </c>
      <c r="D35" s="74" t="s">
        <v>370</v>
      </c>
      <c r="E35" s="75">
        <v>12500</v>
      </c>
      <c r="F35" s="76">
        <v>2013</v>
      </c>
      <c r="G35" s="74" t="s">
        <v>74</v>
      </c>
      <c r="H35" s="74" t="s">
        <v>344</v>
      </c>
      <c r="I35" s="77"/>
      <c r="J35" s="77"/>
      <c r="K35" s="77"/>
      <c r="L35" s="74" t="s">
        <v>18</v>
      </c>
      <c r="M35" s="75">
        <v>15158750000</v>
      </c>
      <c r="N35" s="74" t="s">
        <v>347</v>
      </c>
      <c r="O35" s="80" t="s">
        <v>348</v>
      </c>
    </row>
    <row r="36" spans="1:15" s="79" customFormat="1" ht="38.299999999999997" x14ac:dyDescent="0.25">
      <c r="A36" s="123">
        <f t="shared" si="0"/>
        <v>29</v>
      </c>
      <c r="B36" s="74" t="s">
        <v>15</v>
      </c>
      <c r="C36" s="74" t="s">
        <v>105</v>
      </c>
      <c r="D36" s="74" t="s">
        <v>371</v>
      </c>
      <c r="E36" s="75">
        <v>6840</v>
      </c>
      <c r="F36" s="76">
        <v>2013</v>
      </c>
      <c r="G36" s="74" t="s">
        <v>75</v>
      </c>
      <c r="H36" s="74" t="s">
        <v>344</v>
      </c>
      <c r="I36" s="77"/>
      <c r="J36" s="77"/>
      <c r="K36" s="77"/>
      <c r="L36" s="74" t="s">
        <v>18</v>
      </c>
      <c r="M36" s="75">
        <v>7934400000</v>
      </c>
      <c r="N36" s="74" t="s">
        <v>347</v>
      </c>
      <c r="O36" s="80" t="s">
        <v>348</v>
      </c>
    </row>
    <row r="37" spans="1:15" s="79" customFormat="1" ht="38.299999999999997" x14ac:dyDescent="0.25">
      <c r="A37" s="123">
        <f t="shared" si="0"/>
        <v>30</v>
      </c>
      <c r="B37" s="74" t="s">
        <v>15</v>
      </c>
      <c r="C37" s="74" t="s">
        <v>105</v>
      </c>
      <c r="D37" s="74" t="s">
        <v>372</v>
      </c>
      <c r="E37" s="75">
        <v>33725</v>
      </c>
      <c r="F37" s="76">
        <v>2013</v>
      </c>
      <c r="G37" s="74" t="s">
        <v>76</v>
      </c>
      <c r="H37" s="74" t="s">
        <v>344</v>
      </c>
      <c r="I37" s="77"/>
      <c r="J37" s="77"/>
      <c r="K37" s="77"/>
      <c r="L37" s="74" t="s">
        <v>18</v>
      </c>
      <c r="M37" s="75">
        <v>109484840000</v>
      </c>
      <c r="N37" s="74" t="s">
        <v>347</v>
      </c>
      <c r="O37" s="80" t="s">
        <v>348</v>
      </c>
    </row>
    <row r="38" spans="1:15" s="79" customFormat="1" ht="38.299999999999997" x14ac:dyDescent="0.25">
      <c r="A38" s="123">
        <f t="shared" si="0"/>
        <v>31</v>
      </c>
      <c r="B38" s="74" t="s">
        <v>15</v>
      </c>
      <c r="C38" s="74" t="s">
        <v>105</v>
      </c>
      <c r="D38" s="74" t="s">
        <v>373</v>
      </c>
      <c r="E38" s="75">
        <v>20540</v>
      </c>
      <c r="F38" s="76">
        <v>2013</v>
      </c>
      <c r="G38" s="74" t="s">
        <v>77</v>
      </c>
      <c r="H38" s="74" t="s">
        <v>344</v>
      </c>
      <c r="I38" s="77"/>
      <c r="J38" s="77"/>
      <c r="K38" s="77"/>
      <c r="L38" s="74" t="s">
        <v>18</v>
      </c>
      <c r="M38" s="75">
        <v>32256016000</v>
      </c>
      <c r="N38" s="74" t="s">
        <v>347</v>
      </c>
      <c r="O38" s="80" t="s">
        <v>348</v>
      </c>
    </row>
    <row r="39" spans="1:15" s="79" customFormat="1" ht="38.299999999999997" x14ac:dyDescent="0.25">
      <c r="A39" s="123">
        <f t="shared" si="0"/>
        <v>32</v>
      </c>
      <c r="B39" s="74" t="s">
        <v>15</v>
      </c>
      <c r="C39" s="74" t="s">
        <v>105</v>
      </c>
      <c r="D39" s="74" t="s">
        <v>374</v>
      </c>
      <c r="E39" s="75">
        <v>31207</v>
      </c>
      <c r="F39" s="76">
        <v>2013</v>
      </c>
      <c r="G39" s="74" t="s">
        <v>78</v>
      </c>
      <c r="H39" s="74" t="s">
        <v>344</v>
      </c>
      <c r="I39" s="77"/>
      <c r="J39" s="77"/>
      <c r="K39" s="77"/>
      <c r="L39" s="74" t="s">
        <v>18</v>
      </c>
      <c r="M39" s="75">
        <v>128323184000</v>
      </c>
      <c r="N39" s="74" t="s">
        <v>347</v>
      </c>
      <c r="O39" s="80" t="s">
        <v>348</v>
      </c>
    </row>
    <row r="40" spans="1:15" s="79" customFormat="1" ht="38.299999999999997" x14ac:dyDescent="0.25">
      <c r="A40" s="123">
        <f t="shared" si="0"/>
        <v>33</v>
      </c>
      <c r="B40" s="74" t="s">
        <v>15</v>
      </c>
      <c r="C40" s="74" t="s">
        <v>105</v>
      </c>
      <c r="D40" s="74" t="s">
        <v>375</v>
      </c>
      <c r="E40" s="75">
        <v>26747</v>
      </c>
      <c r="F40" s="76">
        <v>2013</v>
      </c>
      <c r="G40" s="74" t="s">
        <v>79</v>
      </c>
      <c r="H40" s="74" t="s">
        <v>344</v>
      </c>
      <c r="I40" s="77"/>
      <c r="J40" s="77"/>
      <c r="K40" s="77"/>
      <c r="L40" s="74" t="s">
        <v>18</v>
      </c>
      <c r="M40" s="75">
        <v>62053040000</v>
      </c>
      <c r="N40" s="74" t="s">
        <v>347</v>
      </c>
      <c r="O40" s="80" t="s">
        <v>348</v>
      </c>
    </row>
    <row r="41" spans="1:15" s="79" customFormat="1" ht="38.299999999999997" x14ac:dyDescent="0.25">
      <c r="A41" s="73">
        <f t="shared" si="0"/>
        <v>34</v>
      </c>
      <c r="B41" s="81" t="s">
        <v>15</v>
      </c>
      <c r="C41" s="81" t="s">
        <v>105</v>
      </c>
      <c r="D41" s="81" t="s">
        <v>185</v>
      </c>
      <c r="E41" s="82">
        <v>389500</v>
      </c>
      <c r="F41" s="83">
        <v>2013</v>
      </c>
      <c r="G41" s="81" t="s">
        <v>188</v>
      </c>
      <c r="H41" s="81" t="s">
        <v>344</v>
      </c>
      <c r="I41" s="84"/>
      <c r="J41" s="84"/>
      <c r="K41" s="84"/>
      <c r="L41" s="81" t="s">
        <v>18</v>
      </c>
      <c r="M41" s="82">
        <v>74654167000</v>
      </c>
      <c r="N41" s="81" t="s">
        <v>347</v>
      </c>
      <c r="O41" s="85" t="s">
        <v>348</v>
      </c>
    </row>
    <row r="42" spans="1:15" s="79" customFormat="1" ht="38.299999999999997" x14ac:dyDescent="0.25">
      <c r="A42" s="73">
        <f t="shared" si="0"/>
        <v>35</v>
      </c>
      <c r="B42" s="81" t="s">
        <v>15</v>
      </c>
      <c r="C42" s="81" t="s">
        <v>105</v>
      </c>
      <c r="D42" s="81" t="s">
        <v>186</v>
      </c>
      <c r="E42" s="82">
        <v>345610</v>
      </c>
      <c r="F42" s="83">
        <v>2013</v>
      </c>
      <c r="G42" s="81" t="s">
        <v>189</v>
      </c>
      <c r="H42" s="81" t="s">
        <v>344</v>
      </c>
      <c r="I42" s="84"/>
      <c r="J42" s="84"/>
      <c r="K42" s="84"/>
      <c r="L42" s="81" t="s">
        <v>18</v>
      </c>
      <c r="M42" s="82">
        <v>54145567000</v>
      </c>
      <c r="N42" s="81" t="s">
        <v>347</v>
      </c>
      <c r="O42" s="85" t="s">
        <v>348</v>
      </c>
    </row>
    <row r="43" spans="1:15" s="79" customFormat="1" ht="38.299999999999997" x14ac:dyDescent="0.25">
      <c r="A43" s="73">
        <f t="shared" si="0"/>
        <v>36</v>
      </c>
      <c r="B43" s="81" t="s">
        <v>15</v>
      </c>
      <c r="C43" s="81" t="s">
        <v>105</v>
      </c>
      <c r="D43" s="81" t="s">
        <v>187</v>
      </c>
      <c r="E43" s="82">
        <v>152000</v>
      </c>
      <c r="F43" s="83">
        <v>2013</v>
      </c>
      <c r="G43" s="81" t="s">
        <v>190</v>
      </c>
      <c r="H43" s="81" t="s">
        <v>344</v>
      </c>
      <c r="I43" s="84"/>
      <c r="J43" s="84"/>
      <c r="K43" s="84"/>
      <c r="L43" s="81" t="s">
        <v>18</v>
      </c>
      <c r="M43" s="82">
        <v>30653333000</v>
      </c>
      <c r="N43" s="81" t="s">
        <v>347</v>
      </c>
      <c r="O43" s="85" t="s">
        <v>348</v>
      </c>
    </row>
    <row r="44" spans="1:15" s="79" customFormat="1" ht="38.299999999999997" x14ac:dyDescent="0.25">
      <c r="A44" s="73">
        <f t="shared" si="0"/>
        <v>37</v>
      </c>
      <c r="B44" s="81" t="s">
        <v>15</v>
      </c>
      <c r="C44" s="81" t="s">
        <v>105</v>
      </c>
      <c r="D44" s="81" t="s">
        <v>195</v>
      </c>
      <c r="E44" s="82">
        <v>117920</v>
      </c>
      <c r="F44" s="83">
        <v>2013</v>
      </c>
      <c r="G44" s="81" t="s">
        <v>196</v>
      </c>
      <c r="H44" s="81" t="s">
        <v>344</v>
      </c>
      <c r="I44" s="84"/>
      <c r="J44" s="84"/>
      <c r="K44" s="84"/>
      <c r="L44" s="81" t="s">
        <v>18</v>
      </c>
      <c r="M44" s="82">
        <v>59113810000</v>
      </c>
      <c r="N44" s="81" t="s">
        <v>347</v>
      </c>
      <c r="O44" s="85" t="s">
        <v>348</v>
      </c>
    </row>
    <row r="45" spans="1:15" s="79" customFormat="1" ht="38.299999999999997" x14ac:dyDescent="0.25">
      <c r="A45" s="73">
        <f t="shared" si="0"/>
        <v>38</v>
      </c>
      <c r="B45" s="81" t="s">
        <v>15</v>
      </c>
      <c r="C45" s="81" t="s">
        <v>105</v>
      </c>
      <c r="D45" s="81" t="s">
        <v>191</v>
      </c>
      <c r="E45" s="82">
        <v>39000</v>
      </c>
      <c r="F45" s="83">
        <v>2013</v>
      </c>
      <c r="G45" s="81" t="s">
        <v>193</v>
      </c>
      <c r="H45" s="81" t="s">
        <v>344</v>
      </c>
      <c r="I45" s="84"/>
      <c r="J45" s="84"/>
      <c r="K45" s="84"/>
      <c r="L45" s="81" t="s">
        <v>18</v>
      </c>
      <c r="M45" s="82">
        <v>10116600000</v>
      </c>
      <c r="N45" s="81" t="s">
        <v>347</v>
      </c>
      <c r="O45" s="85" t="s">
        <v>348</v>
      </c>
    </row>
    <row r="46" spans="1:15" s="79" customFormat="1" ht="38.299999999999997" x14ac:dyDescent="0.25">
      <c r="A46" s="73">
        <f t="shared" si="0"/>
        <v>39</v>
      </c>
      <c r="B46" s="81" t="s">
        <v>15</v>
      </c>
      <c r="C46" s="81" t="s">
        <v>105</v>
      </c>
      <c r="D46" s="81" t="s">
        <v>192</v>
      </c>
      <c r="E46" s="82">
        <v>38820</v>
      </c>
      <c r="F46" s="83">
        <v>2013</v>
      </c>
      <c r="G46" s="81" t="s">
        <v>194</v>
      </c>
      <c r="H46" s="81" t="s">
        <v>344</v>
      </c>
      <c r="I46" s="84"/>
      <c r="J46" s="84"/>
      <c r="K46" s="84"/>
      <c r="L46" s="81" t="s">
        <v>18</v>
      </c>
      <c r="M46" s="82">
        <v>13959950000</v>
      </c>
      <c r="N46" s="81" t="s">
        <v>347</v>
      </c>
      <c r="O46" s="85" t="s">
        <v>348</v>
      </c>
    </row>
    <row r="47" spans="1:15" s="79" customFormat="1" ht="38.299999999999997" x14ac:dyDescent="0.25">
      <c r="A47" s="73">
        <f t="shared" si="0"/>
        <v>40</v>
      </c>
      <c r="B47" s="81" t="s">
        <v>15</v>
      </c>
      <c r="C47" s="81" t="s">
        <v>105</v>
      </c>
      <c r="D47" s="81" t="s">
        <v>376</v>
      </c>
      <c r="E47" s="82">
        <v>205580</v>
      </c>
      <c r="F47" s="83">
        <v>2013</v>
      </c>
      <c r="G47" s="81" t="s">
        <v>377</v>
      </c>
      <c r="H47" s="81" t="s">
        <v>344</v>
      </c>
      <c r="I47" s="84"/>
      <c r="J47" s="84"/>
      <c r="K47" s="84"/>
      <c r="L47" s="81" t="s">
        <v>18</v>
      </c>
      <c r="M47" s="82">
        <v>48732415000</v>
      </c>
      <c r="N47" s="81" t="s">
        <v>347</v>
      </c>
      <c r="O47" s="85" t="s">
        <v>348</v>
      </c>
    </row>
    <row r="48" spans="1:15" s="79" customFormat="1" ht="38.299999999999997" x14ac:dyDescent="0.25">
      <c r="A48" s="73">
        <f t="shared" si="0"/>
        <v>41</v>
      </c>
      <c r="B48" s="81" t="s">
        <v>15</v>
      </c>
      <c r="C48" s="81" t="s">
        <v>105</v>
      </c>
      <c r="D48" s="81" t="s">
        <v>197</v>
      </c>
      <c r="E48" s="82">
        <v>218500</v>
      </c>
      <c r="F48" s="83">
        <v>2013</v>
      </c>
      <c r="G48" s="81" t="s">
        <v>198</v>
      </c>
      <c r="H48" s="81" t="s">
        <v>344</v>
      </c>
      <c r="I48" s="84"/>
      <c r="J48" s="84"/>
      <c r="K48" s="84"/>
      <c r="L48" s="81" t="s">
        <v>18</v>
      </c>
      <c r="M48" s="82">
        <v>46663406000</v>
      </c>
      <c r="N48" s="81" t="s">
        <v>347</v>
      </c>
      <c r="O48" s="85" t="s">
        <v>348</v>
      </c>
    </row>
    <row r="49" spans="1:15" s="79" customFormat="1" ht="38.299999999999997" x14ac:dyDescent="0.25">
      <c r="A49" s="73">
        <f t="shared" si="0"/>
        <v>42</v>
      </c>
      <c r="B49" s="81" t="s">
        <v>15</v>
      </c>
      <c r="C49" s="81" t="s">
        <v>105</v>
      </c>
      <c r="D49" s="81" t="s">
        <v>199</v>
      </c>
      <c r="E49" s="82">
        <v>213200</v>
      </c>
      <c r="F49" s="83">
        <v>2013</v>
      </c>
      <c r="G49" s="81" t="s">
        <v>200</v>
      </c>
      <c r="H49" s="81" t="s">
        <v>344</v>
      </c>
      <c r="I49" s="84"/>
      <c r="J49" s="84"/>
      <c r="K49" s="84"/>
      <c r="L49" s="81" t="s">
        <v>18</v>
      </c>
      <c r="M49" s="82">
        <v>93275000000</v>
      </c>
      <c r="N49" s="81" t="s">
        <v>347</v>
      </c>
      <c r="O49" s="85" t="s">
        <v>348</v>
      </c>
    </row>
    <row r="50" spans="1:15" s="79" customFormat="1" ht="38.299999999999997" x14ac:dyDescent="0.25">
      <c r="A50" s="73">
        <f t="shared" si="0"/>
        <v>43</v>
      </c>
      <c r="B50" s="81" t="s">
        <v>15</v>
      </c>
      <c r="C50" s="81" t="s">
        <v>105</v>
      </c>
      <c r="D50" s="81" t="s">
        <v>201</v>
      </c>
      <c r="E50" s="82">
        <v>9000</v>
      </c>
      <c r="F50" s="83">
        <v>2013</v>
      </c>
      <c r="G50" s="81" t="s">
        <v>202</v>
      </c>
      <c r="H50" s="81" t="s">
        <v>344</v>
      </c>
      <c r="I50" s="84"/>
      <c r="J50" s="84"/>
      <c r="K50" s="84"/>
      <c r="L50" s="81" t="s">
        <v>18</v>
      </c>
      <c r="M50" s="82">
        <v>6669000000</v>
      </c>
      <c r="N50" s="81" t="s">
        <v>347</v>
      </c>
      <c r="O50" s="85" t="s">
        <v>348</v>
      </c>
    </row>
    <row r="51" spans="1:15" s="79" customFormat="1" ht="38.299999999999997" x14ac:dyDescent="0.25">
      <c r="A51" s="73">
        <f t="shared" si="0"/>
        <v>44</v>
      </c>
      <c r="B51" s="81" t="s">
        <v>15</v>
      </c>
      <c r="C51" s="81" t="s">
        <v>105</v>
      </c>
      <c r="D51" s="81" t="s">
        <v>106</v>
      </c>
      <c r="E51" s="82">
        <v>189000</v>
      </c>
      <c r="F51" s="83">
        <v>2013</v>
      </c>
      <c r="G51" s="81" t="s">
        <v>107</v>
      </c>
      <c r="H51" s="81" t="s">
        <v>344</v>
      </c>
      <c r="I51" s="84"/>
      <c r="J51" s="84"/>
      <c r="K51" s="84"/>
      <c r="L51" s="81" t="s">
        <v>18</v>
      </c>
      <c r="M51" s="82">
        <v>40131000000</v>
      </c>
      <c r="N51" s="81" t="s">
        <v>347</v>
      </c>
      <c r="O51" s="85" t="s">
        <v>348</v>
      </c>
    </row>
    <row r="52" spans="1:15" s="79" customFormat="1" ht="38.299999999999997" x14ac:dyDescent="0.25">
      <c r="A52" s="73">
        <f t="shared" si="0"/>
        <v>45</v>
      </c>
      <c r="B52" s="81" t="s">
        <v>15</v>
      </c>
      <c r="C52" s="81" t="s">
        <v>105</v>
      </c>
      <c r="D52" s="81" t="s">
        <v>203</v>
      </c>
      <c r="E52" s="82">
        <v>346180</v>
      </c>
      <c r="F52" s="83">
        <v>2013</v>
      </c>
      <c r="G52" s="81" t="s">
        <v>209</v>
      </c>
      <c r="H52" s="81" t="s">
        <v>344</v>
      </c>
      <c r="I52" s="84"/>
      <c r="J52" s="84"/>
      <c r="K52" s="84"/>
      <c r="L52" s="81" t="s">
        <v>18</v>
      </c>
      <c r="M52" s="82">
        <v>55254356000</v>
      </c>
      <c r="N52" s="81" t="s">
        <v>347</v>
      </c>
      <c r="O52" s="85" t="s">
        <v>348</v>
      </c>
    </row>
    <row r="53" spans="1:15" s="79" customFormat="1" ht="38.299999999999997" x14ac:dyDescent="0.25">
      <c r="A53" s="73">
        <f t="shared" si="0"/>
        <v>46</v>
      </c>
      <c r="B53" s="81" t="s">
        <v>15</v>
      </c>
      <c r="C53" s="81" t="s">
        <v>105</v>
      </c>
      <c r="D53" s="81" t="s">
        <v>204</v>
      </c>
      <c r="E53" s="82">
        <v>47200</v>
      </c>
      <c r="F53" s="83">
        <v>2013</v>
      </c>
      <c r="G53" s="81" t="s">
        <v>76</v>
      </c>
      <c r="H53" s="81" t="s">
        <v>344</v>
      </c>
      <c r="I53" s="84"/>
      <c r="J53" s="84"/>
      <c r="K53" s="84"/>
      <c r="L53" s="81" t="s">
        <v>18</v>
      </c>
      <c r="M53" s="82">
        <v>38817280000</v>
      </c>
      <c r="N53" s="81" t="s">
        <v>347</v>
      </c>
      <c r="O53" s="85" t="s">
        <v>348</v>
      </c>
    </row>
    <row r="54" spans="1:15" s="79" customFormat="1" ht="38.299999999999997" x14ac:dyDescent="0.25">
      <c r="A54" s="73">
        <f t="shared" si="0"/>
        <v>47</v>
      </c>
      <c r="B54" s="81" t="s">
        <v>15</v>
      </c>
      <c r="C54" s="81" t="s">
        <v>105</v>
      </c>
      <c r="D54" s="81" t="s">
        <v>205</v>
      </c>
      <c r="E54" s="82">
        <v>27835</v>
      </c>
      <c r="F54" s="83">
        <v>2013</v>
      </c>
      <c r="G54" s="81" t="s">
        <v>210</v>
      </c>
      <c r="H54" s="81" t="s">
        <v>344</v>
      </c>
      <c r="I54" s="84"/>
      <c r="J54" s="84"/>
      <c r="K54" s="84"/>
      <c r="L54" s="81" t="s">
        <v>18</v>
      </c>
      <c r="M54" s="82">
        <v>6291267000</v>
      </c>
      <c r="N54" s="81" t="s">
        <v>347</v>
      </c>
      <c r="O54" s="85" t="s">
        <v>348</v>
      </c>
    </row>
    <row r="55" spans="1:15" s="79" customFormat="1" ht="38.299999999999997" x14ac:dyDescent="0.25">
      <c r="A55" s="73">
        <f t="shared" si="0"/>
        <v>48</v>
      </c>
      <c r="B55" s="81" t="s">
        <v>15</v>
      </c>
      <c r="C55" s="81" t="s">
        <v>105</v>
      </c>
      <c r="D55" s="81" t="s">
        <v>206</v>
      </c>
      <c r="E55" s="82">
        <v>45890</v>
      </c>
      <c r="F55" s="83">
        <v>2013</v>
      </c>
      <c r="G55" s="81" t="s">
        <v>211</v>
      </c>
      <c r="H55" s="81" t="s">
        <v>344</v>
      </c>
      <c r="I55" s="84"/>
      <c r="J55" s="84"/>
      <c r="K55" s="84"/>
      <c r="L55" s="81" t="s">
        <v>18</v>
      </c>
      <c r="M55" s="82">
        <v>18071482000</v>
      </c>
      <c r="N55" s="81" t="s">
        <v>347</v>
      </c>
      <c r="O55" s="85" t="s">
        <v>348</v>
      </c>
    </row>
    <row r="56" spans="1:15" s="79" customFormat="1" ht="38.299999999999997" x14ac:dyDescent="0.25">
      <c r="A56" s="73">
        <f t="shared" si="0"/>
        <v>49</v>
      </c>
      <c r="B56" s="81" t="s">
        <v>15</v>
      </c>
      <c r="C56" s="81" t="s">
        <v>105</v>
      </c>
      <c r="D56" s="81" t="s">
        <v>207</v>
      </c>
      <c r="E56" s="82">
        <v>146510</v>
      </c>
      <c r="F56" s="83">
        <v>2013</v>
      </c>
      <c r="G56" s="81" t="s">
        <v>212</v>
      </c>
      <c r="H56" s="81" t="s">
        <v>344</v>
      </c>
      <c r="I56" s="84"/>
      <c r="J56" s="84"/>
      <c r="K56" s="84"/>
      <c r="L56" s="81" t="s">
        <v>18</v>
      </c>
      <c r="M56" s="82">
        <v>54853344000</v>
      </c>
      <c r="N56" s="81" t="s">
        <v>347</v>
      </c>
      <c r="O56" s="85" t="s">
        <v>348</v>
      </c>
    </row>
    <row r="57" spans="1:15" s="79" customFormat="1" ht="38.299999999999997" x14ac:dyDescent="0.25">
      <c r="A57" s="73">
        <f t="shared" si="0"/>
        <v>50</v>
      </c>
      <c r="B57" s="81" t="s">
        <v>15</v>
      </c>
      <c r="C57" s="81" t="s">
        <v>105</v>
      </c>
      <c r="D57" s="81" t="s">
        <v>208</v>
      </c>
      <c r="E57" s="82">
        <v>12000</v>
      </c>
      <c r="F57" s="83">
        <v>2013</v>
      </c>
      <c r="G57" s="81" t="s">
        <v>213</v>
      </c>
      <c r="H57" s="81" t="s">
        <v>344</v>
      </c>
      <c r="I57" s="84"/>
      <c r="J57" s="84"/>
      <c r="K57" s="84"/>
      <c r="L57" s="81" t="s">
        <v>18</v>
      </c>
      <c r="M57" s="82">
        <v>4492800000</v>
      </c>
      <c r="N57" s="81" t="s">
        <v>347</v>
      </c>
      <c r="O57" s="85" t="s">
        <v>348</v>
      </c>
    </row>
    <row r="58" spans="1:15" s="79" customFormat="1" ht="38.299999999999997" x14ac:dyDescent="0.25">
      <c r="A58" s="73">
        <f t="shared" si="0"/>
        <v>51</v>
      </c>
      <c r="B58" s="81" t="s">
        <v>15</v>
      </c>
      <c r="C58" s="81" t="s">
        <v>105</v>
      </c>
      <c r="D58" s="81" t="s">
        <v>214</v>
      </c>
      <c r="E58" s="82">
        <v>223440</v>
      </c>
      <c r="F58" s="83">
        <v>2013</v>
      </c>
      <c r="G58" s="81" t="s">
        <v>231</v>
      </c>
      <c r="H58" s="81" t="s">
        <v>344</v>
      </c>
      <c r="I58" s="84"/>
      <c r="J58" s="84"/>
      <c r="K58" s="84"/>
      <c r="L58" s="81" t="s">
        <v>18</v>
      </c>
      <c r="M58" s="82">
        <v>35229040000</v>
      </c>
      <c r="N58" s="81" t="s">
        <v>347</v>
      </c>
      <c r="O58" s="85" t="s">
        <v>348</v>
      </c>
    </row>
    <row r="59" spans="1:15" s="79" customFormat="1" ht="38.299999999999997" x14ac:dyDescent="0.25">
      <c r="A59" s="73">
        <f t="shared" si="0"/>
        <v>52</v>
      </c>
      <c r="B59" s="81" t="s">
        <v>15</v>
      </c>
      <c r="C59" s="81" t="s">
        <v>105</v>
      </c>
      <c r="D59" s="81" t="s">
        <v>215</v>
      </c>
      <c r="E59" s="82">
        <v>282435</v>
      </c>
      <c r="F59" s="83">
        <v>2013</v>
      </c>
      <c r="G59" s="81" t="s">
        <v>232</v>
      </c>
      <c r="H59" s="81" t="s">
        <v>344</v>
      </c>
      <c r="I59" s="84"/>
      <c r="J59" s="84"/>
      <c r="K59" s="84"/>
      <c r="L59" s="81" t="s">
        <v>18</v>
      </c>
      <c r="M59" s="82">
        <v>47354935000</v>
      </c>
      <c r="N59" s="81" t="s">
        <v>347</v>
      </c>
      <c r="O59" s="85" t="s">
        <v>348</v>
      </c>
    </row>
    <row r="60" spans="1:15" s="79" customFormat="1" ht="38.299999999999997" x14ac:dyDescent="0.25">
      <c r="A60" s="73">
        <f t="shared" si="0"/>
        <v>53</v>
      </c>
      <c r="B60" s="81" t="s">
        <v>15</v>
      </c>
      <c r="C60" s="81" t="s">
        <v>105</v>
      </c>
      <c r="D60" s="81" t="s">
        <v>216</v>
      </c>
      <c r="E60" s="82">
        <v>213370</v>
      </c>
      <c r="F60" s="83">
        <v>2013</v>
      </c>
      <c r="G60" s="81" t="s">
        <v>233</v>
      </c>
      <c r="H60" s="81" t="s">
        <v>344</v>
      </c>
      <c r="I60" s="84"/>
      <c r="J60" s="84"/>
      <c r="K60" s="84"/>
      <c r="L60" s="81" t="s">
        <v>18</v>
      </c>
      <c r="M60" s="82">
        <v>59032367000</v>
      </c>
      <c r="N60" s="81" t="s">
        <v>347</v>
      </c>
      <c r="O60" s="85" t="s">
        <v>348</v>
      </c>
    </row>
    <row r="61" spans="1:15" s="79" customFormat="1" ht="38.299999999999997" x14ac:dyDescent="0.25">
      <c r="A61" s="73">
        <f t="shared" si="0"/>
        <v>54</v>
      </c>
      <c r="B61" s="81" t="s">
        <v>15</v>
      </c>
      <c r="C61" s="81" t="s">
        <v>105</v>
      </c>
      <c r="D61" s="81" t="s">
        <v>217</v>
      </c>
      <c r="E61" s="82">
        <v>135450</v>
      </c>
      <c r="F61" s="83">
        <v>2013</v>
      </c>
      <c r="G61" s="81" t="s">
        <v>234</v>
      </c>
      <c r="H61" s="81" t="s">
        <v>344</v>
      </c>
      <c r="I61" s="84"/>
      <c r="J61" s="84"/>
      <c r="K61" s="84"/>
      <c r="L61" s="81" t="s">
        <v>18</v>
      </c>
      <c r="M61" s="82">
        <v>26096700000</v>
      </c>
      <c r="N61" s="81" t="s">
        <v>347</v>
      </c>
      <c r="O61" s="85" t="s">
        <v>348</v>
      </c>
    </row>
    <row r="62" spans="1:15" s="79" customFormat="1" ht="38.299999999999997" x14ac:dyDescent="0.25">
      <c r="A62" s="73">
        <f t="shared" si="0"/>
        <v>55</v>
      </c>
      <c r="B62" s="81" t="s">
        <v>15</v>
      </c>
      <c r="C62" s="81" t="s">
        <v>105</v>
      </c>
      <c r="D62" s="81" t="s">
        <v>218</v>
      </c>
      <c r="E62" s="82">
        <v>70850</v>
      </c>
      <c r="F62" s="83">
        <v>2013</v>
      </c>
      <c r="G62" s="81" t="s">
        <v>235</v>
      </c>
      <c r="H62" s="81" t="s">
        <v>344</v>
      </c>
      <c r="I62" s="84"/>
      <c r="J62" s="84"/>
      <c r="K62" s="84"/>
      <c r="L62" s="81" t="s">
        <v>18</v>
      </c>
      <c r="M62" s="82">
        <v>52188110000</v>
      </c>
      <c r="N62" s="81" t="s">
        <v>347</v>
      </c>
      <c r="O62" s="85" t="s">
        <v>348</v>
      </c>
    </row>
    <row r="63" spans="1:15" s="79" customFormat="1" ht="38.299999999999997" x14ac:dyDescent="0.25">
      <c r="A63" s="73">
        <f t="shared" si="0"/>
        <v>56</v>
      </c>
      <c r="B63" s="81" t="s">
        <v>15</v>
      </c>
      <c r="C63" s="81" t="s">
        <v>105</v>
      </c>
      <c r="D63" s="81" t="s">
        <v>219</v>
      </c>
      <c r="E63" s="82">
        <v>144685</v>
      </c>
      <c r="F63" s="83">
        <v>2013</v>
      </c>
      <c r="G63" s="81" t="s">
        <v>236</v>
      </c>
      <c r="H63" s="81" t="s">
        <v>344</v>
      </c>
      <c r="I63" s="84"/>
      <c r="J63" s="84"/>
      <c r="K63" s="84"/>
      <c r="L63" s="81" t="s">
        <v>18</v>
      </c>
      <c r="M63" s="82">
        <v>102049224000</v>
      </c>
      <c r="N63" s="81" t="s">
        <v>347</v>
      </c>
      <c r="O63" s="85" t="s">
        <v>348</v>
      </c>
    </row>
    <row r="64" spans="1:15" s="79" customFormat="1" ht="38.299999999999997" x14ac:dyDescent="0.25">
      <c r="A64" s="73">
        <f t="shared" si="0"/>
        <v>57</v>
      </c>
      <c r="B64" s="81" t="s">
        <v>15</v>
      </c>
      <c r="C64" s="81" t="s">
        <v>105</v>
      </c>
      <c r="D64" s="81" t="s">
        <v>220</v>
      </c>
      <c r="E64" s="82">
        <v>255550</v>
      </c>
      <c r="F64" s="83">
        <v>2013</v>
      </c>
      <c r="G64" s="81" t="s">
        <v>237</v>
      </c>
      <c r="H64" s="81" t="s">
        <v>344</v>
      </c>
      <c r="I64" s="84"/>
      <c r="J64" s="84"/>
      <c r="K64" s="84"/>
      <c r="L64" s="81" t="s">
        <v>18</v>
      </c>
      <c r="M64" s="82">
        <v>192531370000</v>
      </c>
      <c r="N64" s="81" t="s">
        <v>347</v>
      </c>
      <c r="O64" s="85" t="s">
        <v>348</v>
      </c>
    </row>
    <row r="65" spans="1:15" s="79" customFormat="1" ht="38.299999999999997" x14ac:dyDescent="0.25">
      <c r="A65" s="73">
        <f t="shared" si="0"/>
        <v>58</v>
      </c>
      <c r="B65" s="81" t="s">
        <v>15</v>
      </c>
      <c r="C65" s="81" t="s">
        <v>105</v>
      </c>
      <c r="D65" s="81" t="s">
        <v>221</v>
      </c>
      <c r="E65" s="82">
        <v>79800</v>
      </c>
      <c r="F65" s="83">
        <v>2013</v>
      </c>
      <c r="G65" s="81" t="s">
        <v>238</v>
      </c>
      <c r="H65" s="81" t="s">
        <v>344</v>
      </c>
      <c r="I65" s="84"/>
      <c r="J65" s="84"/>
      <c r="K65" s="84"/>
      <c r="L65" s="81" t="s">
        <v>18</v>
      </c>
      <c r="M65" s="82">
        <v>36478176000</v>
      </c>
      <c r="N65" s="81" t="s">
        <v>347</v>
      </c>
      <c r="O65" s="85" t="s">
        <v>348</v>
      </c>
    </row>
    <row r="66" spans="1:15" s="79" customFormat="1" ht="38.299999999999997" x14ac:dyDescent="0.25">
      <c r="A66" s="73">
        <f t="shared" si="0"/>
        <v>59</v>
      </c>
      <c r="B66" s="81" t="s">
        <v>15</v>
      </c>
      <c r="C66" s="81" t="s">
        <v>105</v>
      </c>
      <c r="D66" s="81" t="s">
        <v>222</v>
      </c>
      <c r="E66" s="82">
        <v>25480</v>
      </c>
      <c r="F66" s="83">
        <v>2013</v>
      </c>
      <c r="G66" s="81" t="s">
        <v>239</v>
      </c>
      <c r="H66" s="81" t="s">
        <v>344</v>
      </c>
      <c r="I66" s="84"/>
      <c r="J66" s="84"/>
      <c r="K66" s="84"/>
      <c r="L66" s="81" t="s">
        <v>18</v>
      </c>
      <c r="M66" s="82">
        <v>29556800000</v>
      </c>
      <c r="N66" s="81" t="s">
        <v>347</v>
      </c>
      <c r="O66" s="85" t="s">
        <v>348</v>
      </c>
    </row>
    <row r="67" spans="1:15" s="79" customFormat="1" ht="38.299999999999997" x14ac:dyDescent="0.25">
      <c r="A67" s="73">
        <f t="shared" si="0"/>
        <v>60</v>
      </c>
      <c r="B67" s="81" t="s">
        <v>15</v>
      </c>
      <c r="C67" s="81" t="s">
        <v>105</v>
      </c>
      <c r="D67" s="81" t="s">
        <v>223</v>
      </c>
      <c r="E67" s="82">
        <v>78750</v>
      </c>
      <c r="F67" s="83">
        <v>2013</v>
      </c>
      <c r="G67" s="81" t="s">
        <v>240</v>
      </c>
      <c r="H67" s="81" t="s">
        <v>344</v>
      </c>
      <c r="I67" s="84"/>
      <c r="J67" s="84"/>
      <c r="K67" s="84"/>
      <c r="L67" s="81" t="s">
        <v>18</v>
      </c>
      <c r="M67" s="82">
        <v>95728500000</v>
      </c>
      <c r="N67" s="81" t="s">
        <v>347</v>
      </c>
      <c r="O67" s="85" t="s">
        <v>348</v>
      </c>
    </row>
    <row r="68" spans="1:15" s="79" customFormat="1" ht="38.299999999999997" x14ac:dyDescent="0.25">
      <c r="A68" s="73">
        <f t="shared" si="0"/>
        <v>61</v>
      </c>
      <c r="B68" s="81" t="s">
        <v>15</v>
      </c>
      <c r="C68" s="81" t="s">
        <v>105</v>
      </c>
      <c r="D68" s="81" t="s">
        <v>224</v>
      </c>
      <c r="E68" s="82">
        <v>44480</v>
      </c>
      <c r="F68" s="83">
        <v>2013</v>
      </c>
      <c r="G68" s="81" t="s">
        <v>241</v>
      </c>
      <c r="H68" s="81" t="s">
        <v>344</v>
      </c>
      <c r="I68" s="84"/>
      <c r="J68" s="84"/>
      <c r="K68" s="84"/>
      <c r="L68" s="81" t="s">
        <v>18</v>
      </c>
      <c r="M68" s="82">
        <v>74628544000</v>
      </c>
      <c r="N68" s="81" t="s">
        <v>347</v>
      </c>
      <c r="O68" s="85" t="s">
        <v>348</v>
      </c>
    </row>
    <row r="69" spans="1:15" s="79" customFormat="1" ht="38.299999999999997" x14ac:dyDescent="0.25">
      <c r="A69" s="73">
        <f t="shared" si="0"/>
        <v>62</v>
      </c>
      <c r="B69" s="81" t="s">
        <v>15</v>
      </c>
      <c r="C69" s="81" t="s">
        <v>105</v>
      </c>
      <c r="D69" s="81" t="s">
        <v>225</v>
      </c>
      <c r="E69" s="82">
        <v>9025</v>
      </c>
      <c r="F69" s="83">
        <v>2013</v>
      </c>
      <c r="G69" s="81" t="s">
        <v>242</v>
      </c>
      <c r="H69" s="81" t="s">
        <v>344</v>
      </c>
      <c r="I69" s="84"/>
      <c r="J69" s="84"/>
      <c r="K69" s="84"/>
      <c r="L69" s="81" t="s">
        <v>18</v>
      </c>
      <c r="M69" s="82">
        <v>10469000000</v>
      </c>
      <c r="N69" s="81" t="s">
        <v>347</v>
      </c>
      <c r="O69" s="85" t="s">
        <v>348</v>
      </c>
    </row>
    <row r="70" spans="1:15" s="79" customFormat="1" ht="38.299999999999997" x14ac:dyDescent="0.25">
      <c r="A70" s="73">
        <f t="shared" si="0"/>
        <v>63</v>
      </c>
      <c r="B70" s="81" t="s">
        <v>15</v>
      </c>
      <c r="C70" s="81" t="s">
        <v>105</v>
      </c>
      <c r="D70" s="81" t="s">
        <v>226</v>
      </c>
      <c r="E70" s="82">
        <v>16380</v>
      </c>
      <c r="F70" s="83">
        <v>2013</v>
      </c>
      <c r="G70" s="81" t="s">
        <v>243</v>
      </c>
      <c r="H70" s="81" t="s">
        <v>344</v>
      </c>
      <c r="I70" s="84"/>
      <c r="J70" s="84"/>
      <c r="K70" s="84"/>
      <c r="L70" s="81" t="s">
        <v>18</v>
      </c>
      <c r="M70" s="82">
        <v>19560996000</v>
      </c>
      <c r="N70" s="81" t="s">
        <v>347</v>
      </c>
      <c r="O70" s="85" t="s">
        <v>348</v>
      </c>
    </row>
    <row r="71" spans="1:15" s="79" customFormat="1" ht="38.299999999999997" x14ac:dyDescent="0.25">
      <c r="A71" s="73">
        <f t="shared" si="0"/>
        <v>64</v>
      </c>
      <c r="B71" s="81" t="s">
        <v>15</v>
      </c>
      <c r="C71" s="81" t="s">
        <v>105</v>
      </c>
      <c r="D71" s="81" t="s">
        <v>227</v>
      </c>
      <c r="E71" s="82">
        <v>24960</v>
      </c>
      <c r="F71" s="83">
        <v>2013</v>
      </c>
      <c r="G71" s="81" t="s">
        <v>244</v>
      </c>
      <c r="H71" s="81" t="s">
        <v>344</v>
      </c>
      <c r="I71" s="84"/>
      <c r="J71" s="84"/>
      <c r="K71" s="84"/>
      <c r="L71" s="81" t="s">
        <v>18</v>
      </c>
      <c r="M71" s="82">
        <v>29807232000</v>
      </c>
      <c r="N71" s="81" t="s">
        <v>347</v>
      </c>
      <c r="O71" s="85" t="s">
        <v>348</v>
      </c>
    </row>
    <row r="72" spans="1:15" s="79" customFormat="1" ht="38.299999999999997" x14ac:dyDescent="0.25">
      <c r="A72" s="73">
        <f t="shared" si="0"/>
        <v>65</v>
      </c>
      <c r="B72" s="81" t="s">
        <v>15</v>
      </c>
      <c r="C72" s="81" t="s">
        <v>105</v>
      </c>
      <c r="D72" s="81" t="s">
        <v>228</v>
      </c>
      <c r="E72" s="82">
        <v>19380</v>
      </c>
      <c r="F72" s="83">
        <v>2013</v>
      </c>
      <c r="G72" s="81" t="s">
        <v>245</v>
      </c>
      <c r="H72" s="81" t="s">
        <v>344</v>
      </c>
      <c r="I72" s="84"/>
      <c r="J72" s="84"/>
      <c r="K72" s="84"/>
      <c r="L72" s="81" t="s">
        <v>18</v>
      </c>
      <c r="M72" s="82">
        <v>23558328000</v>
      </c>
      <c r="N72" s="81" t="s">
        <v>347</v>
      </c>
      <c r="O72" s="85" t="s">
        <v>348</v>
      </c>
    </row>
    <row r="73" spans="1:15" s="79" customFormat="1" ht="38.299999999999997" x14ac:dyDescent="0.25">
      <c r="A73" s="73">
        <f t="shared" ref="A73:A136" si="1">A72+1</f>
        <v>66</v>
      </c>
      <c r="B73" s="81" t="s">
        <v>15</v>
      </c>
      <c r="C73" s="81" t="s">
        <v>105</v>
      </c>
      <c r="D73" s="81" t="s">
        <v>229</v>
      </c>
      <c r="E73" s="82">
        <v>20867</v>
      </c>
      <c r="F73" s="83">
        <v>2013</v>
      </c>
      <c r="G73" s="81" t="s">
        <v>246</v>
      </c>
      <c r="H73" s="81" t="s">
        <v>344</v>
      </c>
      <c r="I73" s="84"/>
      <c r="J73" s="84"/>
      <c r="K73" s="84"/>
      <c r="L73" s="81" t="s">
        <v>18</v>
      </c>
      <c r="M73" s="82">
        <v>24919371000</v>
      </c>
      <c r="N73" s="81" t="s">
        <v>347</v>
      </c>
      <c r="O73" s="85" t="s">
        <v>348</v>
      </c>
    </row>
    <row r="74" spans="1:15" s="79" customFormat="1" ht="38.299999999999997" x14ac:dyDescent="0.25">
      <c r="A74" s="73">
        <f t="shared" si="1"/>
        <v>67</v>
      </c>
      <c r="B74" s="81" t="s">
        <v>15</v>
      </c>
      <c r="C74" s="81" t="s">
        <v>105</v>
      </c>
      <c r="D74" s="81" t="s">
        <v>230</v>
      </c>
      <c r="E74" s="82">
        <v>10800</v>
      </c>
      <c r="F74" s="83">
        <v>2013</v>
      </c>
      <c r="G74" s="81" t="s">
        <v>247</v>
      </c>
      <c r="H74" s="81" t="s">
        <v>344</v>
      </c>
      <c r="I74" s="84"/>
      <c r="J74" s="84"/>
      <c r="K74" s="84"/>
      <c r="L74" s="81" t="s">
        <v>18</v>
      </c>
      <c r="M74" s="82">
        <v>12897360000</v>
      </c>
      <c r="N74" s="81" t="s">
        <v>347</v>
      </c>
      <c r="O74" s="85" t="s">
        <v>348</v>
      </c>
    </row>
    <row r="75" spans="1:15" s="79" customFormat="1" ht="51.05" x14ac:dyDescent="0.25">
      <c r="A75" s="73">
        <f t="shared" si="1"/>
        <v>68</v>
      </c>
      <c r="B75" s="81" t="s">
        <v>15</v>
      </c>
      <c r="C75" s="81" t="s">
        <v>105</v>
      </c>
      <c r="D75" s="81" t="s">
        <v>248</v>
      </c>
      <c r="E75" s="82">
        <v>36850</v>
      </c>
      <c r="F75" s="83">
        <v>2013</v>
      </c>
      <c r="G75" s="81" t="s">
        <v>251</v>
      </c>
      <c r="H75" s="81" t="s">
        <v>344</v>
      </c>
      <c r="I75" s="84"/>
      <c r="J75" s="84"/>
      <c r="K75" s="84"/>
      <c r="L75" s="81" t="s">
        <v>18</v>
      </c>
      <c r="M75" s="82">
        <v>3039933000</v>
      </c>
      <c r="N75" s="81" t="s">
        <v>347</v>
      </c>
      <c r="O75" s="85" t="s">
        <v>378</v>
      </c>
    </row>
    <row r="76" spans="1:15" s="79" customFormat="1" ht="51.05" x14ac:dyDescent="0.25">
      <c r="A76" s="73">
        <f t="shared" si="1"/>
        <v>69</v>
      </c>
      <c r="B76" s="81" t="s">
        <v>15</v>
      </c>
      <c r="C76" s="81" t="s">
        <v>105</v>
      </c>
      <c r="D76" s="81" t="s">
        <v>249</v>
      </c>
      <c r="E76" s="82">
        <v>378900</v>
      </c>
      <c r="F76" s="83">
        <v>2013</v>
      </c>
      <c r="G76" s="81" t="s">
        <v>252</v>
      </c>
      <c r="H76" s="81" t="s">
        <v>344</v>
      </c>
      <c r="I76" s="84"/>
      <c r="J76" s="84"/>
      <c r="K76" s="84"/>
      <c r="L76" s="81" t="s">
        <v>18</v>
      </c>
      <c r="M76" s="82">
        <v>669462000</v>
      </c>
      <c r="N76" s="81" t="s">
        <v>347</v>
      </c>
      <c r="O76" s="85" t="s">
        <v>378</v>
      </c>
    </row>
    <row r="77" spans="1:15" s="79" customFormat="1" ht="51.05" x14ac:dyDescent="0.25">
      <c r="A77" s="73">
        <f t="shared" si="1"/>
        <v>70</v>
      </c>
      <c r="B77" s="81" t="s">
        <v>15</v>
      </c>
      <c r="C77" s="81" t="s">
        <v>105</v>
      </c>
      <c r="D77" s="81" t="s">
        <v>250</v>
      </c>
      <c r="E77" s="82">
        <v>302000</v>
      </c>
      <c r="F77" s="83">
        <v>2013</v>
      </c>
      <c r="G77" s="81" t="s">
        <v>253</v>
      </c>
      <c r="H77" s="81" t="s">
        <v>344</v>
      </c>
      <c r="I77" s="84"/>
      <c r="J77" s="84"/>
      <c r="K77" s="84"/>
      <c r="L77" s="81" t="s">
        <v>18</v>
      </c>
      <c r="M77" s="82">
        <v>19462890000</v>
      </c>
      <c r="N77" s="81" t="s">
        <v>347</v>
      </c>
      <c r="O77" s="85" t="s">
        <v>378</v>
      </c>
    </row>
    <row r="78" spans="1:15" s="79" customFormat="1" ht="51.05" x14ac:dyDescent="0.25">
      <c r="A78" s="73">
        <f t="shared" si="1"/>
        <v>71</v>
      </c>
      <c r="B78" s="81" t="s">
        <v>15</v>
      </c>
      <c r="C78" s="81" t="s">
        <v>105</v>
      </c>
      <c r="D78" s="81" t="s">
        <v>254</v>
      </c>
      <c r="E78" s="82">
        <v>236550</v>
      </c>
      <c r="F78" s="83">
        <v>2013</v>
      </c>
      <c r="G78" s="81" t="s">
        <v>266</v>
      </c>
      <c r="H78" s="81" t="s">
        <v>344</v>
      </c>
      <c r="I78" s="84"/>
      <c r="J78" s="84"/>
      <c r="K78" s="84"/>
      <c r="L78" s="81" t="s">
        <v>18</v>
      </c>
      <c r="M78" s="82">
        <v>10095233000</v>
      </c>
      <c r="N78" s="81" t="s">
        <v>347</v>
      </c>
      <c r="O78" s="85" t="s">
        <v>378</v>
      </c>
    </row>
    <row r="79" spans="1:15" s="79" customFormat="1" ht="51.05" x14ac:dyDescent="0.25">
      <c r="A79" s="73">
        <f t="shared" si="1"/>
        <v>72</v>
      </c>
      <c r="B79" s="81" t="s">
        <v>15</v>
      </c>
      <c r="C79" s="81" t="s">
        <v>105</v>
      </c>
      <c r="D79" s="81" t="s">
        <v>255</v>
      </c>
      <c r="E79" s="82">
        <v>382500</v>
      </c>
      <c r="F79" s="83">
        <v>2013</v>
      </c>
      <c r="G79" s="81" t="s">
        <v>267</v>
      </c>
      <c r="H79" s="81" t="s">
        <v>344</v>
      </c>
      <c r="I79" s="84"/>
      <c r="J79" s="84"/>
      <c r="K79" s="84"/>
      <c r="L79" s="81" t="s">
        <v>18</v>
      </c>
      <c r="M79" s="82">
        <v>1448199000</v>
      </c>
      <c r="N79" s="81" t="s">
        <v>347</v>
      </c>
      <c r="O79" s="85" t="s">
        <v>378</v>
      </c>
    </row>
    <row r="80" spans="1:15" s="79" customFormat="1" ht="51.05" x14ac:dyDescent="0.25">
      <c r="A80" s="73">
        <f t="shared" si="1"/>
        <v>73</v>
      </c>
      <c r="B80" s="81" t="s">
        <v>15</v>
      </c>
      <c r="C80" s="81" t="s">
        <v>105</v>
      </c>
      <c r="D80" s="81" t="s">
        <v>256</v>
      </c>
      <c r="E80" s="82">
        <v>186750</v>
      </c>
      <c r="F80" s="83">
        <v>2013</v>
      </c>
      <c r="G80" s="81" t="s">
        <v>268</v>
      </c>
      <c r="H80" s="81" t="s">
        <v>344</v>
      </c>
      <c r="I80" s="84"/>
      <c r="J80" s="84"/>
      <c r="K80" s="84"/>
      <c r="L80" s="81" t="s">
        <v>18</v>
      </c>
      <c r="M80" s="82">
        <v>7516751000</v>
      </c>
      <c r="N80" s="81" t="s">
        <v>347</v>
      </c>
      <c r="O80" s="85" t="s">
        <v>378</v>
      </c>
    </row>
    <row r="81" spans="1:15" s="79" customFormat="1" ht="51.05" x14ac:dyDescent="0.25">
      <c r="A81" s="73">
        <f t="shared" si="1"/>
        <v>74</v>
      </c>
      <c r="B81" s="81" t="s">
        <v>15</v>
      </c>
      <c r="C81" s="81" t="s">
        <v>105</v>
      </c>
      <c r="D81" s="81" t="s">
        <v>257</v>
      </c>
      <c r="E81" s="82">
        <v>359250</v>
      </c>
      <c r="F81" s="83">
        <v>2013</v>
      </c>
      <c r="G81" s="81" t="s">
        <v>269</v>
      </c>
      <c r="H81" s="81" t="s">
        <v>344</v>
      </c>
      <c r="I81" s="84"/>
      <c r="J81" s="84"/>
      <c r="K81" s="84"/>
      <c r="L81" s="81" t="s">
        <v>18</v>
      </c>
      <c r="M81" s="82">
        <v>1631855000</v>
      </c>
      <c r="N81" s="81" t="s">
        <v>347</v>
      </c>
      <c r="O81" s="85" t="s">
        <v>378</v>
      </c>
    </row>
    <row r="82" spans="1:15" s="79" customFormat="1" ht="51.05" x14ac:dyDescent="0.25">
      <c r="A82" s="73">
        <f t="shared" si="1"/>
        <v>75</v>
      </c>
      <c r="B82" s="81" t="s">
        <v>15</v>
      </c>
      <c r="C82" s="81" t="s">
        <v>105</v>
      </c>
      <c r="D82" s="81" t="s">
        <v>258</v>
      </c>
      <c r="E82" s="82">
        <v>565000</v>
      </c>
      <c r="F82" s="83">
        <v>2013</v>
      </c>
      <c r="G82" s="81" t="s">
        <v>270</v>
      </c>
      <c r="H82" s="81" t="s">
        <v>344</v>
      </c>
      <c r="I82" s="84"/>
      <c r="J82" s="84"/>
      <c r="K82" s="84"/>
      <c r="L82" s="81" t="s">
        <v>18</v>
      </c>
      <c r="M82" s="82">
        <v>35729248000</v>
      </c>
      <c r="N82" s="81" t="s">
        <v>347</v>
      </c>
      <c r="O82" s="85" t="s">
        <v>378</v>
      </c>
    </row>
    <row r="83" spans="1:15" s="79" customFormat="1" ht="51.05" x14ac:dyDescent="0.25">
      <c r="A83" s="73">
        <f t="shared" si="1"/>
        <v>76</v>
      </c>
      <c r="B83" s="81" t="s">
        <v>15</v>
      </c>
      <c r="C83" s="81" t="s">
        <v>105</v>
      </c>
      <c r="D83" s="81" t="s">
        <v>259</v>
      </c>
      <c r="E83" s="82">
        <v>194750</v>
      </c>
      <c r="F83" s="83">
        <v>2013</v>
      </c>
      <c r="G83" s="81" t="s">
        <v>271</v>
      </c>
      <c r="H83" s="81" t="s">
        <v>344</v>
      </c>
      <c r="I83" s="84"/>
      <c r="J83" s="84"/>
      <c r="K83" s="84"/>
      <c r="L83" s="81" t="s">
        <v>18</v>
      </c>
      <c r="M83" s="82">
        <v>7724433000</v>
      </c>
      <c r="N83" s="81" t="s">
        <v>347</v>
      </c>
      <c r="O83" s="85" t="s">
        <v>378</v>
      </c>
    </row>
    <row r="84" spans="1:15" s="79" customFormat="1" ht="51.05" x14ac:dyDescent="0.25">
      <c r="A84" s="73">
        <f t="shared" si="1"/>
        <v>77</v>
      </c>
      <c r="B84" s="81" t="s">
        <v>15</v>
      </c>
      <c r="C84" s="81" t="s">
        <v>105</v>
      </c>
      <c r="D84" s="81" t="s">
        <v>260</v>
      </c>
      <c r="E84" s="82">
        <v>219810</v>
      </c>
      <c r="F84" s="83">
        <v>2013</v>
      </c>
      <c r="G84" s="81" t="s">
        <v>272</v>
      </c>
      <c r="H84" s="81" t="s">
        <v>344</v>
      </c>
      <c r="I84" s="84"/>
      <c r="J84" s="84"/>
      <c r="K84" s="84"/>
      <c r="L84" s="81" t="s">
        <v>18</v>
      </c>
      <c r="M84" s="82">
        <v>13638717000</v>
      </c>
      <c r="N84" s="81" t="s">
        <v>347</v>
      </c>
      <c r="O84" s="85" t="s">
        <v>378</v>
      </c>
    </row>
    <row r="85" spans="1:15" s="79" customFormat="1" ht="51.05" x14ac:dyDescent="0.25">
      <c r="A85" s="73">
        <f t="shared" si="1"/>
        <v>78</v>
      </c>
      <c r="B85" s="81" t="s">
        <v>15</v>
      </c>
      <c r="C85" s="81" t="s">
        <v>105</v>
      </c>
      <c r="D85" s="81" t="s">
        <v>261</v>
      </c>
      <c r="E85" s="82">
        <v>324000</v>
      </c>
      <c r="F85" s="83">
        <v>2013</v>
      </c>
      <c r="G85" s="81" t="s">
        <v>273</v>
      </c>
      <c r="H85" s="81" t="s">
        <v>344</v>
      </c>
      <c r="I85" s="84"/>
      <c r="J85" s="84"/>
      <c r="K85" s="84"/>
      <c r="L85" s="81" t="s">
        <v>18</v>
      </c>
      <c r="M85" s="82">
        <v>12797130000</v>
      </c>
      <c r="N85" s="81" t="s">
        <v>347</v>
      </c>
      <c r="O85" s="85" t="s">
        <v>378</v>
      </c>
    </row>
    <row r="86" spans="1:15" s="79" customFormat="1" ht="51.05" x14ac:dyDescent="0.25">
      <c r="A86" s="73">
        <f t="shared" si="1"/>
        <v>79</v>
      </c>
      <c r="B86" s="81" t="s">
        <v>15</v>
      </c>
      <c r="C86" s="81" t="s">
        <v>105</v>
      </c>
      <c r="D86" s="81" t="s">
        <v>262</v>
      </c>
      <c r="E86" s="82">
        <v>353000</v>
      </c>
      <c r="F86" s="83">
        <v>2013</v>
      </c>
      <c r="G86" s="81" t="s">
        <v>274</v>
      </c>
      <c r="H86" s="81" t="s">
        <v>344</v>
      </c>
      <c r="I86" s="84"/>
      <c r="J86" s="84"/>
      <c r="K86" s="84"/>
      <c r="L86" s="81" t="s">
        <v>18</v>
      </c>
      <c r="M86" s="82">
        <v>38968372000</v>
      </c>
      <c r="N86" s="81" t="s">
        <v>347</v>
      </c>
      <c r="O86" s="85" t="s">
        <v>378</v>
      </c>
    </row>
    <row r="87" spans="1:15" s="79" customFormat="1" ht="51.05" x14ac:dyDescent="0.25">
      <c r="A87" s="73">
        <f t="shared" si="1"/>
        <v>80</v>
      </c>
      <c r="B87" s="81" t="s">
        <v>15</v>
      </c>
      <c r="C87" s="81" t="s">
        <v>105</v>
      </c>
      <c r="D87" s="81" t="s">
        <v>263</v>
      </c>
      <c r="E87" s="82">
        <v>9500</v>
      </c>
      <c r="F87" s="83">
        <v>2013</v>
      </c>
      <c r="G87" s="81" t="s">
        <v>275</v>
      </c>
      <c r="H87" s="81" t="s">
        <v>344</v>
      </c>
      <c r="I87" s="84"/>
      <c r="J87" s="84"/>
      <c r="K87" s="84"/>
      <c r="L87" s="81" t="s">
        <v>18</v>
      </c>
      <c r="M87" s="82">
        <v>12770863000</v>
      </c>
      <c r="N87" s="81" t="s">
        <v>347</v>
      </c>
      <c r="O87" s="85" t="s">
        <v>378</v>
      </c>
    </row>
    <row r="88" spans="1:15" s="79" customFormat="1" ht="51.05" x14ac:dyDescent="0.25">
      <c r="A88" s="73">
        <f t="shared" si="1"/>
        <v>81</v>
      </c>
      <c r="B88" s="81" t="s">
        <v>15</v>
      </c>
      <c r="C88" s="81" t="s">
        <v>105</v>
      </c>
      <c r="D88" s="81" t="s">
        <v>264</v>
      </c>
      <c r="E88" s="82">
        <v>16625</v>
      </c>
      <c r="F88" s="83">
        <v>2013</v>
      </c>
      <c r="G88" s="81" t="s">
        <v>276</v>
      </c>
      <c r="H88" s="81" t="s">
        <v>344</v>
      </c>
      <c r="I88" s="84"/>
      <c r="J88" s="84"/>
      <c r="K88" s="84"/>
      <c r="L88" s="81" t="s">
        <v>18</v>
      </c>
      <c r="M88" s="82">
        <v>10514687000</v>
      </c>
      <c r="N88" s="81" t="s">
        <v>347</v>
      </c>
      <c r="O88" s="85" t="s">
        <v>378</v>
      </c>
    </row>
    <row r="89" spans="1:15" s="79" customFormat="1" ht="51.05" x14ac:dyDescent="0.25">
      <c r="A89" s="73">
        <f t="shared" si="1"/>
        <v>82</v>
      </c>
      <c r="B89" s="81" t="s">
        <v>15</v>
      </c>
      <c r="C89" s="81" t="s">
        <v>105</v>
      </c>
      <c r="D89" s="81" t="s">
        <v>265</v>
      </c>
      <c r="E89" s="82">
        <v>450000</v>
      </c>
      <c r="F89" s="83">
        <v>2013</v>
      </c>
      <c r="G89" s="81" t="s">
        <v>277</v>
      </c>
      <c r="H89" s="81" t="s">
        <v>344</v>
      </c>
      <c r="I89" s="84"/>
      <c r="J89" s="84"/>
      <c r="K89" s="84"/>
      <c r="L89" s="81" t="s">
        <v>18</v>
      </c>
      <c r="M89" s="82">
        <v>696253000</v>
      </c>
      <c r="N89" s="81" t="s">
        <v>347</v>
      </c>
      <c r="O89" s="85" t="s">
        <v>378</v>
      </c>
    </row>
    <row r="90" spans="1:15" s="79" customFormat="1" ht="51.05" x14ac:dyDescent="0.25">
      <c r="A90" s="73">
        <f t="shared" si="1"/>
        <v>83</v>
      </c>
      <c r="B90" s="81" t="s">
        <v>15</v>
      </c>
      <c r="C90" s="81" t="s">
        <v>105</v>
      </c>
      <c r="D90" s="81" t="s">
        <v>278</v>
      </c>
      <c r="E90" s="82">
        <v>304500</v>
      </c>
      <c r="F90" s="83">
        <v>2013</v>
      </c>
      <c r="G90" s="81" t="s">
        <v>282</v>
      </c>
      <c r="H90" s="81" t="s">
        <v>344</v>
      </c>
      <c r="I90" s="84"/>
      <c r="J90" s="84"/>
      <c r="K90" s="84"/>
      <c r="L90" s="81" t="s">
        <v>18</v>
      </c>
      <c r="M90" s="82">
        <v>3565490000</v>
      </c>
      <c r="N90" s="81" t="s">
        <v>347</v>
      </c>
      <c r="O90" s="85" t="s">
        <v>378</v>
      </c>
    </row>
    <row r="91" spans="1:15" s="79" customFormat="1" ht="51.05" x14ac:dyDescent="0.25">
      <c r="A91" s="73">
        <f t="shared" si="1"/>
        <v>84</v>
      </c>
      <c r="B91" s="81" t="s">
        <v>15</v>
      </c>
      <c r="C91" s="81" t="s">
        <v>105</v>
      </c>
      <c r="D91" s="81" t="s">
        <v>279</v>
      </c>
      <c r="E91" s="82">
        <v>191100</v>
      </c>
      <c r="F91" s="83">
        <v>2013</v>
      </c>
      <c r="G91" s="81" t="s">
        <v>283</v>
      </c>
      <c r="H91" s="81" t="s">
        <v>344</v>
      </c>
      <c r="I91" s="84"/>
      <c r="J91" s="84"/>
      <c r="K91" s="84"/>
      <c r="L91" s="81" t="s">
        <v>18</v>
      </c>
      <c r="M91" s="82">
        <v>10919260000</v>
      </c>
      <c r="N91" s="81" t="s">
        <v>347</v>
      </c>
      <c r="O91" s="85" t="s">
        <v>378</v>
      </c>
    </row>
    <row r="92" spans="1:15" s="79" customFormat="1" ht="51.05" x14ac:dyDescent="0.25">
      <c r="A92" s="73">
        <f t="shared" si="1"/>
        <v>85</v>
      </c>
      <c r="B92" s="81" t="s">
        <v>15</v>
      </c>
      <c r="C92" s="81" t="s">
        <v>105</v>
      </c>
      <c r="D92" s="81" t="s">
        <v>280</v>
      </c>
      <c r="E92" s="82">
        <v>327330</v>
      </c>
      <c r="F92" s="83">
        <v>2013</v>
      </c>
      <c r="G92" s="81" t="s">
        <v>284</v>
      </c>
      <c r="H92" s="81" t="s">
        <v>344</v>
      </c>
      <c r="I92" s="84"/>
      <c r="J92" s="84"/>
      <c r="K92" s="84"/>
      <c r="L92" s="81" t="s">
        <v>18</v>
      </c>
      <c r="M92" s="82">
        <v>519584000</v>
      </c>
      <c r="N92" s="81" t="s">
        <v>347</v>
      </c>
      <c r="O92" s="85" t="s">
        <v>378</v>
      </c>
    </row>
    <row r="93" spans="1:15" s="79" customFormat="1" ht="51.05" x14ac:dyDescent="0.25">
      <c r="A93" s="73">
        <f t="shared" si="1"/>
        <v>86</v>
      </c>
      <c r="B93" s="81" t="s">
        <v>15</v>
      </c>
      <c r="C93" s="81" t="s">
        <v>105</v>
      </c>
      <c r="D93" s="81" t="s">
        <v>281</v>
      </c>
      <c r="E93" s="82">
        <v>337915</v>
      </c>
      <c r="F93" s="83">
        <v>2013</v>
      </c>
      <c r="G93" s="81" t="s">
        <v>285</v>
      </c>
      <c r="H93" s="81" t="s">
        <v>344</v>
      </c>
      <c r="I93" s="84"/>
      <c r="J93" s="84"/>
      <c r="K93" s="84"/>
      <c r="L93" s="81" t="s">
        <v>18</v>
      </c>
      <c r="M93" s="82">
        <v>332441000</v>
      </c>
      <c r="N93" s="81" t="s">
        <v>347</v>
      </c>
      <c r="O93" s="85" t="s">
        <v>378</v>
      </c>
    </row>
    <row r="94" spans="1:15" s="79" customFormat="1" ht="51.05" x14ac:dyDescent="0.25">
      <c r="A94" s="73">
        <f t="shared" si="1"/>
        <v>87</v>
      </c>
      <c r="B94" s="81" t="s">
        <v>15</v>
      </c>
      <c r="C94" s="81" t="s">
        <v>105</v>
      </c>
      <c r="D94" s="81" t="s">
        <v>286</v>
      </c>
      <c r="E94" s="82">
        <v>232750</v>
      </c>
      <c r="F94" s="83">
        <v>2013</v>
      </c>
      <c r="G94" s="81" t="s">
        <v>298</v>
      </c>
      <c r="H94" s="81" t="s">
        <v>344</v>
      </c>
      <c r="I94" s="84"/>
      <c r="J94" s="84"/>
      <c r="K94" s="84"/>
      <c r="L94" s="81" t="s">
        <v>18</v>
      </c>
      <c r="M94" s="82">
        <v>5348548000</v>
      </c>
      <c r="N94" s="81" t="s">
        <v>347</v>
      </c>
      <c r="O94" s="85" t="s">
        <v>378</v>
      </c>
    </row>
    <row r="95" spans="1:15" s="79" customFormat="1" ht="51.05" x14ac:dyDescent="0.25">
      <c r="A95" s="73">
        <f t="shared" si="1"/>
        <v>88</v>
      </c>
      <c r="B95" s="81" t="s">
        <v>15</v>
      </c>
      <c r="C95" s="81" t="s">
        <v>105</v>
      </c>
      <c r="D95" s="81" t="s">
        <v>287</v>
      </c>
      <c r="E95" s="82">
        <v>513245</v>
      </c>
      <c r="F95" s="83">
        <v>2013</v>
      </c>
      <c r="G95" s="81" t="s">
        <v>299</v>
      </c>
      <c r="H95" s="81" t="s">
        <v>344</v>
      </c>
      <c r="I95" s="84"/>
      <c r="J95" s="84"/>
      <c r="K95" s="84"/>
      <c r="L95" s="81" t="s">
        <v>18</v>
      </c>
      <c r="M95" s="82">
        <v>30521629000</v>
      </c>
      <c r="N95" s="81" t="s">
        <v>347</v>
      </c>
      <c r="O95" s="85" t="s">
        <v>378</v>
      </c>
    </row>
    <row r="96" spans="1:15" s="79" customFormat="1" ht="51.05" x14ac:dyDescent="0.25">
      <c r="A96" s="73">
        <f t="shared" si="1"/>
        <v>89</v>
      </c>
      <c r="B96" s="81" t="s">
        <v>15</v>
      </c>
      <c r="C96" s="81" t="s">
        <v>105</v>
      </c>
      <c r="D96" s="81" t="s">
        <v>288</v>
      </c>
      <c r="E96" s="82">
        <v>587420</v>
      </c>
      <c r="F96" s="83">
        <v>2013</v>
      </c>
      <c r="G96" s="81" t="s">
        <v>300</v>
      </c>
      <c r="H96" s="81" t="s">
        <v>344</v>
      </c>
      <c r="I96" s="84"/>
      <c r="J96" s="84"/>
      <c r="K96" s="84"/>
      <c r="L96" s="81" t="s">
        <v>18</v>
      </c>
      <c r="M96" s="82">
        <v>13570891000</v>
      </c>
      <c r="N96" s="81" t="s">
        <v>347</v>
      </c>
      <c r="O96" s="85" t="s">
        <v>378</v>
      </c>
    </row>
    <row r="97" spans="1:15" s="79" customFormat="1" ht="51.05" x14ac:dyDescent="0.25">
      <c r="A97" s="73">
        <f t="shared" si="1"/>
        <v>90</v>
      </c>
      <c r="B97" s="81" t="s">
        <v>15</v>
      </c>
      <c r="C97" s="81" t="s">
        <v>105</v>
      </c>
      <c r="D97" s="81" t="s">
        <v>289</v>
      </c>
      <c r="E97" s="82">
        <v>376080</v>
      </c>
      <c r="F97" s="83">
        <v>2013</v>
      </c>
      <c r="G97" s="81" t="s">
        <v>301</v>
      </c>
      <c r="H97" s="81" t="s">
        <v>344</v>
      </c>
      <c r="I97" s="84"/>
      <c r="J97" s="84"/>
      <c r="K97" s="84"/>
      <c r="L97" s="81" t="s">
        <v>18</v>
      </c>
      <c r="M97" s="82">
        <v>39447020000</v>
      </c>
      <c r="N97" s="81" t="s">
        <v>347</v>
      </c>
      <c r="O97" s="85" t="s">
        <v>378</v>
      </c>
    </row>
    <row r="98" spans="1:15" s="79" customFormat="1" ht="51.05" x14ac:dyDescent="0.25">
      <c r="A98" s="73">
        <f t="shared" si="1"/>
        <v>91</v>
      </c>
      <c r="B98" s="81" t="s">
        <v>15</v>
      </c>
      <c r="C98" s="81" t="s">
        <v>105</v>
      </c>
      <c r="D98" s="81" t="s">
        <v>290</v>
      </c>
      <c r="E98" s="82">
        <v>391970</v>
      </c>
      <c r="F98" s="83">
        <v>2013</v>
      </c>
      <c r="G98" s="81" t="s">
        <v>302</v>
      </c>
      <c r="H98" s="81" t="s">
        <v>344</v>
      </c>
      <c r="I98" s="84"/>
      <c r="J98" s="84"/>
      <c r="K98" s="84"/>
      <c r="L98" s="81" t="s">
        <v>18</v>
      </c>
      <c r="M98" s="82">
        <v>385620000</v>
      </c>
      <c r="N98" s="81" t="s">
        <v>347</v>
      </c>
      <c r="O98" s="85" t="s">
        <v>378</v>
      </c>
    </row>
    <row r="99" spans="1:15" s="79" customFormat="1" ht="51.05" x14ac:dyDescent="0.25">
      <c r="A99" s="73">
        <f t="shared" si="1"/>
        <v>92</v>
      </c>
      <c r="B99" s="81" t="s">
        <v>15</v>
      </c>
      <c r="C99" s="81" t="s">
        <v>105</v>
      </c>
      <c r="D99" s="81" t="s">
        <v>291</v>
      </c>
      <c r="E99" s="82">
        <v>138550</v>
      </c>
      <c r="F99" s="83">
        <v>2013</v>
      </c>
      <c r="G99" s="81" t="s">
        <v>303</v>
      </c>
      <c r="H99" s="81" t="s">
        <v>344</v>
      </c>
      <c r="I99" s="84"/>
      <c r="J99" s="84"/>
      <c r="K99" s="84"/>
      <c r="L99" s="81" t="s">
        <v>18</v>
      </c>
      <c r="M99" s="82">
        <v>1720224000</v>
      </c>
      <c r="N99" s="81" t="s">
        <v>347</v>
      </c>
      <c r="O99" s="85" t="s">
        <v>378</v>
      </c>
    </row>
    <row r="100" spans="1:15" s="79" customFormat="1" ht="51.05" x14ac:dyDescent="0.25">
      <c r="A100" s="73">
        <f t="shared" si="1"/>
        <v>93</v>
      </c>
      <c r="B100" s="81" t="s">
        <v>15</v>
      </c>
      <c r="C100" s="81" t="s">
        <v>105</v>
      </c>
      <c r="D100" s="81" t="s">
        <v>292</v>
      </c>
      <c r="E100" s="82">
        <v>167200</v>
      </c>
      <c r="F100" s="83">
        <v>2013</v>
      </c>
      <c r="G100" s="81" t="s">
        <v>304</v>
      </c>
      <c r="H100" s="81" t="s">
        <v>344</v>
      </c>
      <c r="I100" s="84"/>
      <c r="J100" s="84"/>
      <c r="K100" s="84"/>
      <c r="L100" s="81" t="s">
        <v>18</v>
      </c>
      <c r="M100" s="82">
        <v>3444762000</v>
      </c>
      <c r="N100" s="81" t="s">
        <v>347</v>
      </c>
      <c r="O100" s="85" t="s">
        <v>378</v>
      </c>
    </row>
    <row r="101" spans="1:15" s="79" customFormat="1" ht="51.05" x14ac:dyDescent="0.25">
      <c r="A101" s="73">
        <f t="shared" si="1"/>
        <v>94</v>
      </c>
      <c r="B101" s="81" t="s">
        <v>15</v>
      </c>
      <c r="C101" s="81" t="s">
        <v>105</v>
      </c>
      <c r="D101" s="81" t="s">
        <v>293</v>
      </c>
      <c r="E101" s="82">
        <v>44650</v>
      </c>
      <c r="F101" s="83">
        <v>2013</v>
      </c>
      <c r="G101" s="81" t="s">
        <v>305</v>
      </c>
      <c r="H101" s="81" t="s">
        <v>344</v>
      </c>
      <c r="I101" s="84"/>
      <c r="J101" s="84"/>
      <c r="K101" s="84"/>
      <c r="L101" s="81" t="s">
        <v>18</v>
      </c>
      <c r="M101" s="82">
        <v>1508487000</v>
      </c>
      <c r="N101" s="81" t="s">
        <v>347</v>
      </c>
      <c r="O101" s="85" t="s">
        <v>378</v>
      </c>
    </row>
    <row r="102" spans="1:15" s="79" customFormat="1" ht="51.05" x14ac:dyDescent="0.25">
      <c r="A102" s="73">
        <f t="shared" si="1"/>
        <v>95</v>
      </c>
      <c r="B102" s="81" t="s">
        <v>15</v>
      </c>
      <c r="C102" s="81" t="s">
        <v>105</v>
      </c>
      <c r="D102" s="81" t="s">
        <v>294</v>
      </c>
      <c r="E102" s="82">
        <v>140125</v>
      </c>
      <c r="F102" s="83">
        <v>2013</v>
      </c>
      <c r="G102" s="81" t="s">
        <v>306</v>
      </c>
      <c r="H102" s="81" t="s">
        <v>344</v>
      </c>
      <c r="I102" s="84"/>
      <c r="J102" s="84"/>
      <c r="K102" s="84"/>
      <c r="L102" s="81" t="s">
        <v>18</v>
      </c>
      <c r="M102" s="82">
        <v>4858968000</v>
      </c>
      <c r="N102" s="81" t="s">
        <v>347</v>
      </c>
      <c r="O102" s="85" t="s">
        <v>378</v>
      </c>
    </row>
    <row r="103" spans="1:15" s="79" customFormat="1" ht="51.05" x14ac:dyDescent="0.25">
      <c r="A103" s="73">
        <f t="shared" si="1"/>
        <v>96</v>
      </c>
      <c r="B103" s="81" t="s">
        <v>15</v>
      </c>
      <c r="C103" s="81" t="s">
        <v>105</v>
      </c>
      <c r="D103" s="81" t="s">
        <v>295</v>
      </c>
      <c r="E103" s="82">
        <v>351500</v>
      </c>
      <c r="F103" s="83">
        <v>2013</v>
      </c>
      <c r="G103" s="81" t="s">
        <v>307</v>
      </c>
      <c r="H103" s="81" t="s">
        <v>344</v>
      </c>
      <c r="I103" s="84"/>
      <c r="J103" s="84"/>
      <c r="K103" s="84"/>
      <c r="L103" s="81" t="s">
        <v>18</v>
      </c>
      <c r="M103" s="82">
        <v>8655088000</v>
      </c>
      <c r="N103" s="81" t="s">
        <v>347</v>
      </c>
      <c r="O103" s="85" t="s">
        <v>378</v>
      </c>
    </row>
    <row r="104" spans="1:15" s="79" customFormat="1" ht="51.05" x14ac:dyDescent="0.25">
      <c r="A104" s="73">
        <f t="shared" si="1"/>
        <v>97</v>
      </c>
      <c r="B104" s="81" t="s">
        <v>15</v>
      </c>
      <c r="C104" s="81" t="s">
        <v>105</v>
      </c>
      <c r="D104" s="81" t="s">
        <v>296</v>
      </c>
      <c r="E104" s="82">
        <v>156750</v>
      </c>
      <c r="F104" s="83">
        <v>2013</v>
      </c>
      <c r="G104" s="81" t="s">
        <v>308</v>
      </c>
      <c r="H104" s="81" t="s">
        <v>344</v>
      </c>
      <c r="I104" s="84"/>
      <c r="J104" s="84"/>
      <c r="K104" s="84"/>
      <c r="L104" s="81" t="s">
        <v>18</v>
      </c>
      <c r="M104" s="82">
        <v>24056093000</v>
      </c>
      <c r="N104" s="81" t="s">
        <v>347</v>
      </c>
      <c r="O104" s="85" t="s">
        <v>378</v>
      </c>
    </row>
    <row r="105" spans="1:15" s="79" customFormat="1" ht="51.05" x14ac:dyDescent="0.25">
      <c r="A105" s="73">
        <f t="shared" si="1"/>
        <v>98</v>
      </c>
      <c r="B105" s="81" t="s">
        <v>15</v>
      </c>
      <c r="C105" s="81" t="s">
        <v>105</v>
      </c>
      <c r="D105" s="81" t="s">
        <v>297</v>
      </c>
      <c r="E105" s="82">
        <v>109246</v>
      </c>
      <c r="F105" s="83">
        <v>2013</v>
      </c>
      <c r="G105" s="81" t="s">
        <v>309</v>
      </c>
      <c r="H105" s="81" t="s">
        <v>344</v>
      </c>
      <c r="I105" s="84"/>
      <c r="J105" s="84"/>
      <c r="K105" s="84"/>
      <c r="L105" s="81" t="s">
        <v>18</v>
      </c>
      <c r="M105" s="82">
        <v>11331924000</v>
      </c>
      <c r="N105" s="81" t="s">
        <v>347</v>
      </c>
      <c r="O105" s="85" t="s">
        <v>378</v>
      </c>
    </row>
    <row r="106" spans="1:15" s="79" customFormat="1" ht="51.05" x14ac:dyDescent="0.25">
      <c r="A106" s="73">
        <f t="shared" si="1"/>
        <v>99</v>
      </c>
      <c r="B106" s="81" t="s">
        <v>15</v>
      </c>
      <c r="C106" s="81" t="s">
        <v>105</v>
      </c>
      <c r="D106" s="81" t="s">
        <v>310</v>
      </c>
      <c r="E106" s="82">
        <v>227080</v>
      </c>
      <c r="F106" s="83">
        <v>2013</v>
      </c>
      <c r="G106" s="81" t="s">
        <v>315</v>
      </c>
      <c r="H106" s="81" t="s">
        <v>344</v>
      </c>
      <c r="I106" s="84"/>
      <c r="J106" s="84"/>
      <c r="K106" s="84"/>
      <c r="L106" s="81" t="s">
        <v>18</v>
      </c>
      <c r="M106" s="82">
        <v>3867694000</v>
      </c>
      <c r="N106" s="81" t="s">
        <v>347</v>
      </c>
      <c r="O106" s="85" t="s">
        <v>378</v>
      </c>
    </row>
    <row r="107" spans="1:15" s="79" customFormat="1" ht="51.05" x14ac:dyDescent="0.25">
      <c r="A107" s="73">
        <f t="shared" si="1"/>
        <v>100</v>
      </c>
      <c r="B107" s="81" t="s">
        <v>15</v>
      </c>
      <c r="C107" s="81" t="s">
        <v>105</v>
      </c>
      <c r="D107" s="81" t="s">
        <v>311</v>
      </c>
      <c r="E107" s="82">
        <v>56400</v>
      </c>
      <c r="F107" s="83">
        <v>2013</v>
      </c>
      <c r="G107" s="81" t="s">
        <v>316</v>
      </c>
      <c r="H107" s="81" t="s">
        <v>344</v>
      </c>
      <c r="I107" s="84"/>
      <c r="J107" s="84"/>
      <c r="K107" s="84"/>
      <c r="L107" s="81" t="s">
        <v>18</v>
      </c>
      <c r="M107" s="82">
        <v>54302584000</v>
      </c>
      <c r="N107" s="81" t="s">
        <v>347</v>
      </c>
      <c r="O107" s="85" t="s">
        <v>378</v>
      </c>
    </row>
    <row r="108" spans="1:15" s="79" customFormat="1" ht="51.05" x14ac:dyDescent="0.25">
      <c r="A108" s="73">
        <f t="shared" si="1"/>
        <v>101</v>
      </c>
      <c r="B108" s="81" t="s">
        <v>15</v>
      </c>
      <c r="C108" s="81" t="s">
        <v>105</v>
      </c>
      <c r="D108" s="81" t="s">
        <v>312</v>
      </c>
      <c r="E108" s="82">
        <v>110900</v>
      </c>
      <c r="F108" s="83">
        <v>2013</v>
      </c>
      <c r="G108" s="81" t="s">
        <v>317</v>
      </c>
      <c r="H108" s="81" t="s">
        <v>344</v>
      </c>
      <c r="I108" s="84"/>
      <c r="J108" s="84"/>
      <c r="K108" s="84"/>
      <c r="L108" s="81" t="s">
        <v>18</v>
      </c>
      <c r="M108" s="82">
        <v>26377037000</v>
      </c>
      <c r="N108" s="81" t="s">
        <v>347</v>
      </c>
      <c r="O108" s="85" t="s">
        <v>378</v>
      </c>
    </row>
    <row r="109" spans="1:15" s="79" customFormat="1" ht="51.05" x14ac:dyDescent="0.25">
      <c r="A109" s="73">
        <f t="shared" si="1"/>
        <v>102</v>
      </c>
      <c r="B109" s="81" t="s">
        <v>15</v>
      </c>
      <c r="C109" s="81" t="s">
        <v>105</v>
      </c>
      <c r="D109" s="81" t="s">
        <v>313</v>
      </c>
      <c r="E109" s="82">
        <v>13080</v>
      </c>
      <c r="F109" s="83">
        <v>2013</v>
      </c>
      <c r="G109" s="81" t="s">
        <v>318</v>
      </c>
      <c r="H109" s="81" t="s">
        <v>344</v>
      </c>
      <c r="I109" s="84"/>
      <c r="J109" s="84"/>
      <c r="K109" s="84"/>
      <c r="L109" s="81" t="s">
        <v>18</v>
      </c>
      <c r="M109" s="82">
        <v>45025550000</v>
      </c>
      <c r="N109" s="81" t="s">
        <v>347</v>
      </c>
      <c r="O109" s="85" t="s">
        <v>378</v>
      </c>
    </row>
    <row r="110" spans="1:15" s="79" customFormat="1" ht="51.05" x14ac:dyDescent="0.25">
      <c r="A110" s="73">
        <f t="shared" si="1"/>
        <v>103</v>
      </c>
      <c r="B110" s="81" t="s">
        <v>15</v>
      </c>
      <c r="C110" s="81" t="s">
        <v>105</v>
      </c>
      <c r="D110" s="81" t="s">
        <v>314</v>
      </c>
      <c r="E110" s="82">
        <v>35007</v>
      </c>
      <c r="F110" s="83">
        <v>2013</v>
      </c>
      <c r="G110" s="81" t="s">
        <v>319</v>
      </c>
      <c r="H110" s="81" t="s">
        <v>344</v>
      </c>
      <c r="I110" s="84"/>
      <c r="J110" s="84"/>
      <c r="K110" s="84"/>
      <c r="L110" s="81" t="s">
        <v>18</v>
      </c>
      <c r="M110" s="82">
        <v>25218335000</v>
      </c>
      <c r="N110" s="81" t="s">
        <v>347</v>
      </c>
      <c r="O110" s="85" t="s">
        <v>378</v>
      </c>
    </row>
    <row r="111" spans="1:15" s="79" customFormat="1" ht="38.299999999999997" x14ac:dyDescent="0.25">
      <c r="A111" s="73">
        <f t="shared" si="1"/>
        <v>104</v>
      </c>
      <c r="B111" s="81" t="s">
        <v>379</v>
      </c>
      <c r="C111" s="81" t="s">
        <v>380</v>
      </c>
      <c r="D111" s="81" t="s">
        <v>381</v>
      </c>
      <c r="E111" s="82">
        <v>10000</v>
      </c>
      <c r="F111" s="83">
        <v>2006</v>
      </c>
      <c r="G111" s="81" t="s">
        <v>382</v>
      </c>
      <c r="H111" s="81" t="s">
        <v>344</v>
      </c>
      <c r="I111" s="84"/>
      <c r="J111" s="84"/>
      <c r="K111" s="81" t="s">
        <v>383</v>
      </c>
      <c r="L111" s="81" t="s">
        <v>18</v>
      </c>
      <c r="M111" s="82">
        <v>500000000</v>
      </c>
      <c r="N111" s="81" t="s">
        <v>384</v>
      </c>
      <c r="O111" s="85" t="s">
        <v>385</v>
      </c>
    </row>
    <row r="112" spans="1:15" s="79" customFormat="1" ht="38.299999999999997" x14ac:dyDescent="0.25">
      <c r="A112" s="73">
        <f t="shared" si="1"/>
        <v>105</v>
      </c>
      <c r="B112" s="81" t="s">
        <v>386</v>
      </c>
      <c r="C112" s="81" t="s">
        <v>387</v>
      </c>
      <c r="D112" s="81" t="s">
        <v>17</v>
      </c>
      <c r="E112" s="82">
        <v>80763</v>
      </c>
      <c r="F112" s="83">
        <v>2011</v>
      </c>
      <c r="G112" s="81" t="s">
        <v>388</v>
      </c>
      <c r="H112" s="81" t="s">
        <v>344</v>
      </c>
      <c r="I112" s="84"/>
      <c r="J112" s="84"/>
      <c r="K112" s="81" t="s">
        <v>389</v>
      </c>
      <c r="L112" s="81" t="s">
        <v>18</v>
      </c>
      <c r="M112" s="82">
        <v>7274313700</v>
      </c>
      <c r="N112" s="81" t="s">
        <v>384</v>
      </c>
      <c r="O112" s="85" t="s">
        <v>385</v>
      </c>
    </row>
    <row r="113" spans="1:15" s="79" customFormat="1" ht="38.299999999999997" x14ac:dyDescent="0.25">
      <c r="A113" s="73">
        <f t="shared" si="1"/>
        <v>106</v>
      </c>
      <c r="B113" s="81" t="s">
        <v>30</v>
      </c>
      <c r="C113" s="81" t="s">
        <v>390</v>
      </c>
      <c r="D113" s="81" t="s">
        <v>17</v>
      </c>
      <c r="E113" s="82">
        <v>155000</v>
      </c>
      <c r="F113" s="83">
        <v>2005</v>
      </c>
      <c r="G113" s="81" t="s">
        <v>391</v>
      </c>
      <c r="H113" s="81" t="s">
        <v>344</v>
      </c>
      <c r="I113" s="84"/>
      <c r="J113" s="84"/>
      <c r="K113" s="81" t="s">
        <v>392</v>
      </c>
      <c r="L113" s="81" t="s">
        <v>18</v>
      </c>
      <c r="M113" s="82">
        <v>11978245000</v>
      </c>
      <c r="N113" s="81" t="s">
        <v>384</v>
      </c>
      <c r="O113" s="85" t="s">
        <v>385</v>
      </c>
    </row>
    <row r="114" spans="1:15" s="79" customFormat="1" ht="38.299999999999997" x14ac:dyDescent="0.25">
      <c r="A114" s="73">
        <f t="shared" si="1"/>
        <v>107</v>
      </c>
      <c r="B114" s="81" t="s">
        <v>30</v>
      </c>
      <c r="C114" s="81" t="s">
        <v>390</v>
      </c>
      <c r="D114" s="81" t="s">
        <v>19</v>
      </c>
      <c r="E114" s="82">
        <v>287800</v>
      </c>
      <c r="F114" s="83">
        <v>2006</v>
      </c>
      <c r="G114" s="81" t="s">
        <v>391</v>
      </c>
      <c r="H114" s="81" t="s">
        <v>344</v>
      </c>
      <c r="I114" s="84"/>
      <c r="J114" s="84"/>
      <c r="K114" s="81" t="s">
        <v>393</v>
      </c>
      <c r="L114" s="81" t="s">
        <v>18</v>
      </c>
      <c r="M114" s="82">
        <v>7998537600</v>
      </c>
      <c r="N114" s="81" t="s">
        <v>384</v>
      </c>
      <c r="O114" s="85" t="s">
        <v>385</v>
      </c>
    </row>
    <row r="115" spans="1:15" s="79" customFormat="1" ht="38.299999999999997" x14ac:dyDescent="0.25">
      <c r="A115" s="73">
        <f t="shared" si="1"/>
        <v>108</v>
      </c>
      <c r="B115" s="81" t="s">
        <v>30</v>
      </c>
      <c r="C115" s="81" t="s">
        <v>390</v>
      </c>
      <c r="D115" s="81" t="s">
        <v>20</v>
      </c>
      <c r="E115" s="82">
        <v>310000</v>
      </c>
      <c r="F115" s="83">
        <v>2007</v>
      </c>
      <c r="G115" s="81" t="s">
        <v>391</v>
      </c>
      <c r="H115" s="81" t="s">
        <v>344</v>
      </c>
      <c r="I115" s="84"/>
      <c r="J115" s="84"/>
      <c r="K115" s="81" t="s">
        <v>393</v>
      </c>
      <c r="L115" s="81" t="s">
        <v>18</v>
      </c>
      <c r="M115" s="82">
        <v>9993780000</v>
      </c>
      <c r="N115" s="81" t="s">
        <v>384</v>
      </c>
      <c r="O115" s="85" t="s">
        <v>385</v>
      </c>
    </row>
    <row r="116" spans="1:15" s="79" customFormat="1" ht="38.299999999999997" x14ac:dyDescent="0.25">
      <c r="A116" s="73">
        <f t="shared" si="1"/>
        <v>109</v>
      </c>
      <c r="B116" s="81" t="s">
        <v>30</v>
      </c>
      <c r="C116" s="81" t="s">
        <v>390</v>
      </c>
      <c r="D116" s="81" t="s">
        <v>21</v>
      </c>
      <c r="E116" s="82">
        <v>500000</v>
      </c>
      <c r="F116" s="83">
        <v>2008</v>
      </c>
      <c r="G116" s="81" t="s">
        <v>391</v>
      </c>
      <c r="H116" s="81" t="s">
        <v>344</v>
      </c>
      <c r="I116" s="84"/>
      <c r="J116" s="84"/>
      <c r="K116" s="81" t="s">
        <v>392</v>
      </c>
      <c r="L116" s="81" t="s">
        <v>18</v>
      </c>
      <c r="M116" s="82">
        <v>4969500000</v>
      </c>
      <c r="N116" s="81" t="s">
        <v>384</v>
      </c>
      <c r="O116" s="85" t="s">
        <v>385</v>
      </c>
    </row>
    <row r="117" spans="1:15" s="79" customFormat="1" ht="38.299999999999997" x14ac:dyDescent="0.25">
      <c r="A117" s="73">
        <f t="shared" si="1"/>
        <v>110</v>
      </c>
      <c r="B117" s="81" t="s">
        <v>394</v>
      </c>
      <c r="C117" s="81" t="s">
        <v>395</v>
      </c>
      <c r="D117" s="81" t="s">
        <v>22</v>
      </c>
      <c r="E117" s="82">
        <v>435</v>
      </c>
      <c r="F117" s="83">
        <v>1999</v>
      </c>
      <c r="G117" s="81" t="s">
        <v>396</v>
      </c>
      <c r="H117" s="81" t="s">
        <v>344</v>
      </c>
      <c r="I117" s="86">
        <v>37662</v>
      </c>
      <c r="J117" s="84"/>
      <c r="K117" s="81" t="s">
        <v>397</v>
      </c>
      <c r="L117" s="81" t="s">
        <v>18</v>
      </c>
      <c r="M117" s="82">
        <v>4350000</v>
      </c>
      <c r="N117" s="81" t="s">
        <v>384</v>
      </c>
      <c r="O117" s="85" t="s">
        <v>398</v>
      </c>
    </row>
    <row r="118" spans="1:15" s="79" customFormat="1" ht="38.299999999999997" x14ac:dyDescent="0.25">
      <c r="A118" s="73">
        <f t="shared" si="1"/>
        <v>111</v>
      </c>
      <c r="B118" s="81" t="s">
        <v>37</v>
      </c>
      <c r="C118" s="81" t="s">
        <v>38</v>
      </c>
      <c r="D118" s="81" t="s">
        <v>17</v>
      </c>
      <c r="E118" s="82">
        <v>400</v>
      </c>
      <c r="F118" s="83">
        <v>2006</v>
      </c>
      <c r="G118" s="81" t="s">
        <v>399</v>
      </c>
      <c r="H118" s="81" t="s">
        <v>344</v>
      </c>
      <c r="I118" s="84"/>
      <c r="J118" s="84"/>
      <c r="K118" s="81" t="s">
        <v>400</v>
      </c>
      <c r="L118" s="81" t="s">
        <v>18</v>
      </c>
      <c r="M118" s="82">
        <v>4000000</v>
      </c>
      <c r="N118" s="81" t="s">
        <v>401</v>
      </c>
      <c r="O118" s="85" t="s">
        <v>400</v>
      </c>
    </row>
    <row r="119" spans="1:15" s="79" customFormat="1" ht="38.299999999999997" x14ac:dyDescent="0.25">
      <c r="A119" s="73">
        <f t="shared" si="1"/>
        <v>112</v>
      </c>
      <c r="B119" s="81" t="s">
        <v>37</v>
      </c>
      <c r="C119" s="81" t="s">
        <v>38</v>
      </c>
      <c r="D119" s="81" t="s">
        <v>402</v>
      </c>
      <c r="E119" s="82">
        <v>200</v>
      </c>
      <c r="F119" s="83">
        <v>2006</v>
      </c>
      <c r="G119" s="81" t="s">
        <v>403</v>
      </c>
      <c r="H119" s="81" t="s">
        <v>344</v>
      </c>
      <c r="I119" s="84"/>
      <c r="J119" s="84"/>
      <c r="K119" s="81" t="s">
        <v>400</v>
      </c>
      <c r="L119" s="81" t="s">
        <v>18</v>
      </c>
      <c r="M119" s="82">
        <v>10000000</v>
      </c>
      <c r="N119" s="81" t="s">
        <v>401</v>
      </c>
      <c r="O119" s="87"/>
    </row>
    <row r="120" spans="1:15" s="79" customFormat="1" ht="38.299999999999997" x14ac:dyDescent="0.25">
      <c r="A120" s="73">
        <f t="shared" si="1"/>
        <v>113</v>
      </c>
      <c r="B120" s="81" t="s">
        <v>37</v>
      </c>
      <c r="C120" s="81" t="s">
        <v>38</v>
      </c>
      <c r="D120" s="81" t="s">
        <v>352</v>
      </c>
      <c r="E120" s="82">
        <v>200</v>
      </c>
      <c r="F120" s="83">
        <v>2006</v>
      </c>
      <c r="G120" s="81" t="s">
        <v>404</v>
      </c>
      <c r="H120" s="81" t="s">
        <v>344</v>
      </c>
      <c r="I120" s="84"/>
      <c r="J120" s="84"/>
      <c r="K120" s="81" t="s">
        <v>400</v>
      </c>
      <c r="L120" s="81" t="s">
        <v>18</v>
      </c>
      <c r="M120" s="82">
        <v>2000000</v>
      </c>
      <c r="N120" s="81" t="s">
        <v>401</v>
      </c>
      <c r="O120" s="87"/>
    </row>
    <row r="121" spans="1:15" s="79" customFormat="1" ht="38.299999999999997" x14ac:dyDescent="0.25">
      <c r="A121" s="73">
        <f t="shared" si="1"/>
        <v>114</v>
      </c>
      <c r="B121" s="81" t="s">
        <v>37</v>
      </c>
      <c r="C121" s="81" t="s">
        <v>38</v>
      </c>
      <c r="D121" s="81" t="s">
        <v>353</v>
      </c>
      <c r="E121" s="82">
        <v>200</v>
      </c>
      <c r="F121" s="83">
        <v>2006</v>
      </c>
      <c r="G121" s="81" t="s">
        <v>405</v>
      </c>
      <c r="H121" s="81" t="s">
        <v>344</v>
      </c>
      <c r="I121" s="84"/>
      <c r="J121" s="84"/>
      <c r="K121" s="81" t="s">
        <v>400</v>
      </c>
      <c r="L121" s="81" t="s">
        <v>18</v>
      </c>
      <c r="M121" s="82">
        <v>2000000</v>
      </c>
      <c r="N121" s="81" t="s">
        <v>401</v>
      </c>
      <c r="O121" s="87"/>
    </row>
    <row r="122" spans="1:15" s="79" customFormat="1" ht="38.299999999999997" x14ac:dyDescent="0.25">
      <c r="A122" s="73">
        <f t="shared" si="1"/>
        <v>115</v>
      </c>
      <c r="B122" s="81" t="s">
        <v>37</v>
      </c>
      <c r="C122" s="81" t="s">
        <v>38</v>
      </c>
      <c r="D122" s="81" t="s">
        <v>177</v>
      </c>
      <c r="E122" s="82">
        <v>600</v>
      </c>
      <c r="F122" s="83">
        <v>2006</v>
      </c>
      <c r="G122" s="81" t="s">
        <v>406</v>
      </c>
      <c r="H122" s="81" t="s">
        <v>344</v>
      </c>
      <c r="I122" s="84"/>
      <c r="J122" s="84"/>
      <c r="K122" s="81" t="s">
        <v>400</v>
      </c>
      <c r="L122" s="81" t="s">
        <v>18</v>
      </c>
      <c r="M122" s="82">
        <v>120000000</v>
      </c>
      <c r="N122" s="81" t="s">
        <v>401</v>
      </c>
      <c r="O122" s="87"/>
    </row>
    <row r="123" spans="1:15" s="79" customFormat="1" ht="38.299999999999997" x14ac:dyDescent="0.25">
      <c r="A123" s="73">
        <f t="shared" si="1"/>
        <v>116</v>
      </c>
      <c r="B123" s="81" t="s">
        <v>37</v>
      </c>
      <c r="C123" s="81" t="s">
        <v>38</v>
      </c>
      <c r="D123" s="81" t="s">
        <v>354</v>
      </c>
      <c r="E123" s="82">
        <v>400</v>
      </c>
      <c r="F123" s="83">
        <v>2006</v>
      </c>
      <c r="G123" s="81" t="s">
        <v>407</v>
      </c>
      <c r="H123" s="81" t="s">
        <v>344</v>
      </c>
      <c r="I123" s="84"/>
      <c r="J123" s="84"/>
      <c r="K123" s="81" t="s">
        <v>400</v>
      </c>
      <c r="L123" s="81" t="s">
        <v>18</v>
      </c>
      <c r="M123" s="82">
        <v>4000000</v>
      </c>
      <c r="N123" s="81" t="s">
        <v>401</v>
      </c>
      <c r="O123" s="87"/>
    </row>
    <row r="124" spans="1:15" s="79" customFormat="1" ht="38.299999999999997" x14ac:dyDescent="0.25">
      <c r="A124" s="73">
        <f t="shared" si="1"/>
        <v>117</v>
      </c>
      <c r="B124" s="81" t="s">
        <v>408</v>
      </c>
      <c r="C124" s="81" t="s">
        <v>409</v>
      </c>
      <c r="D124" s="81" t="s">
        <v>17</v>
      </c>
      <c r="E124" s="82">
        <v>100</v>
      </c>
      <c r="F124" s="83">
        <v>1983</v>
      </c>
      <c r="G124" s="81" t="s">
        <v>410</v>
      </c>
      <c r="H124" s="81" t="s">
        <v>344</v>
      </c>
      <c r="I124" s="84"/>
      <c r="J124" s="84"/>
      <c r="K124" s="81" t="s">
        <v>411</v>
      </c>
      <c r="L124" s="81" t="s">
        <v>18</v>
      </c>
      <c r="M124" s="82">
        <v>72574000</v>
      </c>
      <c r="N124" s="81" t="s">
        <v>412</v>
      </c>
      <c r="O124" s="85" t="s">
        <v>413</v>
      </c>
    </row>
    <row r="125" spans="1:15" s="79" customFormat="1" ht="38.299999999999997" x14ac:dyDescent="0.25">
      <c r="A125" s="123">
        <f t="shared" si="1"/>
        <v>118</v>
      </c>
      <c r="B125" s="74" t="s">
        <v>37</v>
      </c>
      <c r="C125" s="74" t="s">
        <v>38</v>
      </c>
      <c r="D125" s="74" t="s">
        <v>19</v>
      </c>
      <c r="E125" s="75">
        <v>13723</v>
      </c>
      <c r="F125" s="76">
        <v>1991</v>
      </c>
      <c r="G125" s="74" t="s">
        <v>39</v>
      </c>
      <c r="H125" s="74" t="s">
        <v>344</v>
      </c>
      <c r="I125" s="77"/>
      <c r="J125" s="74" t="s">
        <v>345</v>
      </c>
      <c r="K125" s="74" t="s">
        <v>414</v>
      </c>
      <c r="L125" s="74" t="s">
        <v>18</v>
      </c>
      <c r="M125" s="75">
        <v>322560000</v>
      </c>
      <c r="N125" s="74" t="s">
        <v>41</v>
      </c>
      <c r="O125" s="80" t="s">
        <v>415</v>
      </c>
    </row>
    <row r="126" spans="1:15" s="79" customFormat="1" ht="38.299999999999997" x14ac:dyDescent="0.25">
      <c r="A126" s="123">
        <f t="shared" si="1"/>
        <v>119</v>
      </c>
      <c r="B126" s="74" t="s">
        <v>37</v>
      </c>
      <c r="C126" s="74" t="s">
        <v>38</v>
      </c>
      <c r="D126" s="74" t="s">
        <v>20</v>
      </c>
      <c r="E126" s="75">
        <v>6363</v>
      </c>
      <c r="F126" s="76">
        <v>1991</v>
      </c>
      <c r="G126" s="74" t="s">
        <v>39</v>
      </c>
      <c r="H126" s="74" t="s">
        <v>344</v>
      </c>
      <c r="I126" s="77"/>
      <c r="J126" s="74" t="s">
        <v>416</v>
      </c>
      <c r="K126" s="74" t="s">
        <v>414</v>
      </c>
      <c r="L126" s="74" t="s">
        <v>18</v>
      </c>
      <c r="M126" s="75">
        <v>76800000</v>
      </c>
      <c r="N126" s="74" t="s">
        <v>41</v>
      </c>
      <c r="O126" s="80" t="s">
        <v>417</v>
      </c>
    </row>
    <row r="127" spans="1:15" s="79" customFormat="1" ht="24.9" x14ac:dyDescent="0.3">
      <c r="A127" s="73">
        <f t="shared" si="1"/>
        <v>120</v>
      </c>
      <c r="B127" s="81" t="s">
        <v>418</v>
      </c>
      <c r="C127" s="81" t="s">
        <v>419</v>
      </c>
      <c r="D127" s="81" t="s">
        <v>17</v>
      </c>
      <c r="E127" s="82">
        <v>9800</v>
      </c>
      <c r="F127" s="83">
        <v>2014</v>
      </c>
      <c r="G127" s="81" t="s">
        <v>420</v>
      </c>
      <c r="H127" s="81" t="s">
        <v>344</v>
      </c>
      <c r="I127" s="84"/>
      <c r="J127" s="84"/>
      <c r="K127" s="81" t="s">
        <v>421</v>
      </c>
      <c r="L127" s="81" t="s">
        <v>18</v>
      </c>
      <c r="M127" s="82">
        <v>494450000</v>
      </c>
      <c r="N127" s="81" t="s">
        <v>422</v>
      </c>
      <c r="O127" s="87"/>
    </row>
    <row r="128" spans="1:15" s="79" customFormat="1" ht="24.9" x14ac:dyDescent="0.3">
      <c r="A128" s="73">
        <f t="shared" si="1"/>
        <v>121</v>
      </c>
      <c r="B128" s="81" t="s">
        <v>423</v>
      </c>
      <c r="C128" s="81" t="s">
        <v>424</v>
      </c>
      <c r="D128" s="81" t="s">
        <v>17</v>
      </c>
      <c r="E128" s="82">
        <v>100</v>
      </c>
      <c r="F128" s="83">
        <v>2006</v>
      </c>
      <c r="G128" s="81" t="s">
        <v>425</v>
      </c>
      <c r="H128" s="81" t="s">
        <v>344</v>
      </c>
      <c r="I128" s="86">
        <v>39082</v>
      </c>
      <c r="J128" s="81" t="s">
        <v>122</v>
      </c>
      <c r="K128" s="81" t="s">
        <v>426</v>
      </c>
      <c r="L128" s="81" t="s">
        <v>18</v>
      </c>
      <c r="M128" s="82">
        <v>30000000</v>
      </c>
      <c r="N128" s="81" t="s">
        <v>422</v>
      </c>
      <c r="O128" s="87"/>
    </row>
    <row r="129" spans="1:15" s="79" customFormat="1" ht="24.9" x14ac:dyDescent="0.3">
      <c r="A129" s="73">
        <f t="shared" si="1"/>
        <v>122</v>
      </c>
      <c r="B129" s="81" t="s">
        <v>427</v>
      </c>
      <c r="C129" s="81" t="s">
        <v>428</v>
      </c>
      <c r="D129" s="81" t="s">
        <v>17</v>
      </c>
      <c r="E129" s="82">
        <v>9800</v>
      </c>
      <c r="F129" s="83">
        <v>2009</v>
      </c>
      <c r="G129" s="81" t="s">
        <v>429</v>
      </c>
      <c r="H129" s="81" t="s">
        <v>344</v>
      </c>
      <c r="I129" s="84"/>
      <c r="J129" s="81" t="s">
        <v>122</v>
      </c>
      <c r="K129" s="81" t="s">
        <v>430</v>
      </c>
      <c r="L129" s="81" t="s">
        <v>18</v>
      </c>
      <c r="M129" s="82">
        <v>371156000</v>
      </c>
      <c r="N129" s="81" t="s">
        <v>422</v>
      </c>
      <c r="O129" s="87"/>
    </row>
    <row r="130" spans="1:15" s="79" customFormat="1" ht="12.45" x14ac:dyDescent="0.3">
      <c r="A130" s="73">
        <f t="shared" si="1"/>
        <v>123</v>
      </c>
      <c r="B130" s="81" t="s">
        <v>431</v>
      </c>
      <c r="C130" s="81" t="s">
        <v>432</v>
      </c>
      <c r="D130" s="81" t="s">
        <v>17</v>
      </c>
      <c r="E130" s="82">
        <v>0</v>
      </c>
      <c r="F130" s="83">
        <v>2007</v>
      </c>
      <c r="G130" s="81" t="s">
        <v>433</v>
      </c>
      <c r="H130" s="81" t="s">
        <v>344</v>
      </c>
      <c r="I130" s="84"/>
      <c r="J130" s="84"/>
      <c r="K130" s="81" t="s">
        <v>434</v>
      </c>
      <c r="L130" s="81" t="s">
        <v>18</v>
      </c>
      <c r="M130" s="82">
        <v>431905526</v>
      </c>
      <c r="N130" s="81" t="s">
        <v>422</v>
      </c>
      <c r="O130" s="87"/>
    </row>
    <row r="131" spans="1:15" s="79" customFormat="1" ht="12.45" x14ac:dyDescent="0.3">
      <c r="A131" s="73">
        <f t="shared" si="1"/>
        <v>124</v>
      </c>
      <c r="B131" s="81" t="s">
        <v>435</v>
      </c>
      <c r="C131" s="81" t="s">
        <v>436</v>
      </c>
      <c r="D131" s="81" t="s">
        <v>17</v>
      </c>
      <c r="E131" s="82">
        <v>9080</v>
      </c>
      <c r="F131" s="83">
        <v>1985</v>
      </c>
      <c r="G131" s="81" t="s">
        <v>437</v>
      </c>
      <c r="H131" s="81" t="s">
        <v>344</v>
      </c>
      <c r="I131" s="84"/>
      <c r="J131" s="84"/>
      <c r="K131" s="81" t="s">
        <v>438</v>
      </c>
      <c r="L131" s="81" t="s">
        <v>29</v>
      </c>
      <c r="M131" s="82">
        <v>12141820</v>
      </c>
      <c r="N131" s="81" t="s">
        <v>422</v>
      </c>
      <c r="O131" s="87"/>
    </row>
    <row r="132" spans="1:15" s="79" customFormat="1" ht="24.9" x14ac:dyDescent="0.3">
      <c r="A132" s="73">
        <f t="shared" si="1"/>
        <v>125</v>
      </c>
      <c r="B132" s="81" t="s">
        <v>439</v>
      </c>
      <c r="C132" s="81" t="s">
        <v>440</v>
      </c>
      <c r="D132" s="81" t="s">
        <v>17</v>
      </c>
      <c r="E132" s="82">
        <v>5000</v>
      </c>
      <c r="F132" s="83">
        <v>1980</v>
      </c>
      <c r="G132" s="81" t="s">
        <v>437</v>
      </c>
      <c r="H132" s="81" t="s">
        <v>344</v>
      </c>
      <c r="I132" s="84"/>
      <c r="J132" s="84"/>
      <c r="K132" s="81" t="s">
        <v>438</v>
      </c>
      <c r="L132" s="81" t="s">
        <v>29</v>
      </c>
      <c r="M132" s="82">
        <v>150000000</v>
      </c>
      <c r="N132" s="81" t="s">
        <v>422</v>
      </c>
      <c r="O132" s="87"/>
    </row>
    <row r="133" spans="1:15" s="79" customFormat="1" ht="24.9" x14ac:dyDescent="0.3">
      <c r="A133" s="73">
        <f t="shared" si="1"/>
        <v>126</v>
      </c>
      <c r="B133" s="81" t="s">
        <v>435</v>
      </c>
      <c r="C133" s="81" t="s">
        <v>436</v>
      </c>
      <c r="D133" s="81" t="s">
        <v>17</v>
      </c>
      <c r="E133" s="82">
        <v>2120</v>
      </c>
      <c r="F133" s="83">
        <v>1973</v>
      </c>
      <c r="G133" s="81" t="s">
        <v>441</v>
      </c>
      <c r="H133" s="81" t="s">
        <v>344</v>
      </c>
      <c r="I133" s="84"/>
      <c r="J133" s="84"/>
      <c r="K133" s="81" t="s">
        <v>442</v>
      </c>
      <c r="L133" s="81" t="s">
        <v>29</v>
      </c>
      <c r="M133" s="82">
        <v>53000000</v>
      </c>
      <c r="N133" s="81" t="s">
        <v>422</v>
      </c>
      <c r="O133" s="87"/>
    </row>
    <row r="134" spans="1:15" s="79" customFormat="1" ht="24.9" x14ac:dyDescent="0.3">
      <c r="A134" s="73">
        <f t="shared" si="1"/>
        <v>127</v>
      </c>
      <c r="B134" s="81" t="s">
        <v>435</v>
      </c>
      <c r="C134" s="81" t="s">
        <v>436</v>
      </c>
      <c r="D134" s="81" t="s">
        <v>19</v>
      </c>
      <c r="E134" s="82">
        <v>2350</v>
      </c>
      <c r="F134" s="83">
        <v>1970</v>
      </c>
      <c r="G134" s="81" t="s">
        <v>443</v>
      </c>
      <c r="H134" s="81" t="s">
        <v>344</v>
      </c>
      <c r="I134" s="84"/>
      <c r="J134" s="84"/>
      <c r="K134" s="81" t="s">
        <v>442</v>
      </c>
      <c r="L134" s="81" t="s">
        <v>29</v>
      </c>
      <c r="M134" s="82">
        <v>11750000</v>
      </c>
      <c r="N134" s="81" t="s">
        <v>422</v>
      </c>
      <c r="O134" s="87"/>
    </row>
    <row r="135" spans="1:15" s="79" customFormat="1" ht="24.9" x14ac:dyDescent="0.3">
      <c r="A135" s="73">
        <f t="shared" si="1"/>
        <v>128</v>
      </c>
      <c r="B135" s="81" t="s">
        <v>444</v>
      </c>
      <c r="C135" s="81" t="s">
        <v>445</v>
      </c>
      <c r="D135" s="81" t="s">
        <v>17</v>
      </c>
      <c r="E135" s="82">
        <v>1635</v>
      </c>
      <c r="F135" s="83">
        <v>2001</v>
      </c>
      <c r="G135" s="81" t="s">
        <v>446</v>
      </c>
      <c r="H135" s="81" t="s">
        <v>344</v>
      </c>
      <c r="I135" s="84"/>
      <c r="J135" s="84"/>
      <c r="K135" s="84" t="s">
        <v>447</v>
      </c>
      <c r="L135" s="81" t="s">
        <v>29</v>
      </c>
      <c r="M135" s="82">
        <v>148785000</v>
      </c>
      <c r="N135" s="81" t="s">
        <v>448</v>
      </c>
      <c r="O135" s="87"/>
    </row>
    <row r="136" spans="1:15" s="79" customFormat="1" ht="24.9" x14ac:dyDescent="0.3">
      <c r="A136" s="73">
        <f t="shared" si="1"/>
        <v>129</v>
      </c>
      <c r="B136" s="81" t="s">
        <v>37</v>
      </c>
      <c r="C136" s="81" t="s">
        <v>38</v>
      </c>
      <c r="D136" s="81" t="s">
        <v>17</v>
      </c>
      <c r="E136" s="82">
        <v>16000</v>
      </c>
      <c r="F136" s="83">
        <v>2014</v>
      </c>
      <c r="G136" s="84"/>
      <c r="H136" s="84"/>
      <c r="I136" s="84"/>
      <c r="J136" s="84"/>
      <c r="K136" s="84" t="s">
        <v>449</v>
      </c>
      <c r="L136" s="81" t="s">
        <v>29</v>
      </c>
      <c r="M136" s="82">
        <v>190000000</v>
      </c>
      <c r="N136" s="81" t="s">
        <v>448</v>
      </c>
      <c r="O136" s="87"/>
    </row>
    <row r="137" spans="1:15" s="79" customFormat="1" ht="24.9" x14ac:dyDescent="0.3">
      <c r="A137" s="73">
        <f t="shared" ref="A137:A200" si="2">A136+1</f>
        <v>130</v>
      </c>
      <c r="B137" s="81" t="s">
        <v>28</v>
      </c>
      <c r="C137" s="81" t="s">
        <v>16</v>
      </c>
      <c r="D137" s="81" t="s">
        <v>17</v>
      </c>
      <c r="E137" s="82">
        <v>15000</v>
      </c>
      <c r="F137" s="83">
        <v>1972</v>
      </c>
      <c r="G137" s="81" t="s">
        <v>450</v>
      </c>
      <c r="H137" s="84"/>
      <c r="I137" s="84"/>
      <c r="J137" s="84"/>
      <c r="K137" s="84" t="s">
        <v>451</v>
      </c>
      <c r="L137" s="81" t="s">
        <v>29</v>
      </c>
      <c r="M137" s="82">
        <v>18342213</v>
      </c>
      <c r="N137" s="81" t="s">
        <v>448</v>
      </c>
      <c r="O137" s="87"/>
    </row>
    <row r="138" spans="1:15" s="79" customFormat="1" ht="24.9" x14ac:dyDescent="0.3">
      <c r="A138" s="73">
        <f t="shared" si="2"/>
        <v>131</v>
      </c>
      <c r="B138" s="81" t="s">
        <v>28</v>
      </c>
      <c r="C138" s="81" t="s">
        <v>16</v>
      </c>
      <c r="D138" s="81" t="s">
        <v>17</v>
      </c>
      <c r="E138" s="82">
        <v>4453.72</v>
      </c>
      <c r="F138" s="83">
        <v>1980</v>
      </c>
      <c r="G138" s="81" t="s">
        <v>452</v>
      </c>
      <c r="H138" s="81" t="s">
        <v>344</v>
      </c>
      <c r="I138" s="86">
        <v>36075</v>
      </c>
      <c r="J138" s="84"/>
      <c r="K138" s="84" t="s">
        <v>453</v>
      </c>
      <c r="L138" s="81" t="s">
        <v>29</v>
      </c>
      <c r="M138" s="82">
        <v>166250000</v>
      </c>
      <c r="N138" s="81" t="s">
        <v>448</v>
      </c>
      <c r="O138" s="87"/>
    </row>
    <row r="139" spans="1:15" s="79" customFormat="1" ht="24.9" x14ac:dyDescent="0.3">
      <c r="A139" s="73">
        <f t="shared" si="2"/>
        <v>132</v>
      </c>
      <c r="B139" s="81" t="s">
        <v>28</v>
      </c>
      <c r="C139" s="81" t="s">
        <v>16</v>
      </c>
      <c r="D139" s="81" t="s">
        <v>17</v>
      </c>
      <c r="E139" s="82">
        <v>5325.1</v>
      </c>
      <c r="F139" s="83">
        <v>1980</v>
      </c>
      <c r="G139" s="84"/>
      <c r="H139" s="81" t="s">
        <v>344</v>
      </c>
      <c r="I139" s="84"/>
      <c r="J139" s="84"/>
      <c r="K139" s="84" t="s">
        <v>454</v>
      </c>
      <c r="L139" s="81" t="s">
        <v>29</v>
      </c>
      <c r="M139" s="82">
        <v>2163750000</v>
      </c>
      <c r="N139" s="81" t="s">
        <v>448</v>
      </c>
      <c r="O139" s="87"/>
    </row>
    <row r="140" spans="1:15" s="79" customFormat="1" ht="24.9" x14ac:dyDescent="0.3">
      <c r="A140" s="73">
        <f t="shared" si="2"/>
        <v>133</v>
      </c>
      <c r="B140" s="81" t="s">
        <v>28</v>
      </c>
      <c r="C140" s="81" t="s">
        <v>16</v>
      </c>
      <c r="D140" s="81" t="s">
        <v>17</v>
      </c>
      <c r="E140" s="82">
        <v>4250</v>
      </c>
      <c r="F140" s="83">
        <v>1980</v>
      </c>
      <c r="G140" s="84"/>
      <c r="H140" s="81" t="s">
        <v>344</v>
      </c>
      <c r="I140" s="84"/>
      <c r="J140" s="84"/>
      <c r="K140" s="84" t="s">
        <v>455</v>
      </c>
      <c r="L140" s="81" t="s">
        <v>29</v>
      </c>
      <c r="M140" s="82">
        <v>578983600</v>
      </c>
      <c r="N140" s="81" t="s">
        <v>448</v>
      </c>
      <c r="O140" s="87"/>
    </row>
    <row r="141" spans="1:15" s="79" customFormat="1" ht="24.9" x14ac:dyDescent="0.3">
      <c r="A141" s="73">
        <f t="shared" si="2"/>
        <v>134</v>
      </c>
      <c r="B141" s="81" t="s">
        <v>28</v>
      </c>
      <c r="C141" s="81" t="s">
        <v>16</v>
      </c>
      <c r="D141" s="81" t="s">
        <v>17</v>
      </c>
      <c r="E141" s="82">
        <v>14824</v>
      </c>
      <c r="F141" s="83">
        <v>1980</v>
      </c>
      <c r="G141" s="84"/>
      <c r="H141" s="81" t="s">
        <v>344</v>
      </c>
      <c r="I141" s="84"/>
      <c r="J141" s="84"/>
      <c r="K141" s="84" t="s">
        <v>456</v>
      </c>
      <c r="L141" s="81" t="s">
        <v>29</v>
      </c>
      <c r="M141" s="82">
        <v>296480000</v>
      </c>
      <c r="N141" s="81" t="s">
        <v>448</v>
      </c>
      <c r="O141" s="87"/>
    </row>
    <row r="142" spans="1:15" s="79" customFormat="1" ht="24.9" x14ac:dyDescent="0.3">
      <c r="A142" s="73">
        <f t="shared" si="2"/>
        <v>135</v>
      </c>
      <c r="B142" s="81" t="s">
        <v>28</v>
      </c>
      <c r="C142" s="81" t="s">
        <v>16</v>
      </c>
      <c r="D142" s="81" t="s">
        <v>17</v>
      </c>
      <c r="E142" s="82">
        <v>17611</v>
      </c>
      <c r="F142" s="83">
        <v>1981</v>
      </c>
      <c r="G142" s="81" t="s">
        <v>457</v>
      </c>
      <c r="H142" s="81" t="s">
        <v>344</v>
      </c>
      <c r="I142" s="84"/>
      <c r="J142" s="84"/>
      <c r="K142" s="81" t="s">
        <v>458</v>
      </c>
      <c r="L142" s="81" t="s">
        <v>29</v>
      </c>
      <c r="M142" s="82">
        <v>1303214000</v>
      </c>
      <c r="N142" s="81" t="s">
        <v>448</v>
      </c>
      <c r="O142" s="85" t="s">
        <v>459</v>
      </c>
    </row>
    <row r="143" spans="1:15" s="79" customFormat="1" ht="24.9" x14ac:dyDescent="0.3">
      <c r="A143" s="73">
        <f t="shared" si="2"/>
        <v>136</v>
      </c>
      <c r="B143" s="81" t="s">
        <v>28</v>
      </c>
      <c r="C143" s="81" t="s">
        <v>16</v>
      </c>
      <c r="D143" s="81" t="s">
        <v>17</v>
      </c>
      <c r="E143" s="82">
        <v>4805</v>
      </c>
      <c r="F143" s="83">
        <v>1982</v>
      </c>
      <c r="G143" s="81" t="s">
        <v>460</v>
      </c>
      <c r="H143" s="81" t="s">
        <v>344</v>
      </c>
      <c r="I143" s="84"/>
      <c r="J143" s="84"/>
      <c r="K143" s="81" t="s">
        <v>461</v>
      </c>
      <c r="L143" s="81" t="s">
        <v>18</v>
      </c>
      <c r="M143" s="82">
        <v>300000000</v>
      </c>
      <c r="N143" s="81" t="s">
        <v>448</v>
      </c>
      <c r="O143" s="85" t="s">
        <v>462</v>
      </c>
    </row>
    <row r="144" spans="1:15" s="79" customFormat="1" ht="24.9" x14ac:dyDescent="0.3">
      <c r="A144" s="73">
        <f t="shared" si="2"/>
        <v>137</v>
      </c>
      <c r="B144" s="81" t="s">
        <v>28</v>
      </c>
      <c r="C144" s="81" t="s">
        <v>16</v>
      </c>
      <c r="D144" s="81" t="s">
        <v>17</v>
      </c>
      <c r="E144" s="82">
        <v>15156</v>
      </c>
      <c r="F144" s="83">
        <v>1982</v>
      </c>
      <c r="G144" s="81" t="s">
        <v>463</v>
      </c>
      <c r="H144" s="84"/>
      <c r="I144" s="84"/>
      <c r="J144" s="84"/>
      <c r="K144" s="84" t="s">
        <v>464</v>
      </c>
      <c r="L144" s="81" t="s">
        <v>29</v>
      </c>
      <c r="M144" s="82">
        <v>291374100</v>
      </c>
      <c r="N144" s="81" t="s">
        <v>448</v>
      </c>
      <c r="O144" s="85" t="s">
        <v>462</v>
      </c>
    </row>
    <row r="145" spans="1:15" s="79" customFormat="1" ht="24.9" x14ac:dyDescent="0.3">
      <c r="A145" s="73">
        <f t="shared" si="2"/>
        <v>138</v>
      </c>
      <c r="B145" s="81" t="s">
        <v>28</v>
      </c>
      <c r="C145" s="81" t="s">
        <v>16</v>
      </c>
      <c r="D145" s="81" t="s">
        <v>17</v>
      </c>
      <c r="E145" s="82">
        <v>5000</v>
      </c>
      <c r="F145" s="83">
        <v>1983</v>
      </c>
      <c r="G145" s="81" t="s">
        <v>465</v>
      </c>
      <c r="H145" s="81" t="s">
        <v>344</v>
      </c>
      <c r="I145" s="84"/>
      <c r="J145" s="84"/>
      <c r="K145" s="81" t="s">
        <v>466</v>
      </c>
      <c r="L145" s="81" t="s">
        <v>29</v>
      </c>
      <c r="M145" s="82">
        <v>250000000</v>
      </c>
      <c r="N145" s="81" t="s">
        <v>448</v>
      </c>
      <c r="O145" s="87"/>
    </row>
    <row r="146" spans="1:15" s="79" customFormat="1" ht="24.9" x14ac:dyDescent="0.3">
      <c r="A146" s="73">
        <f t="shared" si="2"/>
        <v>139</v>
      </c>
      <c r="B146" s="81" t="s">
        <v>28</v>
      </c>
      <c r="C146" s="81" t="s">
        <v>16</v>
      </c>
      <c r="D146" s="81" t="s">
        <v>17</v>
      </c>
      <c r="E146" s="82">
        <v>30625</v>
      </c>
      <c r="F146" s="83">
        <v>1983</v>
      </c>
      <c r="G146" s="84"/>
      <c r="H146" s="81" t="s">
        <v>344</v>
      </c>
      <c r="I146" s="84"/>
      <c r="J146" s="84"/>
      <c r="K146" s="84" t="s">
        <v>467</v>
      </c>
      <c r="L146" s="81" t="s">
        <v>29</v>
      </c>
      <c r="M146" s="82">
        <v>1960000000</v>
      </c>
      <c r="N146" s="81" t="s">
        <v>448</v>
      </c>
      <c r="O146" s="87"/>
    </row>
    <row r="147" spans="1:15" s="79" customFormat="1" ht="24.9" x14ac:dyDescent="0.3">
      <c r="A147" s="73">
        <f t="shared" si="2"/>
        <v>140</v>
      </c>
      <c r="B147" s="81" t="s">
        <v>28</v>
      </c>
      <c r="C147" s="81" t="s">
        <v>16</v>
      </c>
      <c r="D147" s="81" t="s">
        <v>17</v>
      </c>
      <c r="E147" s="82">
        <v>55492</v>
      </c>
      <c r="F147" s="83">
        <v>1983</v>
      </c>
      <c r="G147" s="84"/>
      <c r="H147" s="81" t="s">
        <v>344</v>
      </c>
      <c r="I147" s="84"/>
      <c r="J147" s="84"/>
      <c r="K147" s="84" t="s">
        <v>468</v>
      </c>
      <c r="L147" s="81" t="s">
        <v>29</v>
      </c>
      <c r="M147" s="82">
        <v>2663616000</v>
      </c>
      <c r="N147" s="81" t="s">
        <v>448</v>
      </c>
      <c r="O147" s="87"/>
    </row>
    <row r="148" spans="1:15" s="79" customFormat="1" ht="24.9" x14ac:dyDescent="0.3">
      <c r="A148" s="73">
        <f t="shared" si="2"/>
        <v>141</v>
      </c>
      <c r="B148" s="81" t="s">
        <v>28</v>
      </c>
      <c r="C148" s="81" t="s">
        <v>16</v>
      </c>
      <c r="D148" s="81" t="s">
        <v>17</v>
      </c>
      <c r="E148" s="82">
        <v>2050</v>
      </c>
      <c r="F148" s="83">
        <v>1983</v>
      </c>
      <c r="G148" s="84"/>
      <c r="H148" s="81" t="s">
        <v>344</v>
      </c>
      <c r="I148" s="84"/>
      <c r="J148" s="84"/>
      <c r="K148" s="84" t="s">
        <v>469</v>
      </c>
      <c r="L148" s="81" t="s">
        <v>29</v>
      </c>
      <c r="M148" s="82">
        <v>41000000</v>
      </c>
      <c r="N148" s="81" t="s">
        <v>448</v>
      </c>
      <c r="O148" s="87"/>
    </row>
    <row r="149" spans="1:15" s="79" customFormat="1" ht="24.9" x14ac:dyDescent="0.3">
      <c r="A149" s="73">
        <f t="shared" si="2"/>
        <v>142</v>
      </c>
      <c r="B149" s="81" t="s">
        <v>28</v>
      </c>
      <c r="C149" s="81" t="s">
        <v>16</v>
      </c>
      <c r="D149" s="81" t="s">
        <v>17</v>
      </c>
      <c r="E149" s="82">
        <v>30360</v>
      </c>
      <c r="F149" s="83">
        <v>1983</v>
      </c>
      <c r="G149" s="84"/>
      <c r="H149" s="81" t="s">
        <v>344</v>
      </c>
      <c r="I149" s="84"/>
      <c r="J149" s="84"/>
      <c r="K149" s="84" t="s">
        <v>470</v>
      </c>
      <c r="L149" s="81" t="s">
        <v>29</v>
      </c>
      <c r="M149" s="82">
        <v>303600000</v>
      </c>
      <c r="N149" s="81" t="s">
        <v>448</v>
      </c>
      <c r="O149" s="87"/>
    </row>
    <row r="150" spans="1:15" s="79" customFormat="1" ht="24.9" x14ac:dyDescent="0.3">
      <c r="A150" s="73">
        <f t="shared" si="2"/>
        <v>143</v>
      </c>
      <c r="B150" s="81" t="s">
        <v>28</v>
      </c>
      <c r="C150" s="81" t="s">
        <v>16</v>
      </c>
      <c r="D150" s="81" t="s">
        <v>17</v>
      </c>
      <c r="E150" s="82">
        <v>25485</v>
      </c>
      <c r="F150" s="83">
        <v>1984</v>
      </c>
      <c r="G150" s="81" t="s">
        <v>471</v>
      </c>
      <c r="H150" s="81" t="s">
        <v>344</v>
      </c>
      <c r="I150" s="84"/>
      <c r="J150" s="84"/>
      <c r="K150" s="81" t="s">
        <v>472</v>
      </c>
      <c r="L150" s="81" t="s">
        <v>29</v>
      </c>
      <c r="M150" s="82">
        <v>549838875</v>
      </c>
      <c r="N150" s="81" t="s">
        <v>448</v>
      </c>
      <c r="O150" s="87"/>
    </row>
    <row r="151" spans="1:15" s="79" customFormat="1" ht="24.9" x14ac:dyDescent="0.3">
      <c r="A151" s="73">
        <f t="shared" si="2"/>
        <v>144</v>
      </c>
      <c r="B151" s="81" t="s">
        <v>28</v>
      </c>
      <c r="C151" s="81" t="s">
        <v>16</v>
      </c>
      <c r="D151" s="81" t="s">
        <v>17</v>
      </c>
      <c r="E151" s="82">
        <v>15000</v>
      </c>
      <c r="F151" s="83">
        <v>1985</v>
      </c>
      <c r="G151" s="81" t="s">
        <v>473</v>
      </c>
      <c r="H151" s="81" t="s">
        <v>344</v>
      </c>
      <c r="I151" s="84"/>
      <c r="J151" s="84"/>
      <c r="K151" s="81" t="s">
        <v>474</v>
      </c>
      <c r="L151" s="81" t="s">
        <v>29</v>
      </c>
      <c r="M151" s="82">
        <v>228750000</v>
      </c>
      <c r="N151" s="81" t="s">
        <v>448</v>
      </c>
      <c r="O151" s="87"/>
    </row>
    <row r="152" spans="1:15" s="79" customFormat="1" ht="24.9" x14ac:dyDescent="0.3">
      <c r="A152" s="73">
        <f t="shared" si="2"/>
        <v>145</v>
      </c>
      <c r="B152" s="81" t="s">
        <v>28</v>
      </c>
      <c r="C152" s="81" t="s">
        <v>16</v>
      </c>
      <c r="D152" s="81" t="s">
        <v>17</v>
      </c>
      <c r="E152" s="82">
        <v>20000</v>
      </c>
      <c r="F152" s="83">
        <v>1988</v>
      </c>
      <c r="G152" s="81" t="s">
        <v>475</v>
      </c>
      <c r="H152" s="81" t="s">
        <v>344</v>
      </c>
      <c r="I152" s="84"/>
      <c r="J152" s="84"/>
      <c r="K152" s="81" t="s">
        <v>476</v>
      </c>
      <c r="L152" s="81" t="s">
        <v>29</v>
      </c>
      <c r="M152" s="82">
        <v>20000000</v>
      </c>
      <c r="N152" s="81" t="s">
        <v>448</v>
      </c>
      <c r="O152" s="87"/>
    </row>
    <row r="153" spans="1:15" s="79" customFormat="1" ht="24.9" x14ac:dyDescent="0.3">
      <c r="A153" s="73">
        <f t="shared" si="2"/>
        <v>146</v>
      </c>
      <c r="B153" s="81" t="s">
        <v>28</v>
      </c>
      <c r="C153" s="81" t="s">
        <v>16</v>
      </c>
      <c r="D153" s="81" t="s">
        <v>17</v>
      </c>
      <c r="E153" s="82">
        <v>32575</v>
      </c>
      <c r="F153" s="83">
        <v>1990</v>
      </c>
      <c r="G153" s="81" t="s">
        <v>477</v>
      </c>
      <c r="H153" s="84"/>
      <c r="I153" s="84"/>
      <c r="J153" s="84"/>
      <c r="K153" s="84" t="s">
        <v>478</v>
      </c>
      <c r="L153" s="81" t="s">
        <v>29</v>
      </c>
      <c r="M153" s="82">
        <v>133557500</v>
      </c>
      <c r="N153" s="81" t="s">
        <v>448</v>
      </c>
      <c r="O153" s="87"/>
    </row>
    <row r="154" spans="1:15" s="79" customFormat="1" ht="24.9" x14ac:dyDescent="0.3">
      <c r="A154" s="123">
        <f t="shared" si="2"/>
        <v>147</v>
      </c>
      <c r="B154" s="74" t="s">
        <v>28</v>
      </c>
      <c r="C154" s="74" t="s">
        <v>16</v>
      </c>
      <c r="D154" s="74" t="s">
        <v>17</v>
      </c>
      <c r="E154" s="75">
        <v>4100</v>
      </c>
      <c r="F154" s="76">
        <v>1991</v>
      </c>
      <c r="G154" s="77"/>
      <c r="H154" s="74" t="s">
        <v>344</v>
      </c>
      <c r="I154" s="77"/>
      <c r="J154" s="77"/>
      <c r="K154" s="74" t="s">
        <v>479</v>
      </c>
      <c r="L154" s="74" t="s">
        <v>29</v>
      </c>
      <c r="M154" s="75">
        <v>34440000</v>
      </c>
      <c r="N154" s="74" t="s">
        <v>448</v>
      </c>
      <c r="O154" s="78"/>
    </row>
    <row r="155" spans="1:15" s="79" customFormat="1" ht="24.9" x14ac:dyDescent="0.3">
      <c r="A155" s="123">
        <f t="shared" si="2"/>
        <v>148</v>
      </c>
      <c r="B155" s="74" t="s">
        <v>28</v>
      </c>
      <c r="C155" s="74" t="s">
        <v>16</v>
      </c>
      <c r="D155" s="74" t="s">
        <v>17</v>
      </c>
      <c r="E155" s="75">
        <v>17500</v>
      </c>
      <c r="F155" s="76">
        <v>1994</v>
      </c>
      <c r="G155" s="77"/>
      <c r="H155" s="74" t="s">
        <v>344</v>
      </c>
      <c r="I155" s="77"/>
      <c r="J155" s="77"/>
      <c r="K155" s="74" t="s">
        <v>480</v>
      </c>
      <c r="L155" s="74" t="s">
        <v>29</v>
      </c>
      <c r="M155" s="75">
        <v>125125500</v>
      </c>
      <c r="N155" s="74" t="s">
        <v>448</v>
      </c>
      <c r="O155" s="78"/>
    </row>
    <row r="156" spans="1:15" s="79" customFormat="1" ht="24.9" x14ac:dyDescent="0.3">
      <c r="A156" s="123">
        <f t="shared" si="2"/>
        <v>149</v>
      </c>
      <c r="B156" s="74" t="s">
        <v>28</v>
      </c>
      <c r="C156" s="74" t="s">
        <v>16</v>
      </c>
      <c r="D156" s="74" t="s">
        <v>17</v>
      </c>
      <c r="E156" s="75">
        <v>14308</v>
      </c>
      <c r="F156" s="76">
        <v>1994</v>
      </c>
      <c r="G156" s="74" t="s">
        <v>481</v>
      </c>
      <c r="H156" s="74" t="s">
        <v>344</v>
      </c>
      <c r="I156" s="77"/>
      <c r="J156" s="77"/>
      <c r="K156" s="77" t="s">
        <v>482</v>
      </c>
      <c r="L156" s="74" t="s">
        <v>29</v>
      </c>
      <c r="M156" s="75">
        <v>41493200</v>
      </c>
      <c r="N156" s="74" t="s">
        <v>448</v>
      </c>
      <c r="O156" s="78"/>
    </row>
    <row r="157" spans="1:15" s="79" customFormat="1" ht="24.9" x14ac:dyDescent="0.3">
      <c r="A157" s="73">
        <f t="shared" si="2"/>
        <v>150</v>
      </c>
      <c r="B157" s="81" t="s">
        <v>28</v>
      </c>
      <c r="C157" s="81" t="s">
        <v>16</v>
      </c>
      <c r="D157" s="81" t="s">
        <v>17</v>
      </c>
      <c r="E157" s="82">
        <v>17320</v>
      </c>
      <c r="F157" s="83">
        <v>1994</v>
      </c>
      <c r="G157" s="84"/>
      <c r="H157" s="81" t="s">
        <v>344</v>
      </c>
      <c r="I157" s="84"/>
      <c r="J157" s="84"/>
      <c r="K157" s="84" t="s">
        <v>483</v>
      </c>
      <c r="L157" s="81" t="s">
        <v>29</v>
      </c>
      <c r="M157" s="82">
        <v>605730125</v>
      </c>
      <c r="N157" s="81" t="s">
        <v>448</v>
      </c>
      <c r="O157" s="87"/>
    </row>
    <row r="158" spans="1:15" s="79" customFormat="1" ht="24.9" x14ac:dyDescent="0.3">
      <c r="A158" s="73">
        <f t="shared" si="2"/>
        <v>151</v>
      </c>
      <c r="B158" s="81" t="s">
        <v>28</v>
      </c>
      <c r="C158" s="81" t="s">
        <v>16</v>
      </c>
      <c r="D158" s="81" t="s">
        <v>17</v>
      </c>
      <c r="E158" s="82">
        <v>21811</v>
      </c>
      <c r="F158" s="83">
        <v>1994</v>
      </c>
      <c r="G158" s="84"/>
      <c r="H158" s="81" t="s">
        <v>344</v>
      </c>
      <c r="I158" s="84"/>
      <c r="J158" s="84"/>
      <c r="K158" s="84" t="s">
        <v>484</v>
      </c>
      <c r="L158" s="81" t="s">
        <v>29</v>
      </c>
      <c r="M158" s="82">
        <v>28000000</v>
      </c>
      <c r="N158" s="81" t="s">
        <v>448</v>
      </c>
      <c r="O158" s="87"/>
    </row>
    <row r="159" spans="1:15" s="79" customFormat="1" ht="24.9" x14ac:dyDescent="0.3">
      <c r="A159" s="73">
        <f t="shared" si="2"/>
        <v>152</v>
      </c>
      <c r="B159" s="81" t="s">
        <v>28</v>
      </c>
      <c r="C159" s="81" t="s">
        <v>16</v>
      </c>
      <c r="D159" s="81" t="s">
        <v>17</v>
      </c>
      <c r="E159" s="82">
        <v>8434</v>
      </c>
      <c r="F159" s="83">
        <v>1994</v>
      </c>
      <c r="G159" s="84"/>
      <c r="H159" s="81" t="s">
        <v>344</v>
      </c>
      <c r="I159" s="84"/>
      <c r="J159" s="84"/>
      <c r="K159" s="84" t="s">
        <v>485</v>
      </c>
      <c r="L159" s="81" t="s">
        <v>29</v>
      </c>
      <c r="M159" s="82">
        <v>168680000</v>
      </c>
      <c r="N159" s="81" t="s">
        <v>448</v>
      </c>
      <c r="O159" s="87"/>
    </row>
    <row r="160" spans="1:15" s="79" customFormat="1" ht="24.9" x14ac:dyDescent="0.3">
      <c r="A160" s="123">
        <f t="shared" si="2"/>
        <v>153</v>
      </c>
      <c r="B160" s="74" t="s">
        <v>28</v>
      </c>
      <c r="C160" s="74" t="s">
        <v>16</v>
      </c>
      <c r="D160" s="74" t="s">
        <v>17</v>
      </c>
      <c r="E160" s="75">
        <v>65000</v>
      </c>
      <c r="F160" s="76">
        <v>1996</v>
      </c>
      <c r="G160" s="77"/>
      <c r="H160" s="74" t="s">
        <v>344</v>
      </c>
      <c r="I160" s="77"/>
      <c r="J160" s="77"/>
      <c r="K160" s="74" t="s">
        <v>486</v>
      </c>
      <c r="L160" s="74" t="s">
        <v>29</v>
      </c>
      <c r="M160" s="75">
        <v>546000000</v>
      </c>
      <c r="N160" s="74" t="s">
        <v>448</v>
      </c>
      <c r="O160" s="78"/>
    </row>
    <row r="161" spans="1:15" s="79" customFormat="1" ht="24.9" x14ac:dyDescent="0.3">
      <c r="A161" s="73">
        <f t="shared" si="2"/>
        <v>154</v>
      </c>
      <c r="B161" s="81" t="s">
        <v>28</v>
      </c>
      <c r="C161" s="81" t="s">
        <v>16</v>
      </c>
      <c r="D161" s="81" t="s">
        <v>17</v>
      </c>
      <c r="E161" s="82">
        <v>10000</v>
      </c>
      <c r="F161" s="83">
        <v>1996</v>
      </c>
      <c r="G161" s="84"/>
      <c r="H161" s="81" t="s">
        <v>344</v>
      </c>
      <c r="I161" s="84"/>
      <c r="J161" s="84"/>
      <c r="K161" s="81" t="s">
        <v>487</v>
      </c>
      <c r="L161" s="81" t="s">
        <v>29</v>
      </c>
      <c r="M161" s="82">
        <v>120000000</v>
      </c>
      <c r="N161" s="81" t="s">
        <v>448</v>
      </c>
      <c r="O161" s="87"/>
    </row>
    <row r="162" spans="1:15" s="79" customFormat="1" ht="24.9" x14ac:dyDescent="0.3">
      <c r="A162" s="123">
        <f t="shared" si="2"/>
        <v>155</v>
      </c>
      <c r="B162" s="74" t="s">
        <v>28</v>
      </c>
      <c r="C162" s="74" t="s">
        <v>16</v>
      </c>
      <c r="D162" s="74" t="s">
        <v>17</v>
      </c>
      <c r="E162" s="75">
        <v>22275</v>
      </c>
      <c r="F162" s="76">
        <v>1998</v>
      </c>
      <c r="G162" s="77"/>
      <c r="H162" s="74" t="s">
        <v>344</v>
      </c>
      <c r="I162" s="77"/>
      <c r="J162" s="77"/>
      <c r="K162" s="74" t="s">
        <v>488</v>
      </c>
      <c r="L162" s="74" t="s">
        <v>29</v>
      </c>
      <c r="M162" s="75">
        <v>159266250</v>
      </c>
      <c r="N162" s="74" t="s">
        <v>448</v>
      </c>
      <c r="O162" s="78"/>
    </row>
    <row r="163" spans="1:15" s="79" customFormat="1" ht="24.9" x14ac:dyDescent="0.3">
      <c r="A163" s="73">
        <f t="shared" si="2"/>
        <v>156</v>
      </c>
      <c r="B163" s="81" t="s">
        <v>28</v>
      </c>
      <c r="C163" s="81" t="s">
        <v>16</v>
      </c>
      <c r="D163" s="81" t="s">
        <v>17</v>
      </c>
      <c r="E163" s="82">
        <v>30000</v>
      </c>
      <c r="F163" s="83">
        <v>1999</v>
      </c>
      <c r="G163" s="84"/>
      <c r="H163" s="81" t="s">
        <v>344</v>
      </c>
      <c r="I163" s="84"/>
      <c r="J163" s="84"/>
      <c r="K163" s="84" t="s">
        <v>489</v>
      </c>
      <c r="L163" s="81" t="s">
        <v>29</v>
      </c>
      <c r="M163" s="82">
        <v>747329375</v>
      </c>
      <c r="N163" s="81" t="s">
        <v>448</v>
      </c>
      <c r="O163" s="87"/>
    </row>
    <row r="164" spans="1:15" s="79" customFormat="1" ht="24.9" x14ac:dyDescent="0.3">
      <c r="A164" s="73">
        <f t="shared" si="2"/>
        <v>157</v>
      </c>
      <c r="B164" s="81" t="s">
        <v>28</v>
      </c>
      <c r="C164" s="81" t="s">
        <v>16</v>
      </c>
      <c r="D164" s="81" t="s">
        <v>17</v>
      </c>
      <c r="E164" s="82">
        <v>30000</v>
      </c>
      <c r="F164" s="83">
        <v>1999</v>
      </c>
      <c r="G164" s="84"/>
      <c r="H164" s="81" t="s">
        <v>344</v>
      </c>
      <c r="I164" s="84"/>
      <c r="J164" s="84"/>
      <c r="K164" s="84" t="s">
        <v>490</v>
      </c>
      <c r="L164" s="81" t="s">
        <v>29</v>
      </c>
      <c r="M164" s="82">
        <v>770929250</v>
      </c>
      <c r="N164" s="81" t="s">
        <v>448</v>
      </c>
      <c r="O164" s="87"/>
    </row>
    <row r="165" spans="1:15" s="79" customFormat="1" ht="24.9" x14ac:dyDescent="0.3">
      <c r="A165" s="73">
        <f t="shared" si="2"/>
        <v>158</v>
      </c>
      <c r="B165" s="81" t="s">
        <v>28</v>
      </c>
      <c r="C165" s="81" t="s">
        <v>16</v>
      </c>
      <c r="D165" s="81" t="s">
        <v>17</v>
      </c>
      <c r="E165" s="82">
        <v>20400</v>
      </c>
      <c r="F165" s="83">
        <v>2000</v>
      </c>
      <c r="G165" s="84"/>
      <c r="H165" s="81" t="s">
        <v>344</v>
      </c>
      <c r="I165" s="84"/>
      <c r="J165" s="84"/>
      <c r="K165" s="84" t="s">
        <v>491</v>
      </c>
      <c r="L165" s="81" t="s">
        <v>29</v>
      </c>
      <c r="M165" s="82">
        <v>362627200</v>
      </c>
      <c r="N165" s="81" t="s">
        <v>448</v>
      </c>
      <c r="O165" s="87"/>
    </row>
    <row r="166" spans="1:15" s="79" customFormat="1" ht="24.9" x14ac:dyDescent="0.3">
      <c r="A166" s="73">
        <f t="shared" si="2"/>
        <v>159</v>
      </c>
      <c r="B166" s="81" t="s">
        <v>28</v>
      </c>
      <c r="C166" s="81" t="s">
        <v>16</v>
      </c>
      <c r="D166" s="81" t="s">
        <v>17</v>
      </c>
      <c r="E166" s="82">
        <v>20400</v>
      </c>
      <c r="F166" s="83">
        <v>2000</v>
      </c>
      <c r="G166" s="84"/>
      <c r="H166" s="81" t="s">
        <v>344</v>
      </c>
      <c r="I166" s="84"/>
      <c r="J166" s="84"/>
      <c r="K166" s="84" t="s">
        <v>492</v>
      </c>
      <c r="L166" s="81" t="s">
        <v>29</v>
      </c>
      <c r="M166" s="82">
        <v>317298800</v>
      </c>
      <c r="N166" s="81" t="s">
        <v>448</v>
      </c>
      <c r="O166" s="87"/>
    </row>
    <row r="167" spans="1:15" s="79" customFormat="1" ht="24.9" x14ac:dyDescent="0.3">
      <c r="A167" s="73">
        <f t="shared" si="2"/>
        <v>160</v>
      </c>
      <c r="B167" s="81" t="s">
        <v>28</v>
      </c>
      <c r="C167" s="81" t="s">
        <v>16</v>
      </c>
      <c r="D167" s="81" t="s">
        <v>17</v>
      </c>
      <c r="E167" s="82">
        <v>9664</v>
      </c>
      <c r="F167" s="83">
        <v>2000</v>
      </c>
      <c r="G167" s="84"/>
      <c r="H167" s="81" t="s">
        <v>344</v>
      </c>
      <c r="I167" s="84"/>
      <c r="J167" s="84"/>
      <c r="K167" s="84" t="s">
        <v>493</v>
      </c>
      <c r="L167" s="81" t="s">
        <v>29</v>
      </c>
      <c r="M167" s="82">
        <v>193280000</v>
      </c>
      <c r="N167" s="81" t="s">
        <v>448</v>
      </c>
      <c r="O167" s="87"/>
    </row>
    <row r="168" spans="1:15" s="79" customFormat="1" ht="24.9" x14ac:dyDescent="0.3">
      <c r="A168" s="73">
        <f t="shared" si="2"/>
        <v>161</v>
      </c>
      <c r="B168" s="81" t="s">
        <v>28</v>
      </c>
      <c r="C168" s="81" t="s">
        <v>16</v>
      </c>
      <c r="D168" s="81" t="s">
        <v>17</v>
      </c>
      <c r="E168" s="82">
        <v>7377</v>
      </c>
      <c r="F168" s="83">
        <v>2001</v>
      </c>
      <c r="G168" s="81" t="s">
        <v>494</v>
      </c>
      <c r="H168" s="81" t="s">
        <v>344</v>
      </c>
      <c r="I168" s="84"/>
      <c r="J168" s="84"/>
      <c r="K168" s="81" t="s">
        <v>495</v>
      </c>
      <c r="L168" s="81" t="s">
        <v>29</v>
      </c>
      <c r="M168" s="82">
        <v>28000000</v>
      </c>
      <c r="N168" s="81" t="s">
        <v>448</v>
      </c>
      <c r="O168" s="87"/>
    </row>
    <row r="169" spans="1:15" s="79" customFormat="1" ht="24.9" x14ac:dyDescent="0.3">
      <c r="A169" s="73">
        <f t="shared" si="2"/>
        <v>162</v>
      </c>
      <c r="B169" s="81" t="s">
        <v>28</v>
      </c>
      <c r="C169" s="81" t="s">
        <v>16</v>
      </c>
      <c r="D169" s="81" t="s">
        <v>17</v>
      </c>
      <c r="E169" s="82">
        <v>7270</v>
      </c>
      <c r="F169" s="83">
        <v>2003</v>
      </c>
      <c r="G169" s="81" t="s">
        <v>496</v>
      </c>
      <c r="H169" s="81" t="s">
        <v>344</v>
      </c>
      <c r="I169" s="86">
        <v>38468</v>
      </c>
      <c r="J169" s="81" t="s">
        <v>338</v>
      </c>
      <c r="K169" s="81" t="s">
        <v>497</v>
      </c>
      <c r="L169" s="81" t="s">
        <v>29</v>
      </c>
      <c r="M169" s="82">
        <v>199925000</v>
      </c>
      <c r="N169" s="81" t="s">
        <v>448</v>
      </c>
      <c r="O169" s="85" t="s">
        <v>459</v>
      </c>
    </row>
    <row r="170" spans="1:15" s="79" customFormat="1" ht="24.9" x14ac:dyDescent="0.3">
      <c r="A170" s="73">
        <f t="shared" si="2"/>
        <v>163</v>
      </c>
      <c r="B170" s="81" t="s">
        <v>28</v>
      </c>
      <c r="C170" s="81" t="s">
        <v>16</v>
      </c>
      <c r="D170" s="81" t="s">
        <v>17</v>
      </c>
      <c r="E170" s="82">
        <v>20000</v>
      </c>
      <c r="F170" s="83">
        <v>2003</v>
      </c>
      <c r="G170" s="81" t="s">
        <v>498</v>
      </c>
      <c r="H170" s="81" t="s">
        <v>344</v>
      </c>
      <c r="I170" s="84"/>
      <c r="J170" s="84"/>
      <c r="K170" s="81" t="s">
        <v>499</v>
      </c>
      <c r="L170" s="81" t="s">
        <v>29</v>
      </c>
      <c r="M170" s="82">
        <v>75000000</v>
      </c>
      <c r="N170" s="81" t="s">
        <v>448</v>
      </c>
      <c r="O170" s="87"/>
    </row>
    <row r="171" spans="1:15" s="79" customFormat="1" ht="24.9" x14ac:dyDescent="0.3">
      <c r="A171" s="73">
        <f t="shared" si="2"/>
        <v>164</v>
      </c>
      <c r="B171" s="81" t="s">
        <v>28</v>
      </c>
      <c r="C171" s="81" t="s">
        <v>16</v>
      </c>
      <c r="D171" s="81" t="s">
        <v>17</v>
      </c>
      <c r="E171" s="82">
        <v>5000</v>
      </c>
      <c r="F171" s="83">
        <v>2003</v>
      </c>
      <c r="G171" s="81" t="s">
        <v>500</v>
      </c>
      <c r="H171" s="81" t="s">
        <v>344</v>
      </c>
      <c r="I171" s="84"/>
      <c r="J171" s="84"/>
      <c r="K171" s="81" t="s">
        <v>501</v>
      </c>
      <c r="L171" s="81" t="s">
        <v>29</v>
      </c>
      <c r="M171" s="82">
        <v>190285000</v>
      </c>
      <c r="N171" s="81" t="s">
        <v>448</v>
      </c>
      <c r="O171" s="87"/>
    </row>
    <row r="172" spans="1:15" s="79" customFormat="1" ht="24.9" x14ac:dyDescent="0.3">
      <c r="A172" s="73">
        <f t="shared" si="2"/>
        <v>165</v>
      </c>
      <c r="B172" s="81" t="s">
        <v>28</v>
      </c>
      <c r="C172" s="81" t="s">
        <v>16</v>
      </c>
      <c r="D172" s="81" t="s">
        <v>17</v>
      </c>
      <c r="E172" s="82">
        <v>15400</v>
      </c>
      <c r="F172" s="83">
        <v>2003</v>
      </c>
      <c r="G172" s="81" t="s">
        <v>502</v>
      </c>
      <c r="H172" s="81" t="s">
        <v>344</v>
      </c>
      <c r="I172" s="86">
        <v>37828</v>
      </c>
      <c r="J172" s="84"/>
      <c r="K172" s="84" t="s">
        <v>503</v>
      </c>
      <c r="L172" s="81" t="s">
        <v>29</v>
      </c>
      <c r="M172" s="82">
        <v>110110000</v>
      </c>
      <c r="N172" s="81" t="s">
        <v>448</v>
      </c>
      <c r="O172" s="87"/>
    </row>
    <row r="173" spans="1:15" s="79" customFormat="1" ht="24.9" x14ac:dyDescent="0.3">
      <c r="A173" s="73">
        <f t="shared" si="2"/>
        <v>166</v>
      </c>
      <c r="B173" s="81" t="s">
        <v>28</v>
      </c>
      <c r="C173" s="81" t="s">
        <v>16</v>
      </c>
      <c r="D173" s="81" t="s">
        <v>17</v>
      </c>
      <c r="E173" s="82">
        <v>20000</v>
      </c>
      <c r="F173" s="83">
        <v>2003</v>
      </c>
      <c r="G173" s="84"/>
      <c r="H173" s="81" t="s">
        <v>344</v>
      </c>
      <c r="I173" s="84"/>
      <c r="J173" s="84"/>
      <c r="K173" s="88" t="s">
        <v>504</v>
      </c>
      <c r="L173" s="81" t="s">
        <v>29</v>
      </c>
      <c r="M173" s="82">
        <v>400000000</v>
      </c>
      <c r="N173" s="81" t="s">
        <v>448</v>
      </c>
      <c r="O173" s="87"/>
    </row>
    <row r="174" spans="1:15" s="79" customFormat="1" ht="24.9" x14ac:dyDescent="0.3">
      <c r="A174" s="73">
        <f t="shared" si="2"/>
        <v>167</v>
      </c>
      <c r="B174" s="81" t="s">
        <v>28</v>
      </c>
      <c r="C174" s="81" t="s">
        <v>16</v>
      </c>
      <c r="D174" s="81" t="s">
        <v>17</v>
      </c>
      <c r="E174" s="82">
        <v>5607</v>
      </c>
      <c r="F174" s="83">
        <v>2003</v>
      </c>
      <c r="G174" s="81" t="s">
        <v>505</v>
      </c>
      <c r="H174" s="84"/>
      <c r="I174" s="86">
        <v>37986</v>
      </c>
      <c r="J174" s="84"/>
      <c r="K174" s="84" t="s">
        <v>506</v>
      </c>
      <c r="L174" s="81" t="s">
        <v>29</v>
      </c>
      <c r="M174" s="82">
        <v>29885310</v>
      </c>
      <c r="N174" s="81" t="s">
        <v>448</v>
      </c>
      <c r="O174" s="85" t="s">
        <v>507</v>
      </c>
    </row>
    <row r="175" spans="1:15" s="79" customFormat="1" ht="24.9" x14ac:dyDescent="0.3">
      <c r="A175" s="73">
        <f t="shared" si="2"/>
        <v>168</v>
      </c>
      <c r="B175" s="81" t="s">
        <v>28</v>
      </c>
      <c r="C175" s="81" t="s">
        <v>16</v>
      </c>
      <c r="D175" s="81" t="s">
        <v>17</v>
      </c>
      <c r="E175" s="82">
        <v>5000</v>
      </c>
      <c r="F175" s="83">
        <v>2004</v>
      </c>
      <c r="G175" s="84"/>
      <c r="H175" s="81" t="s">
        <v>344</v>
      </c>
      <c r="I175" s="84"/>
      <c r="J175" s="84"/>
      <c r="K175" s="84" t="s">
        <v>508</v>
      </c>
      <c r="L175" s="81" t="s">
        <v>29</v>
      </c>
      <c r="M175" s="82">
        <v>2506298025</v>
      </c>
      <c r="N175" s="81" t="s">
        <v>448</v>
      </c>
      <c r="O175" s="87"/>
    </row>
    <row r="176" spans="1:15" s="79" customFormat="1" ht="24.9" x14ac:dyDescent="0.3">
      <c r="A176" s="73">
        <f t="shared" si="2"/>
        <v>169</v>
      </c>
      <c r="B176" s="81" t="s">
        <v>28</v>
      </c>
      <c r="C176" s="81" t="s">
        <v>16</v>
      </c>
      <c r="D176" s="81" t="s">
        <v>17</v>
      </c>
      <c r="E176" s="82">
        <v>15134</v>
      </c>
      <c r="F176" s="83">
        <v>2005</v>
      </c>
      <c r="G176" s="81" t="s">
        <v>509</v>
      </c>
      <c r="H176" s="81" t="s">
        <v>344</v>
      </c>
      <c r="I176" s="84"/>
      <c r="J176" s="84"/>
      <c r="K176" s="84" t="s">
        <v>510</v>
      </c>
      <c r="L176" s="81" t="s">
        <v>29</v>
      </c>
      <c r="M176" s="82">
        <v>136206000</v>
      </c>
      <c r="N176" s="81" t="s">
        <v>448</v>
      </c>
      <c r="O176" s="87"/>
    </row>
    <row r="177" spans="1:15" s="79" customFormat="1" ht="24.9" x14ac:dyDescent="0.3">
      <c r="A177" s="73">
        <f t="shared" si="2"/>
        <v>170</v>
      </c>
      <c r="B177" s="81" t="s">
        <v>28</v>
      </c>
      <c r="C177" s="81" t="s">
        <v>16</v>
      </c>
      <c r="D177" s="81" t="s">
        <v>17</v>
      </c>
      <c r="E177" s="82">
        <v>7088</v>
      </c>
      <c r="F177" s="83">
        <v>2005</v>
      </c>
      <c r="G177" s="81" t="s">
        <v>511</v>
      </c>
      <c r="H177" s="84"/>
      <c r="I177" s="84"/>
      <c r="J177" s="84"/>
      <c r="K177" s="84" t="s">
        <v>512</v>
      </c>
      <c r="L177" s="81" t="s">
        <v>29</v>
      </c>
      <c r="M177" s="82">
        <v>368576000</v>
      </c>
      <c r="N177" s="81" t="s">
        <v>448</v>
      </c>
      <c r="O177" s="87"/>
    </row>
    <row r="178" spans="1:15" s="79" customFormat="1" ht="24.9" x14ac:dyDescent="0.3">
      <c r="A178" s="73">
        <f t="shared" si="2"/>
        <v>171</v>
      </c>
      <c r="B178" s="81" t="s">
        <v>28</v>
      </c>
      <c r="C178" s="81" t="s">
        <v>16</v>
      </c>
      <c r="D178" s="81" t="s">
        <v>17</v>
      </c>
      <c r="E178" s="82">
        <v>20000</v>
      </c>
      <c r="F178" s="83">
        <v>2005</v>
      </c>
      <c r="G178" s="84"/>
      <c r="H178" s="81" t="s">
        <v>344</v>
      </c>
      <c r="I178" s="84"/>
      <c r="J178" s="84"/>
      <c r="K178" s="84" t="s">
        <v>513</v>
      </c>
      <c r="L178" s="81" t="s">
        <v>29</v>
      </c>
      <c r="M178" s="82">
        <v>24000000</v>
      </c>
      <c r="N178" s="81" t="s">
        <v>448</v>
      </c>
      <c r="O178" s="87"/>
    </row>
    <row r="179" spans="1:15" s="79" customFormat="1" ht="24.9" x14ac:dyDescent="0.3">
      <c r="A179" s="73">
        <f t="shared" si="2"/>
        <v>172</v>
      </c>
      <c r="B179" s="81" t="s">
        <v>28</v>
      </c>
      <c r="C179" s="81" t="s">
        <v>16</v>
      </c>
      <c r="D179" s="81" t="s">
        <v>17</v>
      </c>
      <c r="E179" s="82">
        <v>4370</v>
      </c>
      <c r="F179" s="83">
        <v>2005</v>
      </c>
      <c r="G179" s="81" t="s">
        <v>514</v>
      </c>
      <c r="H179" s="81" t="s">
        <v>344</v>
      </c>
      <c r="I179" s="84"/>
      <c r="J179" s="84"/>
      <c r="K179" s="81" t="s">
        <v>515</v>
      </c>
      <c r="L179" s="81" t="s">
        <v>29</v>
      </c>
      <c r="M179" s="82">
        <v>61180000</v>
      </c>
      <c r="N179" s="81" t="s">
        <v>448</v>
      </c>
      <c r="O179" s="87"/>
    </row>
    <row r="180" spans="1:15" s="79" customFormat="1" ht="24.9" x14ac:dyDescent="0.3">
      <c r="A180" s="73">
        <f t="shared" si="2"/>
        <v>173</v>
      </c>
      <c r="B180" s="81" t="s">
        <v>28</v>
      </c>
      <c r="C180" s="81" t="s">
        <v>16</v>
      </c>
      <c r="D180" s="81" t="s">
        <v>17</v>
      </c>
      <c r="E180" s="82">
        <v>5000</v>
      </c>
      <c r="F180" s="83">
        <v>2006</v>
      </c>
      <c r="G180" s="81" t="s">
        <v>516</v>
      </c>
      <c r="H180" s="81" t="s">
        <v>344</v>
      </c>
      <c r="I180" s="84"/>
      <c r="J180" s="84"/>
      <c r="K180" s="81" t="s">
        <v>517</v>
      </c>
      <c r="L180" s="81" t="s">
        <v>29</v>
      </c>
      <c r="M180" s="82">
        <v>61325000</v>
      </c>
      <c r="N180" s="81" t="s">
        <v>448</v>
      </c>
      <c r="O180" s="85" t="s">
        <v>518</v>
      </c>
    </row>
    <row r="181" spans="1:15" s="79" customFormat="1" ht="24.9" x14ac:dyDescent="0.3">
      <c r="A181" s="73">
        <f t="shared" si="2"/>
        <v>174</v>
      </c>
      <c r="B181" s="81" t="s">
        <v>28</v>
      </c>
      <c r="C181" s="81" t="s">
        <v>16</v>
      </c>
      <c r="D181" s="81" t="s">
        <v>17</v>
      </c>
      <c r="E181" s="82">
        <v>17040</v>
      </c>
      <c r="F181" s="83">
        <v>2006</v>
      </c>
      <c r="G181" s="81" t="s">
        <v>519</v>
      </c>
      <c r="H181" s="81" t="s">
        <v>344</v>
      </c>
      <c r="I181" s="84"/>
      <c r="J181" s="84"/>
      <c r="K181" s="84" t="s">
        <v>520</v>
      </c>
      <c r="L181" s="81" t="s">
        <v>521</v>
      </c>
      <c r="M181" s="82">
        <v>371423675</v>
      </c>
      <c r="N181" s="81" t="s">
        <v>448</v>
      </c>
      <c r="O181" s="85" t="s">
        <v>522</v>
      </c>
    </row>
    <row r="182" spans="1:15" s="79" customFormat="1" ht="24.9" x14ac:dyDescent="0.3">
      <c r="A182" s="73">
        <f t="shared" si="2"/>
        <v>175</v>
      </c>
      <c r="B182" s="81" t="s">
        <v>28</v>
      </c>
      <c r="C182" s="81" t="s">
        <v>16</v>
      </c>
      <c r="D182" s="81" t="s">
        <v>17</v>
      </c>
      <c r="E182" s="82">
        <v>20000</v>
      </c>
      <c r="F182" s="83">
        <v>2006</v>
      </c>
      <c r="G182" s="81" t="s">
        <v>523</v>
      </c>
      <c r="H182" s="81" t="s">
        <v>344</v>
      </c>
      <c r="I182" s="84"/>
      <c r="J182" s="84"/>
      <c r="K182" s="81" t="s">
        <v>524</v>
      </c>
      <c r="L182" s="81" t="s">
        <v>29</v>
      </c>
      <c r="M182" s="82">
        <v>142810000</v>
      </c>
      <c r="N182" s="81" t="s">
        <v>448</v>
      </c>
      <c r="O182" s="85" t="s">
        <v>525</v>
      </c>
    </row>
    <row r="183" spans="1:15" s="79" customFormat="1" ht="24.9" x14ac:dyDescent="0.3">
      <c r="A183" s="73">
        <f t="shared" si="2"/>
        <v>176</v>
      </c>
      <c r="B183" s="81" t="s">
        <v>28</v>
      </c>
      <c r="C183" s="81" t="s">
        <v>16</v>
      </c>
      <c r="D183" s="81" t="s">
        <v>17</v>
      </c>
      <c r="E183" s="82">
        <v>1300</v>
      </c>
      <c r="F183" s="83">
        <v>2006</v>
      </c>
      <c r="G183" s="84"/>
      <c r="H183" s="81" t="s">
        <v>344</v>
      </c>
      <c r="I183" s="84"/>
      <c r="J183" s="84"/>
      <c r="K183" s="84" t="s">
        <v>526</v>
      </c>
      <c r="L183" s="81" t="s">
        <v>29</v>
      </c>
      <c r="M183" s="82">
        <v>6500000</v>
      </c>
      <c r="N183" s="81" t="s">
        <v>448</v>
      </c>
      <c r="O183" s="87"/>
    </row>
    <row r="184" spans="1:15" s="79" customFormat="1" ht="24.9" x14ac:dyDescent="0.3">
      <c r="A184" s="73">
        <f t="shared" si="2"/>
        <v>177</v>
      </c>
      <c r="B184" s="81" t="s">
        <v>28</v>
      </c>
      <c r="C184" s="81" t="s">
        <v>16</v>
      </c>
      <c r="D184" s="81" t="s">
        <v>17</v>
      </c>
      <c r="E184" s="82">
        <v>13800</v>
      </c>
      <c r="F184" s="83">
        <v>2006</v>
      </c>
      <c r="G184" s="84"/>
      <c r="H184" s="81" t="s">
        <v>344</v>
      </c>
      <c r="I184" s="84"/>
      <c r="J184" s="84"/>
      <c r="K184" s="84" t="s">
        <v>527</v>
      </c>
      <c r="L184" s="81" t="s">
        <v>29</v>
      </c>
      <c r="M184" s="82">
        <v>1569060000</v>
      </c>
      <c r="N184" s="81" t="s">
        <v>448</v>
      </c>
      <c r="O184" s="87"/>
    </row>
    <row r="185" spans="1:15" s="79" customFormat="1" ht="24.9" x14ac:dyDescent="0.3">
      <c r="A185" s="73">
        <f t="shared" si="2"/>
        <v>178</v>
      </c>
      <c r="B185" s="81" t="s">
        <v>28</v>
      </c>
      <c r="C185" s="81" t="s">
        <v>16</v>
      </c>
      <c r="D185" s="81" t="s">
        <v>17</v>
      </c>
      <c r="E185" s="82">
        <v>15000</v>
      </c>
      <c r="F185" s="83">
        <v>2006</v>
      </c>
      <c r="G185" s="81" t="s">
        <v>528</v>
      </c>
      <c r="H185" s="84"/>
      <c r="I185" s="84"/>
      <c r="J185" s="84"/>
      <c r="K185" s="81" t="s">
        <v>529</v>
      </c>
      <c r="L185" s="81" t="s">
        <v>29</v>
      </c>
      <c r="M185" s="82">
        <v>412500000</v>
      </c>
      <c r="N185" s="81" t="s">
        <v>448</v>
      </c>
      <c r="O185" s="85" t="s">
        <v>120</v>
      </c>
    </row>
    <row r="186" spans="1:15" s="79" customFormat="1" ht="24.9" x14ac:dyDescent="0.3">
      <c r="A186" s="73">
        <f t="shared" si="2"/>
        <v>179</v>
      </c>
      <c r="B186" s="81" t="s">
        <v>28</v>
      </c>
      <c r="C186" s="81" t="s">
        <v>16</v>
      </c>
      <c r="D186" s="81" t="s">
        <v>17</v>
      </c>
      <c r="E186" s="82">
        <v>40000</v>
      </c>
      <c r="F186" s="83">
        <v>2006</v>
      </c>
      <c r="G186" s="84"/>
      <c r="H186" s="81" t="s">
        <v>344</v>
      </c>
      <c r="I186" s="84"/>
      <c r="J186" s="84"/>
      <c r="K186" s="84" t="s">
        <v>530</v>
      </c>
      <c r="L186" s="81" t="s">
        <v>29</v>
      </c>
      <c r="M186" s="82">
        <v>6663031375</v>
      </c>
      <c r="N186" s="81" t="s">
        <v>448</v>
      </c>
      <c r="O186" s="87"/>
    </row>
    <row r="187" spans="1:15" s="79" customFormat="1" ht="24.9" x14ac:dyDescent="0.3">
      <c r="A187" s="73">
        <f t="shared" si="2"/>
        <v>180</v>
      </c>
      <c r="B187" s="81" t="s">
        <v>28</v>
      </c>
      <c r="C187" s="81" t="s">
        <v>16</v>
      </c>
      <c r="D187" s="81" t="s">
        <v>17</v>
      </c>
      <c r="E187" s="82">
        <v>40</v>
      </c>
      <c r="F187" s="83">
        <v>2006</v>
      </c>
      <c r="G187" s="84"/>
      <c r="H187" s="81" t="s">
        <v>344</v>
      </c>
      <c r="I187" s="84"/>
      <c r="J187" s="84"/>
      <c r="K187" s="84" t="s">
        <v>531</v>
      </c>
      <c r="L187" s="81" t="s">
        <v>29</v>
      </c>
      <c r="M187" s="82">
        <v>4548000000</v>
      </c>
      <c r="N187" s="81" t="s">
        <v>448</v>
      </c>
      <c r="O187" s="87"/>
    </row>
    <row r="188" spans="1:15" s="79" customFormat="1" ht="24.9" x14ac:dyDescent="0.3">
      <c r="A188" s="123">
        <f t="shared" si="2"/>
        <v>181</v>
      </c>
      <c r="B188" s="74" t="s">
        <v>28</v>
      </c>
      <c r="C188" s="74" t="s">
        <v>16</v>
      </c>
      <c r="D188" s="74" t="s">
        <v>17</v>
      </c>
      <c r="E188" s="75">
        <v>152</v>
      </c>
      <c r="F188" s="76">
        <v>2006</v>
      </c>
      <c r="G188" s="77"/>
      <c r="H188" s="74" t="s">
        <v>344</v>
      </c>
      <c r="I188" s="77"/>
      <c r="J188" s="77"/>
      <c r="K188" s="74" t="s">
        <v>532</v>
      </c>
      <c r="L188" s="74" t="s">
        <v>29</v>
      </c>
      <c r="M188" s="75">
        <v>9880000</v>
      </c>
      <c r="N188" s="74" t="s">
        <v>448</v>
      </c>
      <c r="O188" s="78"/>
    </row>
    <row r="189" spans="1:15" s="79" customFormat="1" ht="24.9" x14ac:dyDescent="0.3">
      <c r="A189" s="73">
        <f t="shared" si="2"/>
        <v>182</v>
      </c>
      <c r="B189" s="81" t="s">
        <v>28</v>
      </c>
      <c r="C189" s="81" t="s">
        <v>16</v>
      </c>
      <c r="D189" s="81" t="s">
        <v>17</v>
      </c>
      <c r="E189" s="82">
        <v>750</v>
      </c>
      <c r="F189" s="83">
        <v>2006</v>
      </c>
      <c r="G189" s="84"/>
      <c r="H189" s="81" t="s">
        <v>344</v>
      </c>
      <c r="I189" s="84"/>
      <c r="J189" s="84"/>
      <c r="K189" s="81" t="s">
        <v>533</v>
      </c>
      <c r="L189" s="81" t="s">
        <v>29</v>
      </c>
      <c r="M189" s="82">
        <v>93750000</v>
      </c>
      <c r="N189" s="81" t="s">
        <v>448</v>
      </c>
      <c r="O189" s="87"/>
    </row>
    <row r="190" spans="1:15" s="79" customFormat="1" ht="24.9" x14ac:dyDescent="0.3">
      <c r="A190" s="73">
        <f t="shared" si="2"/>
        <v>183</v>
      </c>
      <c r="B190" s="81" t="s">
        <v>28</v>
      </c>
      <c r="C190" s="81" t="s">
        <v>16</v>
      </c>
      <c r="D190" s="81" t="s">
        <v>17</v>
      </c>
      <c r="E190" s="82">
        <v>12123</v>
      </c>
      <c r="F190" s="83">
        <v>2007</v>
      </c>
      <c r="G190" s="84"/>
      <c r="H190" s="81" t="s">
        <v>344</v>
      </c>
      <c r="I190" s="84"/>
      <c r="J190" s="84"/>
      <c r="K190" s="84" t="s">
        <v>534</v>
      </c>
      <c r="L190" s="81" t="s">
        <v>29</v>
      </c>
      <c r="M190" s="82">
        <v>1575990000</v>
      </c>
      <c r="N190" s="81" t="s">
        <v>448</v>
      </c>
      <c r="O190" s="87"/>
    </row>
    <row r="191" spans="1:15" s="79" customFormat="1" ht="24.9" x14ac:dyDescent="0.3">
      <c r="A191" s="73">
        <f t="shared" si="2"/>
        <v>184</v>
      </c>
      <c r="B191" s="81" t="s">
        <v>28</v>
      </c>
      <c r="C191" s="81" t="s">
        <v>16</v>
      </c>
      <c r="D191" s="81" t="s">
        <v>17</v>
      </c>
      <c r="E191" s="82">
        <v>9880</v>
      </c>
      <c r="F191" s="83">
        <v>2007</v>
      </c>
      <c r="G191" s="84"/>
      <c r="H191" s="81" t="s">
        <v>344</v>
      </c>
      <c r="I191" s="84"/>
      <c r="J191" s="84"/>
      <c r="K191" s="84" t="s">
        <v>535</v>
      </c>
      <c r="L191" s="81" t="s">
        <v>29</v>
      </c>
      <c r="M191" s="82">
        <v>723729500</v>
      </c>
      <c r="N191" s="81" t="s">
        <v>448</v>
      </c>
      <c r="O191" s="87"/>
    </row>
    <row r="192" spans="1:15" s="79" customFormat="1" ht="24.9" x14ac:dyDescent="0.3">
      <c r="A192" s="73">
        <f t="shared" si="2"/>
        <v>185</v>
      </c>
      <c r="B192" s="81" t="s">
        <v>28</v>
      </c>
      <c r="C192" s="81" t="s">
        <v>16</v>
      </c>
      <c r="D192" s="81" t="s">
        <v>17</v>
      </c>
      <c r="E192" s="82">
        <v>20000</v>
      </c>
      <c r="F192" s="83">
        <v>2007</v>
      </c>
      <c r="G192" s="84"/>
      <c r="H192" s="81" t="s">
        <v>344</v>
      </c>
      <c r="I192" s="84"/>
      <c r="J192" s="84"/>
      <c r="K192" s="84" t="s">
        <v>536</v>
      </c>
      <c r="L192" s="81" t="s">
        <v>29</v>
      </c>
      <c r="M192" s="82">
        <v>200000000</v>
      </c>
      <c r="N192" s="81" t="s">
        <v>448</v>
      </c>
      <c r="O192" s="87"/>
    </row>
    <row r="193" spans="1:15" s="79" customFormat="1" ht="24.9" x14ac:dyDescent="0.3">
      <c r="A193" s="73">
        <f t="shared" si="2"/>
        <v>186</v>
      </c>
      <c r="B193" s="81" t="s">
        <v>28</v>
      </c>
      <c r="C193" s="81" t="s">
        <v>16</v>
      </c>
      <c r="D193" s="81" t="s">
        <v>17</v>
      </c>
      <c r="E193" s="82">
        <v>9677</v>
      </c>
      <c r="F193" s="83">
        <v>2007</v>
      </c>
      <c r="G193" s="81" t="s">
        <v>537</v>
      </c>
      <c r="H193" s="81" t="s">
        <v>344</v>
      </c>
      <c r="I193" s="84"/>
      <c r="J193" s="84"/>
      <c r="K193" s="81" t="s">
        <v>538</v>
      </c>
      <c r="L193" s="81" t="s">
        <v>29</v>
      </c>
      <c r="M193" s="82">
        <v>149993500</v>
      </c>
      <c r="N193" s="81" t="s">
        <v>448</v>
      </c>
      <c r="O193" s="85" t="s">
        <v>538</v>
      </c>
    </row>
    <row r="194" spans="1:15" s="79" customFormat="1" ht="24.9" x14ac:dyDescent="0.3">
      <c r="A194" s="73">
        <f t="shared" si="2"/>
        <v>187</v>
      </c>
      <c r="B194" s="81" t="s">
        <v>28</v>
      </c>
      <c r="C194" s="81" t="s">
        <v>16</v>
      </c>
      <c r="D194" s="81" t="s">
        <v>17</v>
      </c>
      <c r="E194" s="82">
        <v>279</v>
      </c>
      <c r="F194" s="83">
        <v>2007</v>
      </c>
      <c r="G194" s="81" t="s">
        <v>539</v>
      </c>
      <c r="H194" s="84"/>
      <c r="I194" s="84"/>
      <c r="J194" s="84"/>
      <c r="K194" s="84" t="s">
        <v>540</v>
      </c>
      <c r="L194" s="81" t="s">
        <v>29</v>
      </c>
      <c r="M194" s="82">
        <v>234400500</v>
      </c>
      <c r="N194" s="81" t="s">
        <v>448</v>
      </c>
      <c r="O194" s="87"/>
    </row>
    <row r="195" spans="1:15" s="79" customFormat="1" ht="24.9" x14ac:dyDescent="0.3">
      <c r="A195" s="73">
        <f t="shared" si="2"/>
        <v>188</v>
      </c>
      <c r="B195" s="81" t="s">
        <v>28</v>
      </c>
      <c r="C195" s="81" t="s">
        <v>16</v>
      </c>
      <c r="D195" s="81" t="s">
        <v>17</v>
      </c>
      <c r="E195" s="82">
        <v>9953</v>
      </c>
      <c r="F195" s="83">
        <v>2007</v>
      </c>
      <c r="G195" s="81" t="s">
        <v>541</v>
      </c>
      <c r="H195" s="81" t="s">
        <v>344</v>
      </c>
      <c r="I195" s="84"/>
      <c r="J195" s="84"/>
      <c r="K195" s="84" t="s">
        <v>542</v>
      </c>
      <c r="L195" s="81" t="s">
        <v>521</v>
      </c>
      <c r="M195" s="82">
        <v>149295000</v>
      </c>
      <c r="N195" s="81" t="s">
        <v>448</v>
      </c>
      <c r="O195" s="85" t="s">
        <v>543</v>
      </c>
    </row>
    <row r="196" spans="1:15" s="79" customFormat="1" ht="24.9" x14ac:dyDescent="0.3">
      <c r="A196" s="73">
        <f t="shared" si="2"/>
        <v>189</v>
      </c>
      <c r="B196" s="81" t="s">
        <v>28</v>
      </c>
      <c r="C196" s="81" t="s">
        <v>16</v>
      </c>
      <c r="D196" s="81" t="s">
        <v>17</v>
      </c>
      <c r="E196" s="82">
        <v>9.282</v>
      </c>
      <c r="F196" s="83">
        <v>2007</v>
      </c>
      <c r="G196" s="81" t="s">
        <v>544</v>
      </c>
      <c r="H196" s="81" t="s">
        <v>344</v>
      </c>
      <c r="I196" s="84"/>
      <c r="J196" s="84"/>
      <c r="K196" s="84" t="s">
        <v>545</v>
      </c>
      <c r="L196" s="81" t="s">
        <v>29</v>
      </c>
      <c r="M196" s="82">
        <v>548100000</v>
      </c>
      <c r="N196" s="81" t="s">
        <v>448</v>
      </c>
      <c r="O196" s="87"/>
    </row>
    <row r="197" spans="1:15" s="79" customFormat="1" ht="24.9" x14ac:dyDescent="0.3">
      <c r="A197" s="73">
        <f t="shared" si="2"/>
        <v>190</v>
      </c>
      <c r="B197" s="81" t="s">
        <v>28</v>
      </c>
      <c r="C197" s="81" t="s">
        <v>16</v>
      </c>
      <c r="D197" s="81" t="s">
        <v>17</v>
      </c>
      <c r="E197" s="82">
        <v>12000</v>
      </c>
      <c r="F197" s="83">
        <v>2008</v>
      </c>
      <c r="G197" s="81" t="s">
        <v>546</v>
      </c>
      <c r="H197" s="81" t="s">
        <v>344</v>
      </c>
      <c r="I197" s="84"/>
      <c r="J197" s="84"/>
      <c r="K197" s="81" t="s">
        <v>547</v>
      </c>
      <c r="L197" s="81" t="s">
        <v>29</v>
      </c>
      <c r="M197" s="82">
        <v>150000000</v>
      </c>
      <c r="N197" s="81" t="s">
        <v>448</v>
      </c>
      <c r="O197" s="87"/>
    </row>
    <row r="198" spans="1:15" s="79" customFormat="1" ht="24.9" x14ac:dyDescent="0.3">
      <c r="A198" s="73">
        <f t="shared" si="2"/>
        <v>191</v>
      </c>
      <c r="B198" s="81" t="s">
        <v>28</v>
      </c>
      <c r="C198" s="81" t="s">
        <v>16</v>
      </c>
      <c r="D198" s="81" t="s">
        <v>17</v>
      </c>
      <c r="E198" s="82">
        <v>10700</v>
      </c>
      <c r="F198" s="83">
        <v>2008</v>
      </c>
      <c r="G198" s="84"/>
      <c r="H198" s="81" t="s">
        <v>344</v>
      </c>
      <c r="I198" s="84"/>
      <c r="J198" s="84"/>
      <c r="K198" s="84" t="s">
        <v>548</v>
      </c>
      <c r="L198" s="81" t="s">
        <v>29</v>
      </c>
      <c r="M198" s="82">
        <v>12840000</v>
      </c>
      <c r="N198" s="81" t="s">
        <v>448</v>
      </c>
      <c r="O198" s="87"/>
    </row>
    <row r="199" spans="1:15" s="79" customFormat="1" ht="24.9" x14ac:dyDescent="0.3">
      <c r="A199" s="73">
        <f t="shared" si="2"/>
        <v>192</v>
      </c>
      <c r="B199" s="81" t="s">
        <v>28</v>
      </c>
      <c r="C199" s="81" t="s">
        <v>16</v>
      </c>
      <c r="D199" s="81" t="s">
        <v>17</v>
      </c>
      <c r="E199" s="82">
        <v>8640</v>
      </c>
      <c r="F199" s="83">
        <v>2008</v>
      </c>
      <c r="G199" s="84"/>
      <c r="H199" s="81" t="s">
        <v>344</v>
      </c>
      <c r="I199" s="84"/>
      <c r="J199" s="84"/>
      <c r="K199" s="81" t="s">
        <v>549</v>
      </c>
      <c r="L199" s="81" t="s">
        <v>29</v>
      </c>
      <c r="M199" s="82">
        <v>1080000000</v>
      </c>
      <c r="N199" s="81" t="s">
        <v>448</v>
      </c>
      <c r="O199" s="87"/>
    </row>
    <row r="200" spans="1:15" s="79" customFormat="1" ht="24.9" x14ac:dyDescent="0.3">
      <c r="A200" s="73">
        <f t="shared" si="2"/>
        <v>193</v>
      </c>
      <c r="B200" s="81" t="s">
        <v>28</v>
      </c>
      <c r="C200" s="81" t="s">
        <v>16</v>
      </c>
      <c r="D200" s="81" t="s">
        <v>17</v>
      </c>
      <c r="E200" s="82">
        <v>4491</v>
      </c>
      <c r="F200" s="83">
        <v>2009</v>
      </c>
      <c r="G200" s="81" t="s">
        <v>550</v>
      </c>
      <c r="H200" s="81" t="s">
        <v>344</v>
      </c>
      <c r="I200" s="84"/>
      <c r="J200" s="84"/>
      <c r="K200" s="81" t="s">
        <v>529</v>
      </c>
      <c r="L200" s="81" t="s">
        <v>29</v>
      </c>
      <c r="M200" s="82">
        <v>240266500</v>
      </c>
      <c r="N200" s="81" t="s">
        <v>448</v>
      </c>
      <c r="O200" s="85" t="s">
        <v>118</v>
      </c>
    </row>
    <row r="201" spans="1:15" s="79" customFormat="1" ht="24.9" x14ac:dyDescent="0.3">
      <c r="A201" s="73">
        <f t="shared" ref="A201:A264" si="3">A200+1</f>
        <v>194</v>
      </c>
      <c r="B201" s="81" t="s">
        <v>28</v>
      </c>
      <c r="C201" s="81" t="s">
        <v>16</v>
      </c>
      <c r="D201" s="81" t="s">
        <v>17</v>
      </c>
      <c r="E201" s="82">
        <v>20000</v>
      </c>
      <c r="F201" s="83">
        <v>2009</v>
      </c>
      <c r="G201" s="81" t="s">
        <v>551</v>
      </c>
      <c r="H201" s="81" t="s">
        <v>344</v>
      </c>
      <c r="I201" s="84"/>
      <c r="J201" s="84"/>
      <c r="K201" s="84" t="s">
        <v>551</v>
      </c>
      <c r="L201" s="81" t="s">
        <v>521</v>
      </c>
      <c r="M201" s="82">
        <v>506315680</v>
      </c>
      <c r="N201" s="81" t="s">
        <v>448</v>
      </c>
      <c r="O201" s="85" t="s">
        <v>551</v>
      </c>
    </row>
    <row r="202" spans="1:15" s="79" customFormat="1" ht="24.9" x14ac:dyDescent="0.3">
      <c r="A202" s="73">
        <f t="shared" si="3"/>
        <v>195</v>
      </c>
      <c r="B202" s="81" t="s">
        <v>28</v>
      </c>
      <c r="C202" s="81" t="s">
        <v>16</v>
      </c>
      <c r="D202" s="81" t="s">
        <v>17</v>
      </c>
      <c r="E202" s="82">
        <v>30063</v>
      </c>
      <c r="F202" s="83">
        <v>2009</v>
      </c>
      <c r="G202" s="81" t="s">
        <v>552</v>
      </c>
      <c r="H202" s="81" t="s">
        <v>344</v>
      </c>
      <c r="I202" s="84"/>
      <c r="J202" s="84"/>
      <c r="K202" s="84" t="s">
        <v>553</v>
      </c>
      <c r="L202" s="81" t="s">
        <v>521</v>
      </c>
      <c r="M202" s="82">
        <v>457263486.06999999</v>
      </c>
      <c r="N202" s="81" t="s">
        <v>448</v>
      </c>
      <c r="O202" s="85" t="s">
        <v>554</v>
      </c>
    </row>
    <row r="203" spans="1:15" s="79" customFormat="1" ht="24.9" x14ac:dyDescent="0.3">
      <c r="A203" s="73">
        <f t="shared" si="3"/>
        <v>196</v>
      </c>
      <c r="B203" s="81" t="s">
        <v>28</v>
      </c>
      <c r="C203" s="81" t="s">
        <v>16</v>
      </c>
      <c r="D203" s="81" t="s">
        <v>17</v>
      </c>
      <c r="E203" s="82">
        <v>21009</v>
      </c>
      <c r="F203" s="83">
        <v>2010</v>
      </c>
      <c r="G203" s="81" t="s">
        <v>555</v>
      </c>
      <c r="H203" s="81" t="s">
        <v>344</v>
      </c>
      <c r="I203" s="84"/>
      <c r="J203" s="81" t="s">
        <v>122</v>
      </c>
      <c r="K203" s="84" t="s">
        <v>556</v>
      </c>
      <c r="L203" s="81" t="s">
        <v>521</v>
      </c>
      <c r="M203" s="82">
        <v>455366500</v>
      </c>
      <c r="N203" s="81" t="s">
        <v>448</v>
      </c>
      <c r="O203" s="85" t="s">
        <v>557</v>
      </c>
    </row>
    <row r="204" spans="1:15" s="79" customFormat="1" ht="24.9" x14ac:dyDescent="0.3">
      <c r="A204" s="73">
        <f t="shared" si="3"/>
        <v>197</v>
      </c>
      <c r="B204" s="81" t="s">
        <v>28</v>
      </c>
      <c r="C204" s="81" t="s">
        <v>16</v>
      </c>
      <c r="D204" s="81" t="s">
        <v>17</v>
      </c>
      <c r="E204" s="82">
        <v>20000</v>
      </c>
      <c r="F204" s="83">
        <v>2010</v>
      </c>
      <c r="G204" s="81" t="s">
        <v>558</v>
      </c>
      <c r="H204" s="81" t="s">
        <v>344</v>
      </c>
      <c r="I204" s="84"/>
      <c r="J204" s="84"/>
      <c r="K204" s="81" t="s">
        <v>559</v>
      </c>
      <c r="L204" s="81" t="s">
        <v>29</v>
      </c>
      <c r="M204" s="82">
        <v>189997715</v>
      </c>
      <c r="N204" s="81" t="s">
        <v>448</v>
      </c>
      <c r="O204" s="87"/>
    </row>
    <row r="205" spans="1:15" s="79" customFormat="1" ht="24.9" x14ac:dyDescent="0.3">
      <c r="A205" s="73">
        <f t="shared" si="3"/>
        <v>198</v>
      </c>
      <c r="B205" s="81" t="s">
        <v>28</v>
      </c>
      <c r="C205" s="81" t="s">
        <v>16</v>
      </c>
      <c r="D205" s="81" t="s">
        <v>17</v>
      </c>
      <c r="E205" s="82">
        <v>20000</v>
      </c>
      <c r="F205" s="83">
        <v>2010</v>
      </c>
      <c r="G205" s="81" t="s">
        <v>560</v>
      </c>
      <c r="H205" s="81" t="s">
        <v>344</v>
      </c>
      <c r="I205" s="84"/>
      <c r="J205" s="84"/>
      <c r="K205" s="81" t="s">
        <v>561</v>
      </c>
      <c r="L205" s="81" t="s">
        <v>29</v>
      </c>
      <c r="M205" s="82">
        <v>200000000</v>
      </c>
      <c r="N205" s="81" t="s">
        <v>448</v>
      </c>
      <c r="O205" s="87"/>
    </row>
    <row r="206" spans="1:15" s="79" customFormat="1" ht="24.9" x14ac:dyDescent="0.3">
      <c r="A206" s="73">
        <f t="shared" si="3"/>
        <v>199</v>
      </c>
      <c r="B206" s="81" t="s">
        <v>28</v>
      </c>
      <c r="C206" s="81" t="s">
        <v>16</v>
      </c>
      <c r="D206" s="81" t="s">
        <v>17</v>
      </c>
      <c r="E206" s="82">
        <v>20000</v>
      </c>
      <c r="F206" s="83">
        <v>2010</v>
      </c>
      <c r="G206" s="81" t="s">
        <v>562</v>
      </c>
      <c r="H206" s="81" t="s">
        <v>344</v>
      </c>
      <c r="I206" s="84"/>
      <c r="J206" s="84"/>
      <c r="K206" s="81" t="s">
        <v>563</v>
      </c>
      <c r="L206" s="81" t="s">
        <v>29</v>
      </c>
      <c r="M206" s="82">
        <v>229500000</v>
      </c>
      <c r="N206" s="81" t="s">
        <v>448</v>
      </c>
      <c r="O206" s="87"/>
    </row>
    <row r="207" spans="1:15" s="79" customFormat="1" ht="37.35" x14ac:dyDescent="0.3">
      <c r="A207" s="73">
        <f t="shared" si="3"/>
        <v>200</v>
      </c>
      <c r="B207" s="81" t="s">
        <v>28</v>
      </c>
      <c r="C207" s="81" t="s">
        <v>16</v>
      </c>
      <c r="D207" s="81" t="s">
        <v>17</v>
      </c>
      <c r="E207" s="82">
        <v>8823</v>
      </c>
      <c r="F207" s="83">
        <v>2010</v>
      </c>
      <c r="G207" s="81" t="s">
        <v>564</v>
      </c>
      <c r="H207" s="81" t="s">
        <v>344</v>
      </c>
      <c r="I207" s="84"/>
      <c r="J207" s="84"/>
      <c r="K207" s="81" t="s">
        <v>529</v>
      </c>
      <c r="L207" s="81" t="s">
        <v>29</v>
      </c>
      <c r="M207" s="82">
        <v>200000000</v>
      </c>
      <c r="N207" s="81" t="s">
        <v>448</v>
      </c>
      <c r="O207" s="87"/>
    </row>
    <row r="208" spans="1:15" s="79" customFormat="1" ht="24.9" x14ac:dyDescent="0.3">
      <c r="A208" s="73">
        <f t="shared" si="3"/>
        <v>201</v>
      </c>
      <c r="B208" s="81" t="s">
        <v>28</v>
      </c>
      <c r="C208" s="81" t="s">
        <v>16</v>
      </c>
      <c r="D208" s="81" t="s">
        <v>17</v>
      </c>
      <c r="E208" s="82">
        <v>1440</v>
      </c>
      <c r="F208" s="83">
        <v>2010</v>
      </c>
      <c r="G208" s="84"/>
      <c r="H208" s="81" t="s">
        <v>344</v>
      </c>
      <c r="I208" s="84"/>
      <c r="J208" s="84"/>
      <c r="K208" s="84" t="s">
        <v>565</v>
      </c>
      <c r="L208" s="81" t="s">
        <v>29</v>
      </c>
      <c r="M208" s="82">
        <v>57600000</v>
      </c>
      <c r="N208" s="81" t="s">
        <v>448</v>
      </c>
      <c r="O208" s="87"/>
    </row>
    <row r="209" spans="1:15" s="79" customFormat="1" ht="24.9" x14ac:dyDescent="0.3">
      <c r="A209" s="73">
        <f t="shared" si="3"/>
        <v>202</v>
      </c>
      <c r="B209" s="81" t="s">
        <v>28</v>
      </c>
      <c r="C209" s="81" t="s">
        <v>16</v>
      </c>
      <c r="D209" s="81" t="s">
        <v>17</v>
      </c>
      <c r="E209" s="82">
        <v>15421</v>
      </c>
      <c r="F209" s="83">
        <v>2010</v>
      </c>
      <c r="G209" s="84"/>
      <c r="H209" s="81" t="s">
        <v>344</v>
      </c>
      <c r="I209" s="84"/>
      <c r="J209" s="84"/>
      <c r="K209" s="84" t="s">
        <v>566</v>
      </c>
      <c r="L209" s="81" t="s">
        <v>29</v>
      </c>
      <c r="M209" s="82">
        <v>1792163175</v>
      </c>
      <c r="N209" s="81" t="s">
        <v>448</v>
      </c>
      <c r="O209" s="87"/>
    </row>
    <row r="210" spans="1:15" s="79" customFormat="1" ht="24.9" x14ac:dyDescent="0.3">
      <c r="A210" s="123">
        <f t="shared" si="3"/>
        <v>203</v>
      </c>
      <c r="B210" s="74" t="s">
        <v>28</v>
      </c>
      <c r="C210" s="74" t="s">
        <v>16</v>
      </c>
      <c r="D210" s="74" t="s">
        <v>17</v>
      </c>
      <c r="E210" s="75">
        <v>5885</v>
      </c>
      <c r="F210" s="76">
        <v>2010</v>
      </c>
      <c r="G210" s="77"/>
      <c r="H210" s="74" t="s">
        <v>344</v>
      </c>
      <c r="I210" s="77"/>
      <c r="J210" s="77"/>
      <c r="K210" s="74" t="s">
        <v>567</v>
      </c>
      <c r="L210" s="74" t="s">
        <v>29</v>
      </c>
      <c r="M210" s="75">
        <v>272360000</v>
      </c>
      <c r="N210" s="74" t="s">
        <v>448</v>
      </c>
      <c r="O210" s="80" t="s">
        <v>568</v>
      </c>
    </row>
    <row r="211" spans="1:15" s="79" customFormat="1" ht="24.9" x14ac:dyDescent="0.3">
      <c r="A211" s="73">
        <f t="shared" si="3"/>
        <v>204</v>
      </c>
      <c r="B211" s="81" t="s">
        <v>28</v>
      </c>
      <c r="C211" s="81" t="s">
        <v>16</v>
      </c>
      <c r="D211" s="81" t="s">
        <v>17</v>
      </c>
      <c r="E211" s="82">
        <v>500</v>
      </c>
      <c r="F211" s="83">
        <v>2011</v>
      </c>
      <c r="G211" s="84"/>
      <c r="H211" s="81" t="s">
        <v>344</v>
      </c>
      <c r="I211" s="84"/>
      <c r="J211" s="84"/>
      <c r="K211" s="84" t="s">
        <v>569</v>
      </c>
      <c r="L211" s="81" t="s">
        <v>29</v>
      </c>
      <c r="M211" s="82">
        <v>75000000</v>
      </c>
      <c r="N211" s="81" t="s">
        <v>448</v>
      </c>
      <c r="O211" s="87"/>
    </row>
    <row r="212" spans="1:15" s="79" customFormat="1" ht="24.9" x14ac:dyDescent="0.3">
      <c r="A212" s="73">
        <f t="shared" si="3"/>
        <v>205</v>
      </c>
      <c r="B212" s="81" t="s">
        <v>28</v>
      </c>
      <c r="C212" s="81" t="s">
        <v>16</v>
      </c>
      <c r="D212" s="81" t="s">
        <v>17</v>
      </c>
      <c r="E212" s="82">
        <v>1400</v>
      </c>
      <c r="F212" s="83">
        <v>2011</v>
      </c>
      <c r="G212" s="81" t="s">
        <v>570</v>
      </c>
      <c r="H212" s="84"/>
      <c r="I212" s="84"/>
      <c r="J212" s="84"/>
      <c r="K212" s="84" t="s">
        <v>570</v>
      </c>
      <c r="L212" s="81" t="s">
        <v>29</v>
      </c>
      <c r="M212" s="82">
        <v>175000000</v>
      </c>
      <c r="N212" s="81" t="s">
        <v>448</v>
      </c>
      <c r="O212" s="85" t="s">
        <v>571</v>
      </c>
    </row>
    <row r="213" spans="1:15" s="79" customFormat="1" ht="24.9" x14ac:dyDescent="0.3">
      <c r="A213" s="73">
        <f t="shared" si="3"/>
        <v>206</v>
      </c>
      <c r="B213" s="81" t="s">
        <v>28</v>
      </c>
      <c r="C213" s="81" t="s">
        <v>16</v>
      </c>
      <c r="D213" s="81" t="s">
        <v>17</v>
      </c>
      <c r="E213" s="82">
        <v>0</v>
      </c>
      <c r="F213" s="83">
        <v>2011</v>
      </c>
      <c r="G213" s="81" t="s">
        <v>572</v>
      </c>
      <c r="H213" s="84"/>
      <c r="I213" s="84"/>
      <c r="J213" s="84"/>
      <c r="K213" s="84" t="s">
        <v>573</v>
      </c>
      <c r="L213" s="81" t="s">
        <v>29</v>
      </c>
      <c r="M213" s="82">
        <v>3456639375</v>
      </c>
      <c r="N213" s="81" t="s">
        <v>448</v>
      </c>
      <c r="O213" s="85" t="s">
        <v>574</v>
      </c>
    </row>
    <row r="214" spans="1:15" s="79" customFormat="1" ht="24.9" x14ac:dyDescent="0.3">
      <c r="A214" s="73">
        <f t="shared" si="3"/>
        <v>207</v>
      </c>
      <c r="B214" s="81" t="s">
        <v>28</v>
      </c>
      <c r="C214" s="81" t="s">
        <v>16</v>
      </c>
      <c r="D214" s="81" t="s">
        <v>17</v>
      </c>
      <c r="E214" s="82">
        <v>1589</v>
      </c>
      <c r="F214" s="83">
        <v>2011</v>
      </c>
      <c r="G214" s="84"/>
      <c r="H214" s="81" t="s">
        <v>344</v>
      </c>
      <c r="I214" s="84"/>
      <c r="J214" s="84"/>
      <c r="K214" s="84" t="s">
        <v>575</v>
      </c>
      <c r="L214" s="81" t="s">
        <v>29</v>
      </c>
      <c r="M214" s="82">
        <v>506610650</v>
      </c>
      <c r="N214" s="81" t="s">
        <v>448</v>
      </c>
      <c r="O214" s="87"/>
    </row>
    <row r="215" spans="1:15" s="79" customFormat="1" ht="24.9" x14ac:dyDescent="0.3">
      <c r="A215" s="73">
        <f t="shared" si="3"/>
        <v>208</v>
      </c>
      <c r="B215" s="81" t="s">
        <v>28</v>
      </c>
      <c r="C215" s="81" t="s">
        <v>16</v>
      </c>
      <c r="D215" s="81" t="s">
        <v>17</v>
      </c>
      <c r="E215" s="82">
        <v>16474</v>
      </c>
      <c r="F215" s="83">
        <v>2011</v>
      </c>
      <c r="G215" s="81" t="s">
        <v>576</v>
      </c>
      <c r="H215" s="81" t="s">
        <v>344</v>
      </c>
      <c r="I215" s="84"/>
      <c r="J215" s="84"/>
      <c r="K215" s="81" t="s">
        <v>577</v>
      </c>
      <c r="L215" s="81" t="s">
        <v>29</v>
      </c>
      <c r="M215" s="82">
        <v>184212000</v>
      </c>
      <c r="N215" s="81" t="s">
        <v>448</v>
      </c>
      <c r="O215" s="87"/>
    </row>
    <row r="216" spans="1:15" s="79" customFormat="1" ht="24.9" x14ac:dyDescent="0.3">
      <c r="A216" s="73">
        <f t="shared" si="3"/>
        <v>209</v>
      </c>
      <c r="B216" s="81" t="s">
        <v>28</v>
      </c>
      <c r="C216" s="81" t="s">
        <v>16</v>
      </c>
      <c r="D216" s="81" t="s">
        <v>17</v>
      </c>
      <c r="E216" s="82">
        <v>4000</v>
      </c>
      <c r="F216" s="83">
        <v>2012</v>
      </c>
      <c r="G216" s="81" t="s">
        <v>578</v>
      </c>
      <c r="H216" s="81" t="s">
        <v>344</v>
      </c>
      <c r="I216" s="84"/>
      <c r="J216" s="84"/>
      <c r="K216" s="81" t="s">
        <v>579</v>
      </c>
      <c r="L216" s="81" t="s">
        <v>29</v>
      </c>
      <c r="M216" s="82">
        <v>32000000</v>
      </c>
      <c r="N216" s="81" t="s">
        <v>448</v>
      </c>
      <c r="O216" s="87"/>
    </row>
    <row r="217" spans="1:15" s="79" customFormat="1" ht="37.35" x14ac:dyDescent="0.3">
      <c r="A217" s="73">
        <f t="shared" si="3"/>
        <v>210</v>
      </c>
      <c r="B217" s="81" t="s">
        <v>28</v>
      </c>
      <c r="C217" s="81" t="s">
        <v>16</v>
      </c>
      <c r="D217" s="81" t="s">
        <v>17</v>
      </c>
      <c r="E217" s="82">
        <v>10271</v>
      </c>
      <c r="F217" s="83">
        <v>2012</v>
      </c>
      <c r="G217" s="81" t="s">
        <v>580</v>
      </c>
      <c r="H217" s="81" t="s">
        <v>344</v>
      </c>
      <c r="I217" s="84"/>
      <c r="J217" s="84"/>
      <c r="K217" s="84" t="s">
        <v>581</v>
      </c>
      <c r="L217" s="81" t="s">
        <v>29</v>
      </c>
      <c r="M217" s="82">
        <v>122200000</v>
      </c>
      <c r="N217" s="81" t="s">
        <v>448</v>
      </c>
      <c r="O217" s="85" t="s">
        <v>582</v>
      </c>
    </row>
    <row r="218" spans="1:15" s="79" customFormat="1" ht="24.9" x14ac:dyDescent="0.3">
      <c r="A218" s="73">
        <f t="shared" si="3"/>
        <v>211</v>
      </c>
      <c r="B218" s="81" t="s">
        <v>28</v>
      </c>
      <c r="C218" s="81" t="s">
        <v>16</v>
      </c>
      <c r="D218" s="81" t="s">
        <v>17</v>
      </c>
      <c r="E218" s="82">
        <v>12150</v>
      </c>
      <c r="F218" s="83">
        <v>2013</v>
      </c>
      <c r="G218" s="81" t="s">
        <v>583</v>
      </c>
      <c r="H218" s="81" t="s">
        <v>344</v>
      </c>
      <c r="I218" s="84"/>
      <c r="J218" s="84"/>
      <c r="K218" s="81" t="s">
        <v>584</v>
      </c>
      <c r="L218" s="81" t="s">
        <v>29</v>
      </c>
      <c r="M218" s="82">
        <v>200000000</v>
      </c>
      <c r="N218" s="81" t="s">
        <v>448</v>
      </c>
      <c r="O218" s="87"/>
    </row>
    <row r="219" spans="1:15" s="79" customFormat="1" ht="24.9" x14ac:dyDescent="0.3">
      <c r="A219" s="73">
        <f t="shared" si="3"/>
        <v>212</v>
      </c>
      <c r="B219" s="81" t="s">
        <v>28</v>
      </c>
      <c r="C219" s="81" t="s">
        <v>16</v>
      </c>
      <c r="D219" s="81" t="s">
        <v>17</v>
      </c>
      <c r="E219" s="82">
        <v>26029</v>
      </c>
      <c r="F219" s="83">
        <v>2013</v>
      </c>
      <c r="G219" s="81" t="s">
        <v>585</v>
      </c>
      <c r="H219" s="81" t="s">
        <v>344</v>
      </c>
      <c r="I219" s="84"/>
      <c r="J219" s="84"/>
      <c r="K219" s="81" t="s">
        <v>586</v>
      </c>
      <c r="L219" s="81" t="s">
        <v>29</v>
      </c>
      <c r="M219" s="82">
        <v>1033351000</v>
      </c>
      <c r="N219" s="81" t="s">
        <v>448</v>
      </c>
      <c r="O219" s="87"/>
    </row>
    <row r="220" spans="1:15" s="79" customFormat="1" ht="24.9" x14ac:dyDescent="0.3">
      <c r="A220" s="73">
        <f t="shared" si="3"/>
        <v>213</v>
      </c>
      <c r="B220" s="81" t="s">
        <v>28</v>
      </c>
      <c r="C220" s="81" t="s">
        <v>16</v>
      </c>
      <c r="D220" s="81" t="s">
        <v>17</v>
      </c>
      <c r="E220" s="82">
        <v>771</v>
      </c>
      <c r="F220" s="83">
        <v>2014</v>
      </c>
      <c r="G220" s="84"/>
      <c r="H220" s="81" t="s">
        <v>344</v>
      </c>
      <c r="I220" s="84"/>
      <c r="J220" s="84"/>
      <c r="K220" s="81" t="s">
        <v>587</v>
      </c>
      <c r="L220" s="81" t="s">
        <v>29</v>
      </c>
      <c r="M220" s="82">
        <v>10320000</v>
      </c>
      <c r="N220" s="81" t="s">
        <v>448</v>
      </c>
      <c r="O220" s="85" t="s">
        <v>588</v>
      </c>
    </row>
    <row r="221" spans="1:15" s="79" customFormat="1" ht="24.9" x14ac:dyDescent="0.3">
      <c r="A221" s="73">
        <f t="shared" si="3"/>
        <v>214</v>
      </c>
      <c r="B221" s="81" t="s">
        <v>28</v>
      </c>
      <c r="C221" s="81" t="s">
        <v>16</v>
      </c>
      <c r="D221" s="81" t="s">
        <v>17</v>
      </c>
      <c r="E221" s="82">
        <v>400</v>
      </c>
      <c r="F221" s="83">
        <v>2015</v>
      </c>
      <c r="G221" s="81" t="s">
        <v>589</v>
      </c>
      <c r="H221" s="81" t="s">
        <v>344</v>
      </c>
      <c r="I221" s="84"/>
      <c r="J221" s="84"/>
      <c r="K221" s="81" t="s">
        <v>590</v>
      </c>
      <c r="L221" s="81" t="s">
        <v>29</v>
      </c>
      <c r="M221" s="82">
        <v>160000000</v>
      </c>
      <c r="N221" s="81" t="s">
        <v>448</v>
      </c>
      <c r="O221" s="87"/>
    </row>
    <row r="222" spans="1:15" s="79" customFormat="1" ht="24.9" x14ac:dyDescent="0.3">
      <c r="A222" s="73">
        <f t="shared" si="3"/>
        <v>215</v>
      </c>
      <c r="B222" s="81" t="s">
        <v>28</v>
      </c>
      <c r="C222" s="81" t="s">
        <v>16</v>
      </c>
      <c r="D222" s="81" t="s">
        <v>19</v>
      </c>
      <c r="E222" s="82">
        <v>1096</v>
      </c>
      <c r="F222" s="83">
        <v>1988</v>
      </c>
      <c r="G222" s="84"/>
      <c r="H222" s="81" t="s">
        <v>344</v>
      </c>
      <c r="I222" s="84"/>
      <c r="J222" s="84"/>
      <c r="K222" s="81" t="s">
        <v>591</v>
      </c>
      <c r="L222" s="81" t="s">
        <v>29</v>
      </c>
      <c r="M222" s="82">
        <v>5480000</v>
      </c>
      <c r="N222" s="81" t="s">
        <v>448</v>
      </c>
      <c r="O222" s="87"/>
    </row>
    <row r="223" spans="1:15" s="79" customFormat="1" ht="24.9" x14ac:dyDescent="0.3">
      <c r="A223" s="123">
        <f t="shared" si="3"/>
        <v>216</v>
      </c>
      <c r="B223" s="74" t="s">
        <v>28</v>
      </c>
      <c r="C223" s="74" t="s">
        <v>16</v>
      </c>
      <c r="D223" s="74" t="s">
        <v>19</v>
      </c>
      <c r="E223" s="75">
        <v>4400</v>
      </c>
      <c r="F223" s="76">
        <v>1991</v>
      </c>
      <c r="G223" s="77"/>
      <c r="H223" s="74" t="s">
        <v>344</v>
      </c>
      <c r="I223" s="77"/>
      <c r="J223" s="77"/>
      <c r="K223" s="74" t="s">
        <v>479</v>
      </c>
      <c r="L223" s="74" t="s">
        <v>29</v>
      </c>
      <c r="M223" s="75">
        <v>36960000</v>
      </c>
      <c r="N223" s="74" t="s">
        <v>448</v>
      </c>
      <c r="O223" s="78"/>
    </row>
    <row r="224" spans="1:15" s="79" customFormat="1" ht="24.9" x14ac:dyDescent="0.3">
      <c r="A224" s="73">
        <f t="shared" si="3"/>
        <v>217</v>
      </c>
      <c r="B224" s="81" t="s">
        <v>28</v>
      </c>
      <c r="C224" s="81" t="s">
        <v>16</v>
      </c>
      <c r="D224" s="81" t="s">
        <v>19</v>
      </c>
      <c r="E224" s="82">
        <v>4245</v>
      </c>
      <c r="F224" s="83">
        <v>1992</v>
      </c>
      <c r="G224" s="81" t="s">
        <v>592</v>
      </c>
      <c r="H224" s="81" t="s">
        <v>344</v>
      </c>
      <c r="I224" s="84"/>
      <c r="J224" s="84"/>
      <c r="K224" s="84" t="s">
        <v>593</v>
      </c>
      <c r="L224" s="81" t="s">
        <v>29</v>
      </c>
      <c r="M224" s="82">
        <v>1453912500</v>
      </c>
      <c r="N224" s="81" t="s">
        <v>448</v>
      </c>
      <c r="O224" s="87"/>
    </row>
    <row r="225" spans="1:15" s="79" customFormat="1" ht="24.9" x14ac:dyDescent="0.3">
      <c r="A225" s="73">
        <f t="shared" si="3"/>
        <v>218</v>
      </c>
      <c r="B225" s="81" t="s">
        <v>28</v>
      </c>
      <c r="C225" s="81" t="s">
        <v>16</v>
      </c>
      <c r="D225" s="81" t="s">
        <v>19</v>
      </c>
      <c r="E225" s="82">
        <v>500</v>
      </c>
      <c r="F225" s="83">
        <v>1994</v>
      </c>
      <c r="G225" s="81" t="s">
        <v>594</v>
      </c>
      <c r="H225" s="81" t="s">
        <v>344</v>
      </c>
      <c r="I225" s="84"/>
      <c r="J225" s="84"/>
      <c r="K225" s="84" t="s">
        <v>595</v>
      </c>
      <c r="L225" s="81" t="s">
        <v>29</v>
      </c>
      <c r="M225" s="82">
        <v>25000000</v>
      </c>
      <c r="N225" s="81" t="s">
        <v>448</v>
      </c>
      <c r="O225" s="87"/>
    </row>
    <row r="226" spans="1:15" s="79" customFormat="1" ht="24.9" x14ac:dyDescent="0.3">
      <c r="A226" s="73">
        <f t="shared" si="3"/>
        <v>219</v>
      </c>
      <c r="B226" s="81" t="s">
        <v>28</v>
      </c>
      <c r="C226" s="81" t="s">
        <v>16</v>
      </c>
      <c r="D226" s="81" t="s">
        <v>19</v>
      </c>
      <c r="E226" s="82">
        <v>10835</v>
      </c>
      <c r="F226" s="83">
        <v>1994</v>
      </c>
      <c r="G226" s="81" t="s">
        <v>596</v>
      </c>
      <c r="H226" s="84"/>
      <c r="I226" s="84"/>
      <c r="J226" s="84"/>
      <c r="K226" s="84" t="s">
        <v>597</v>
      </c>
      <c r="L226" s="81" t="s">
        <v>29</v>
      </c>
      <c r="M226" s="82">
        <v>127311250</v>
      </c>
      <c r="N226" s="81" t="s">
        <v>448</v>
      </c>
      <c r="O226" s="85" t="s">
        <v>598</v>
      </c>
    </row>
    <row r="227" spans="1:15" s="79" customFormat="1" ht="24.9" x14ac:dyDescent="0.3">
      <c r="A227" s="73">
        <f t="shared" si="3"/>
        <v>220</v>
      </c>
      <c r="B227" s="81" t="s">
        <v>28</v>
      </c>
      <c r="C227" s="81" t="s">
        <v>16</v>
      </c>
      <c r="D227" s="81" t="s">
        <v>19</v>
      </c>
      <c r="E227" s="82">
        <v>80</v>
      </c>
      <c r="F227" s="83">
        <v>1997</v>
      </c>
      <c r="G227" s="81" t="s">
        <v>599</v>
      </c>
      <c r="H227" s="81" t="s">
        <v>344</v>
      </c>
      <c r="I227" s="84"/>
      <c r="J227" s="84"/>
      <c r="K227" s="81" t="s">
        <v>600</v>
      </c>
      <c r="L227" s="81" t="s">
        <v>29</v>
      </c>
      <c r="M227" s="82">
        <v>1200000</v>
      </c>
      <c r="N227" s="81" t="s">
        <v>448</v>
      </c>
      <c r="O227" s="85" t="s">
        <v>601</v>
      </c>
    </row>
    <row r="228" spans="1:15" s="79" customFormat="1" ht="24.9" x14ac:dyDescent="0.3">
      <c r="A228" s="73">
        <f t="shared" si="3"/>
        <v>221</v>
      </c>
      <c r="B228" s="81" t="s">
        <v>28</v>
      </c>
      <c r="C228" s="81" t="s">
        <v>16</v>
      </c>
      <c r="D228" s="81" t="s">
        <v>19</v>
      </c>
      <c r="E228" s="82">
        <v>11250</v>
      </c>
      <c r="F228" s="83">
        <v>2001</v>
      </c>
      <c r="G228" s="84"/>
      <c r="H228" s="81" t="s">
        <v>344</v>
      </c>
      <c r="I228" s="84"/>
      <c r="J228" s="84"/>
      <c r="K228" s="81" t="s">
        <v>587</v>
      </c>
      <c r="L228" s="81" t="s">
        <v>29</v>
      </c>
      <c r="M228" s="82">
        <v>17110000</v>
      </c>
      <c r="N228" s="81" t="s">
        <v>448</v>
      </c>
      <c r="O228" s="85" t="s">
        <v>602</v>
      </c>
    </row>
    <row r="229" spans="1:15" s="79" customFormat="1" ht="24.9" x14ac:dyDescent="0.3">
      <c r="A229" s="73">
        <f t="shared" si="3"/>
        <v>222</v>
      </c>
      <c r="B229" s="81" t="s">
        <v>28</v>
      </c>
      <c r="C229" s="81" t="s">
        <v>16</v>
      </c>
      <c r="D229" s="81" t="s">
        <v>19</v>
      </c>
      <c r="E229" s="82">
        <v>19859</v>
      </c>
      <c r="F229" s="83">
        <v>2003</v>
      </c>
      <c r="G229" s="81" t="s">
        <v>603</v>
      </c>
      <c r="H229" s="84"/>
      <c r="I229" s="84"/>
      <c r="J229" s="84"/>
      <c r="K229" s="84" t="s">
        <v>506</v>
      </c>
      <c r="L229" s="81" t="s">
        <v>29</v>
      </c>
      <c r="M229" s="82">
        <v>199807952</v>
      </c>
      <c r="N229" s="81" t="s">
        <v>448</v>
      </c>
      <c r="O229" s="87"/>
    </row>
    <row r="230" spans="1:15" s="79" customFormat="1" ht="37.35" x14ac:dyDescent="0.3">
      <c r="A230" s="73">
        <f t="shared" si="3"/>
        <v>223</v>
      </c>
      <c r="B230" s="81" t="s">
        <v>28</v>
      </c>
      <c r="C230" s="81" t="s">
        <v>16</v>
      </c>
      <c r="D230" s="81" t="s">
        <v>19</v>
      </c>
      <c r="E230" s="82">
        <v>10900</v>
      </c>
      <c r="F230" s="83">
        <v>2004</v>
      </c>
      <c r="G230" s="81" t="s">
        <v>604</v>
      </c>
      <c r="H230" s="81" t="s">
        <v>344</v>
      </c>
      <c r="I230" s="84"/>
      <c r="J230" s="84"/>
      <c r="K230" s="81" t="s">
        <v>605</v>
      </c>
      <c r="L230" s="81" t="s">
        <v>29</v>
      </c>
      <c r="M230" s="82">
        <v>15000000</v>
      </c>
      <c r="N230" s="81" t="s">
        <v>448</v>
      </c>
      <c r="O230" s="87"/>
    </row>
    <row r="231" spans="1:15" s="79" customFormat="1" ht="24.9" x14ac:dyDescent="0.3">
      <c r="A231" s="73">
        <f t="shared" si="3"/>
        <v>224</v>
      </c>
      <c r="B231" s="81" t="s">
        <v>28</v>
      </c>
      <c r="C231" s="81" t="s">
        <v>16</v>
      </c>
      <c r="D231" s="81" t="s">
        <v>19</v>
      </c>
      <c r="E231" s="82">
        <v>1</v>
      </c>
      <c r="F231" s="83">
        <v>2005</v>
      </c>
      <c r="G231" s="84"/>
      <c r="H231" s="81" t="s">
        <v>344</v>
      </c>
      <c r="I231" s="84"/>
      <c r="J231" s="84"/>
      <c r="K231" s="81" t="s">
        <v>487</v>
      </c>
      <c r="L231" s="81" t="s">
        <v>29</v>
      </c>
      <c r="M231" s="82">
        <v>25375000</v>
      </c>
      <c r="N231" s="81" t="s">
        <v>448</v>
      </c>
      <c r="O231" s="87"/>
    </row>
    <row r="232" spans="1:15" s="79" customFormat="1" ht="24.9" x14ac:dyDescent="0.3">
      <c r="A232" s="73">
        <f t="shared" si="3"/>
        <v>225</v>
      </c>
      <c r="B232" s="81" t="s">
        <v>28</v>
      </c>
      <c r="C232" s="81" t="s">
        <v>16</v>
      </c>
      <c r="D232" s="81" t="s">
        <v>19</v>
      </c>
      <c r="E232" s="82">
        <v>2005</v>
      </c>
      <c r="F232" s="83">
        <v>2006</v>
      </c>
      <c r="G232" s="84"/>
      <c r="H232" s="81" t="s">
        <v>344</v>
      </c>
      <c r="I232" s="84"/>
      <c r="J232" s="84"/>
      <c r="K232" s="81" t="s">
        <v>533</v>
      </c>
      <c r="L232" s="81" t="s">
        <v>29</v>
      </c>
      <c r="M232" s="82">
        <v>250625000</v>
      </c>
      <c r="N232" s="81" t="s">
        <v>448</v>
      </c>
      <c r="O232" s="87"/>
    </row>
    <row r="233" spans="1:15" s="79" customFormat="1" ht="24.9" x14ac:dyDescent="0.3">
      <c r="A233" s="73">
        <f t="shared" si="3"/>
        <v>226</v>
      </c>
      <c r="B233" s="81" t="s">
        <v>28</v>
      </c>
      <c r="C233" s="81" t="s">
        <v>16</v>
      </c>
      <c r="D233" s="81" t="s">
        <v>19</v>
      </c>
      <c r="E233" s="82">
        <v>8569</v>
      </c>
      <c r="F233" s="83">
        <v>2006</v>
      </c>
      <c r="G233" s="84"/>
      <c r="H233" s="84"/>
      <c r="I233" s="84"/>
      <c r="J233" s="84"/>
      <c r="K233" s="81" t="s">
        <v>529</v>
      </c>
      <c r="L233" s="81" t="s">
        <v>18</v>
      </c>
      <c r="M233" s="82">
        <v>171380000</v>
      </c>
      <c r="N233" s="81" t="s">
        <v>448</v>
      </c>
      <c r="O233" s="87"/>
    </row>
    <row r="234" spans="1:15" s="79" customFormat="1" ht="24.9" x14ac:dyDescent="0.3">
      <c r="A234" s="73">
        <f t="shared" si="3"/>
        <v>227</v>
      </c>
      <c r="B234" s="81" t="s">
        <v>28</v>
      </c>
      <c r="C234" s="81" t="s">
        <v>16</v>
      </c>
      <c r="D234" s="81" t="s">
        <v>19</v>
      </c>
      <c r="E234" s="82">
        <v>5000</v>
      </c>
      <c r="F234" s="83">
        <v>2006</v>
      </c>
      <c r="G234" s="81" t="s">
        <v>516</v>
      </c>
      <c r="H234" s="81" t="s">
        <v>344</v>
      </c>
      <c r="I234" s="84"/>
      <c r="J234" s="84"/>
      <c r="K234" s="84" t="s">
        <v>606</v>
      </c>
      <c r="L234" s="81" t="s">
        <v>521</v>
      </c>
      <c r="M234" s="82">
        <v>100000000</v>
      </c>
      <c r="N234" s="81" t="s">
        <v>448</v>
      </c>
      <c r="O234" s="85" t="s">
        <v>607</v>
      </c>
    </row>
    <row r="235" spans="1:15" s="79" customFormat="1" ht="24.9" x14ac:dyDescent="0.3">
      <c r="A235" s="73">
        <f t="shared" si="3"/>
        <v>228</v>
      </c>
      <c r="B235" s="81" t="s">
        <v>28</v>
      </c>
      <c r="C235" s="81" t="s">
        <v>16</v>
      </c>
      <c r="D235" s="81" t="s">
        <v>19</v>
      </c>
      <c r="E235" s="82">
        <v>200</v>
      </c>
      <c r="F235" s="83">
        <v>2007</v>
      </c>
      <c r="G235" s="81" t="s">
        <v>608</v>
      </c>
      <c r="H235" s="81" t="s">
        <v>344</v>
      </c>
      <c r="I235" s="84"/>
      <c r="J235" s="84"/>
      <c r="K235" s="84" t="s">
        <v>609</v>
      </c>
      <c r="L235" s="81" t="s">
        <v>521</v>
      </c>
      <c r="M235" s="82">
        <v>4712000</v>
      </c>
      <c r="N235" s="81" t="s">
        <v>448</v>
      </c>
      <c r="O235" s="85" t="s">
        <v>610</v>
      </c>
    </row>
    <row r="236" spans="1:15" s="79" customFormat="1" ht="24.9" x14ac:dyDescent="0.3">
      <c r="A236" s="73">
        <f t="shared" si="3"/>
        <v>229</v>
      </c>
      <c r="B236" s="81" t="s">
        <v>28</v>
      </c>
      <c r="C236" s="81" t="s">
        <v>16</v>
      </c>
      <c r="D236" s="81" t="s">
        <v>19</v>
      </c>
      <c r="E236" s="82">
        <v>2300</v>
      </c>
      <c r="F236" s="83">
        <v>2007</v>
      </c>
      <c r="G236" s="81" t="s">
        <v>611</v>
      </c>
      <c r="H236" s="81" t="s">
        <v>344</v>
      </c>
      <c r="I236" s="84"/>
      <c r="J236" s="84"/>
      <c r="K236" s="81" t="s">
        <v>612</v>
      </c>
      <c r="L236" s="81" t="s">
        <v>29</v>
      </c>
      <c r="M236" s="82">
        <v>95000000</v>
      </c>
      <c r="N236" s="81" t="s">
        <v>448</v>
      </c>
      <c r="O236" s="87"/>
    </row>
    <row r="237" spans="1:15" s="79" customFormat="1" ht="24.9" x14ac:dyDescent="0.3">
      <c r="A237" s="73">
        <f t="shared" si="3"/>
        <v>230</v>
      </c>
      <c r="B237" s="81" t="s">
        <v>28</v>
      </c>
      <c r="C237" s="81" t="s">
        <v>16</v>
      </c>
      <c r="D237" s="81" t="s">
        <v>19</v>
      </c>
      <c r="E237" s="82">
        <v>5000</v>
      </c>
      <c r="F237" s="83">
        <v>2008</v>
      </c>
      <c r="G237" s="81" t="s">
        <v>514</v>
      </c>
      <c r="H237" s="81" t="s">
        <v>344</v>
      </c>
      <c r="I237" s="84"/>
      <c r="J237" s="84"/>
      <c r="K237" s="81" t="s">
        <v>613</v>
      </c>
      <c r="L237" s="81" t="s">
        <v>29</v>
      </c>
      <c r="M237" s="82">
        <v>250000000</v>
      </c>
      <c r="N237" s="81" t="s">
        <v>448</v>
      </c>
      <c r="O237" s="87"/>
    </row>
    <row r="238" spans="1:15" s="79" customFormat="1" ht="24.9" x14ac:dyDescent="0.3">
      <c r="A238" s="73">
        <f t="shared" si="3"/>
        <v>231</v>
      </c>
      <c r="B238" s="81" t="s">
        <v>28</v>
      </c>
      <c r="C238" s="81" t="s">
        <v>16</v>
      </c>
      <c r="D238" s="81" t="s">
        <v>19</v>
      </c>
      <c r="E238" s="82">
        <v>20000</v>
      </c>
      <c r="F238" s="83">
        <v>2008</v>
      </c>
      <c r="G238" s="81" t="s">
        <v>539</v>
      </c>
      <c r="H238" s="84"/>
      <c r="I238" s="84"/>
      <c r="J238" s="84"/>
      <c r="K238" s="84" t="s">
        <v>614</v>
      </c>
      <c r="L238" s="81" t="s">
        <v>29</v>
      </c>
      <c r="M238" s="82">
        <v>400000000</v>
      </c>
      <c r="N238" s="81" t="s">
        <v>448</v>
      </c>
      <c r="O238" s="87"/>
    </row>
    <row r="239" spans="1:15" s="79" customFormat="1" ht="24.9" x14ac:dyDescent="0.3">
      <c r="A239" s="73">
        <f t="shared" si="3"/>
        <v>232</v>
      </c>
      <c r="B239" s="81" t="s">
        <v>28</v>
      </c>
      <c r="C239" s="81" t="s">
        <v>16</v>
      </c>
      <c r="D239" s="81" t="s">
        <v>19</v>
      </c>
      <c r="E239" s="82">
        <v>355</v>
      </c>
      <c r="F239" s="83">
        <v>2009</v>
      </c>
      <c r="G239" s="81" t="s">
        <v>550</v>
      </c>
      <c r="H239" s="81" t="s">
        <v>344</v>
      </c>
      <c r="I239" s="84"/>
      <c r="J239" s="84"/>
      <c r="K239" s="81" t="s">
        <v>529</v>
      </c>
      <c r="L239" s="81" t="s">
        <v>29</v>
      </c>
      <c r="M239" s="82">
        <v>22720000</v>
      </c>
      <c r="N239" s="81" t="s">
        <v>448</v>
      </c>
      <c r="O239" s="85" t="s">
        <v>118</v>
      </c>
    </row>
    <row r="240" spans="1:15" s="79" customFormat="1" ht="24.9" x14ac:dyDescent="0.3">
      <c r="A240" s="73">
        <f t="shared" si="3"/>
        <v>233</v>
      </c>
      <c r="B240" s="81" t="s">
        <v>28</v>
      </c>
      <c r="C240" s="81" t="s">
        <v>16</v>
      </c>
      <c r="D240" s="81" t="s">
        <v>19</v>
      </c>
      <c r="E240" s="82">
        <v>1400</v>
      </c>
      <c r="F240" s="83">
        <v>2013</v>
      </c>
      <c r="G240" s="81" t="s">
        <v>578</v>
      </c>
      <c r="H240" s="81" t="s">
        <v>344</v>
      </c>
      <c r="I240" s="84"/>
      <c r="J240" s="84"/>
      <c r="K240" s="81" t="s">
        <v>579</v>
      </c>
      <c r="L240" s="81" t="s">
        <v>18</v>
      </c>
      <c r="M240" s="82">
        <v>90000000</v>
      </c>
      <c r="N240" s="81" t="s">
        <v>448</v>
      </c>
      <c r="O240" s="87"/>
    </row>
    <row r="241" spans="1:15" s="79" customFormat="1" ht="24.9" x14ac:dyDescent="0.3">
      <c r="A241" s="73">
        <f t="shared" si="3"/>
        <v>234</v>
      </c>
      <c r="B241" s="81" t="s">
        <v>28</v>
      </c>
      <c r="C241" s="81" t="s">
        <v>16</v>
      </c>
      <c r="D241" s="81" t="s">
        <v>19</v>
      </c>
      <c r="E241" s="82">
        <v>92.5</v>
      </c>
      <c r="F241" s="83">
        <v>2014</v>
      </c>
      <c r="G241" s="81" t="s">
        <v>615</v>
      </c>
      <c r="H241" s="84"/>
      <c r="I241" s="84"/>
      <c r="J241" s="84"/>
      <c r="K241" s="84" t="s">
        <v>616</v>
      </c>
      <c r="L241" s="81" t="s">
        <v>29</v>
      </c>
      <c r="M241" s="82">
        <v>277500000</v>
      </c>
      <c r="N241" s="81" t="s">
        <v>448</v>
      </c>
      <c r="O241" s="85" t="s">
        <v>462</v>
      </c>
    </row>
    <row r="242" spans="1:15" s="79" customFormat="1" ht="24.9" x14ac:dyDescent="0.3">
      <c r="A242" s="73">
        <f t="shared" si="3"/>
        <v>235</v>
      </c>
      <c r="B242" s="81" t="s">
        <v>28</v>
      </c>
      <c r="C242" s="81" t="s">
        <v>16</v>
      </c>
      <c r="D242" s="81" t="s">
        <v>19</v>
      </c>
      <c r="E242" s="82">
        <v>10000</v>
      </c>
      <c r="F242" s="83">
        <v>2015</v>
      </c>
      <c r="G242" s="81" t="s">
        <v>562</v>
      </c>
      <c r="H242" s="81" t="s">
        <v>344</v>
      </c>
      <c r="I242" s="84"/>
      <c r="J242" s="84"/>
      <c r="K242" s="81" t="s">
        <v>617</v>
      </c>
      <c r="L242" s="81" t="s">
        <v>29</v>
      </c>
      <c r="M242" s="82">
        <v>115000000</v>
      </c>
      <c r="N242" s="81" t="s">
        <v>448</v>
      </c>
      <c r="O242" s="87"/>
    </row>
    <row r="243" spans="1:15" s="79" customFormat="1" ht="24.9" x14ac:dyDescent="0.3">
      <c r="A243" s="73">
        <f t="shared" si="3"/>
        <v>236</v>
      </c>
      <c r="B243" s="81" t="s">
        <v>28</v>
      </c>
      <c r="C243" s="81" t="s">
        <v>16</v>
      </c>
      <c r="D243" s="81" t="s">
        <v>19</v>
      </c>
      <c r="E243" s="82">
        <v>1972</v>
      </c>
      <c r="F243" s="83">
        <v>2015</v>
      </c>
      <c r="G243" s="81" t="s">
        <v>618</v>
      </c>
      <c r="H243" s="84"/>
      <c r="I243" s="84"/>
      <c r="J243" s="84"/>
      <c r="K243" s="84" t="s">
        <v>553</v>
      </c>
      <c r="L243" s="81" t="s">
        <v>18</v>
      </c>
      <c r="M243" s="82">
        <v>144196500</v>
      </c>
      <c r="N243" s="81" t="s">
        <v>448</v>
      </c>
      <c r="O243" s="85" t="s">
        <v>619</v>
      </c>
    </row>
    <row r="244" spans="1:15" s="79" customFormat="1" ht="49.75" x14ac:dyDescent="0.3">
      <c r="A244" s="73">
        <f t="shared" si="3"/>
        <v>237</v>
      </c>
      <c r="B244" s="81" t="s">
        <v>28</v>
      </c>
      <c r="C244" s="81" t="s">
        <v>16</v>
      </c>
      <c r="D244" s="81" t="s">
        <v>19</v>
      </c>
      <c r="E244" s="82">
        <v>2279</v>
      </c>
      <c r="F244" s="83">
        <v>2020</v>
      </c>
      <c r="G244" s="81" t="s">
        <v>620</v>
      </c>
      <c r="H244" s="81" t="s">
        <v>344</v>
      </c>
      <c r="I244" s="84"/>
      <c r="J244" s="84"/>
      <c r="K244" s="81" t="s">
        <v>620</v>
      </c>
      <c r="L244" s="81" t="s">
        <v>29</v>
      </c>
      <c r="M244" s="82">
        <v>16294850</v>
      </c>
      <c r="N244" s="81" t="s">
        <v>448</v>
      </c>
      <c r="O244" s="85" t="s">
        <v>621</v>
      </c>
    </row>
    <row r="245" spans="1:15" s="79" customFormat="1" ht="24.9" x14ac:dyDescent="0.3">
      <c r="A245" s="73">
        <f t="shared" si="3"/>
        <v>238</v>
      </c>
      <c r="B245" s="81" t="s">
        <v>28</v>
      </c>
      <c r="C245" s="81" t="s">
        <v>16</v>
      </c>
      <c r="D245" s="81" t="s">
        <v>20</v>
      </c>
      <c r="E245" s="82">
        <v>7305</v>
      </c>
      <c r="F245" s="83">
        <v>1983</v>
      </c>
      <c r="G245" s="81" t="s">
        <v>622</v>
      </c>
      <c r="H245" s="81" t="s">
        <v>344</v>
      </c>
      <c r="I245" s="84"/>
      <c r="J245" s="84"/>
      <c r="K245" s="81" t="s">
        <v>579</v>
      </c>
      <c r="L245" s="81" t="s">
        <v>29</v>
      </c>
      <c r="M245" s="82">
        <v>39848775</v>
      </c>
      <c r="N245" s="81" t="s">
        <v>448</v>
      </c>
      <c r="O245" s="87"/>
    </row>
    <row r="246" spans="1:15" s="79" customFormat="1" ht="24.9" x14ac:dyDescent="0.3">
      <c r="A246" s="73">
        <f t="shared" si="3"/>
        <v>239</v>
      </c>
      <c r="B246" s="81" t="s">
        <v>28</v>
      </c>
      <c r="C246" s="81" t="s">
        <v>16</v>
      </c>
      <c r="D246" s="81" t="s">
        <v>20</v>
      </c>
      <c r="E246" s="82">
        <v>4860</v>
      </c>
      <c r="F246" s="83">
        <v>1988</v>
      </c>
      <c r="G246" s="84"/>
      <c r="H246" s="81" t="s">
        <v>344</v>
      </c>
      <c r="I246" s="84"/>
      <c r="J246" s="84"/>
      <c r="K246" s="81" t="s">
        <v>591</v>
      </c>
      <c r="L246" s="81" t="s">
        <v>29</v>
      </c>
      <c r="M246" s="82">
        <v>24300000</v>
      </c>
      <c r="N246" s="81" t="s">
        <v>448</v>
      </c>
      <c r="O246" s="87"/>
    </row>
    <row r="247" spans="1:15" s="79" customFormat="1" ht="24.9" x14ac:dyDescent="0.3">
      <c r="A247" s="123">
        <f t="shared" si="3"/>
        <v>240</v>
      </c>
      <c r="B247" s="74" t="s">
        <v>28</v>
      </c>
      <c r="C247" s="74" t="s">
        <v>16</v>
      </c>
      <c r="D247" s="74" t="s">
        <v>20</v>
      </c>
      <c r="E247" s="75">
        <v>3200</v>
      </c>
      <c r="F247" s="76">
        <v>1991</v>
      </c>
      <c r="G247" s="77"/>
      <c r="H247" s="74" t="s">
        <v>344</v>
      </c>
      <c r="I247" s="77"/>
      <c r="J247" s="77"/>
      <c r="K247" s="74" t="s">
        <v>479</v>
      </c>
      <c r="L247" s="74" t="s">
        <v>29</v>
      </c>
      <c r="M247" s="75">
        <v>26880000</v>
      </c>
      <c r="N247" s="74" t="s">
        <v>448</v>
      </c>
      <c r="O247" s="78"/>
    </row>
    <row r="248" spans="1:15" s="79" customFormat="1" ht="24.9" x14ac:dyDescent="0.3">
      <c r="A248" s="73">
        <f t="shared" si="3"/>
        <v>241</v>
      </c>
      <c r="B248" s="81" t="s">
        <v>28</v>
      </c>
      <c r="C248" s="81" t="s">
        <v>16</v>
      </c>
      <c r="D248" s="81" t="s">
        <v>20</v>
      </c>
      <c r="E248" s="82">
        <v>3104</v>
      </c>
      <c r="F248" s="83">
        <v>1992</v>
      </c>
      <c r="G248" s="81" t="s">
        <v>592</v>
      </c>
      <c r="H248" s="81" t="s">
        <v>344</v>
      </c>
      <c r="I248" s="84"/>
      <c r="J248" s="84"/>
      <c r="K248" s="84" t="s">
        <v>593</v>
      </c>
      <c r="L248" s="81" t="s">
        <v>29</v>
      </c>
      <c r="M248" s="82">
        <v>1028185000</v>
      </c>
      <c r="N248" s="81" t="s">
        <v>448</v>
      </c>
      <c r="O248" s="87"/>
    </row>
    <row r="249" spans="1:15" s="79" customFormat="1" ht="24.9" x14ac:dyDescent="0.3">
      <c r="A249" s="73">
        <f t="shared" si="3"/>
        <v>242</v>
      </c>
      <c r="B249" s="81" t="s">
        <v>28</v>
      </c>
      <c r="C249" s="81" t="s">
        <v>16</v>
      </c>
      <c r="D249" s="81" t="s">
        <v>20</v>
      </c>
      <c r="E249" s="82">
        <v>10</v>
      </c>
      <c r="F249" s="83">
        <v>2007</v>
      </c>
      <c r="G249" s="84"/>
      <c r="H249" s="81" t="s">
        <v>344</v>
      </c>
      <c r="I249" s="84"/>
      <c r="J249" s="84"/>
      <c r="K249" s="81" t="s">
        <v>487</v>
      </c>
      <c r="L249" s="81" t="s">
        <v>29</v>
      </c>
      <c r="M249" s="82">
        <v>25370000</v>
      </c>
      <c r="N249" s="81" t="s">
        <v>448</v>
      </c>
      <c r="O249" s="87"/>
    </row>
    <row r="250" spans="1:15" s="79" customFormat="1" ht="24.9" x14ac:dyDescent="0.3">
      <c r="A250" s="73">
        <f t="shared" si="3"/>
        <v>243</v>
      </c>
      <c r="B250" s="81" t="s">
        <v>28</v>
      </c>
      <c r="C250" s="81" t="s">
        <v>16</v>
      </c>
      <c r="D250" s="81" t="s">
        <v>20</v>
      </c>
      <c r="E250" s="82">
        <v>1406</v>
      </c>
      <c r="F250" s="83">
        <v>2009</v>
      </c>
      <c r="G250" s="81" t="s">
        <v>550</v>
      </c>
      <c r="H250" s="81" t="s">
        <v>344</v>
      </c>
      <c r="I250" s="84"/>
      <c r="J250" s="84"/>
      <c r="K250" s="81" t="s">
        <v>529</v>
      </c>
      <c r="L250" s="81" t="s">
        <v>29</v>
      </c>
      <c r="M250" s="82">
        <v>75221000</v>
      </c>
      <c r="N250" s="81" t="s">
        <v>448</v>
      </c>
      <c r="O250" s="85" t="s">
        <v>118</v>
      </c>
    </row>
    <row r="251" spans="1:15" s="79" customFormat="1" ht="24.9" x14ac:dyDescent="0.3">
      <c r="A251" s="73">
        <f t="shared" si="3"/>
        <v>244</v>
      </c>
      <c r="B251" s="81" t="s">
        <v>28</v>
      </c>
      <c r="C251" s="81" t="s">
        <v>16</v>
      </c>
      <c r="D251" s="81" t="s">
        <v>21</v>
      </c>
      <c r="E251" s="82">
        <v>2088</v>
      </c>
      <c r="F251" s="83">
        <v>1988</v>
      </c>
      <c r="G251" s="84"/>
      <c r="H251" s="81" t="s">
        <v>344</v>
      </c>
      <c r="I251" s="84"/>
      <c r="J251" s="84"/>
      <c r="K251" s="81" t="s">
        <v>591</v>
      </c>
      <c r="L251" s="81" t="s">
        <v>29</v>
      </c>
      <c r="M251" s="82">
        <v>10440000</v>
      </c>
      <c r="N251" s="81" t="s">
        <v>448</v>
      </c>
      <c r="O251" s="87"/>
    </row>
    <row r="252" spans="1:15" s="79" customFormat="1" ht="24.9" x14ac:dyDescent="0.3">
      <c r="A252" s="123">
        <f t="shared" si="3"/>
        <v>245</v>
      </c>
      <c r="B252" s="74" t="s">
        <v>28</v>
      </c>
      <c r="C252" s="74" t="s">
        <v>16</v>
      </c>
      <c r="D252" s="74" t="s">
        <v>21</v>
      </c>
      <c r="E252" s="75">
        <v>3450</v>
      </c>
      <c r="F252" s="76">
        <v>1991</v>
      </c>
      <c r="G252" s="77"/>
      <c r="H252" s="74" t="s">
        <v>344</v>
      </c>
      <c r="I252" s="77"/>
      <c r="J252" s="77"/>
      <c r="K252" s="74" t="s">
        <v>479</v>
      </c>
      <c r="L252" s="74" t="s">
        <v>29</v>
      </c>
      <c r="M252" s="75">
        <v>28980000</v>
      </c>
      <c r="N252" s="74" t="s">
        <v>448</v>
      </c>
      <c r="O252" s="78"/>
    </row>
    <row r="253" spans="1:15" s="79" customFormat="1" ht="24.9" x14ac:dyDescent="0.3">
      <c r="A253" s="73">
        <f t="shared" si="3"/>
        <v>246</v>
      </c>
      <c r="B253" s="81" t="s">
        <v>28</v>
      </c>
      <c r="C253" s="81" t="s">
        <v>16</v>
      </c>
      <c r="D253" s="81" t="s">
        <v>21</v>
      </c>
      <c r="E253" s="82">
        <v>2679</v>
      </c>
      <c r="F253" s="83">
        <v>2008</v>
      </c>
      <c r="G253" s="81" t="s">
        <v>592</v>
      </c>
      <c r="H253" s="81" t="s">
        <v>344</v>
      </c>
      <c r="I253" s="84"/>
      <c r="J253" s="84"/>
      <c r="K253" s="84" t="s">
        <v>593</v>
      </c>
      <c r="L253" s="81" t="s">
        <v>29</v>
      </c>
      <c r="M253" s="82">
        <v>917557500</v>
      </c>
      <c r="N253" s="81" t="s">
        <v>448</v>
      </c>
      <c r="O253" s="87"/>
    </row>
    <row r="254" spans="1:15" s="79" customFormat="1" ht="24.9" x14ac:dyDescent="0.3">
      <c r="A254" s="73">
        <f t="shared" si="3"/>
        <v>247</v>
      </c>
      <c r="B254" s="81" t="s">
        <v>28</v>
      </c>
      <c r="C254" s="81" t="s">
        <v>16</v>
      </c>
      <c r="D254" s="81" t="s">
        <v>21</v>
      </c>
      <c r="E254" s="82">
        <v>2527</v>
      </c>
      <c r="F254" s="83">
        <v>2009</v>
      </c>
      <c r="G254" s="81" t="s">
        <v>550</v>
      </c>
      <c r="H254" s="81" t="s">
        <v>344</v>
      </c>
      <c r="I254" s="84"/>
      <c r="J254" s="84"/>
      <c r="K254" s="81" t="s">
        <v>529</v>
      </c>
      <c r="L254" s="81" t="s">
        <v>29</v>
      </c>
      <c r="M254" s="82">
        <v>161728000</v>
      </c>
      <c r="N254" s="81" t="s">
        <v>448</v>
      </c>
      <c r="O254" s="85" t="s">
        <v>118</v>
      </c>
    </row>
    <row r="255" spans="1:15" s="79" customFormat="1" ht="24.9" x14ac:dyDescent="0.3">
      <c r="A255" s="73">
        <f t="shared" si="3"/>
        <v>248</v>
      </c>
      <c r="B255" s="81" t="s">
        <v>28</v>
      </c>
      <c r="C255" s="81" t="s">
        <v>16</v>
      </c>
      <c r="D255" s="81" t="s">
        <v>21</v>
      </c>
      <c r="E255" s="82">
        <v>5000</v>
      </c>
      <c r="F255" s="83">
        <v>2013</v>
      </c>
      <c r="G255" s="81" t="s">
        <v>514</v>
      </c>
      <c r="H255" s="81" t="s">
        <v>344</v>
      </c>
      <c r="I255" s="86">
        <v>41639</v>
      </c>
      <c r="J255" s="84"/>
      <c r="K255" s="81" t="s">
        <v>623</v>
      </c>
      <c r="L255" s="81" t="s">
        <v>29</v>
      </c>
      <c r="M255" s="82">
        <v>70000000</v>
      </c>
      <c r="N255" s="81" t="s">
        <v>448</v>
      </c>
      <c r="O255" s="87"/>
    </row>
    <row r="256" spans="1:15" s="79" customFormat="1" ht="24.9" x14ac:dyDescent="0.3">
      <c r="A256" s="123">
        <f t="shared" si="3"/>
        <v>249</v>
      </c>
      <c r="B256" s="74" t="s">
        <v>28</v>
      </c>
      <c r="C256" s="74" t="s">
        <v>16</v>
      </c>
      <c r="D256" s="74" t="s">
        <v>22</v>
      </c>
      <c r="E256" s="75">
        <v>5000</v>
      </c>
      <c r="F256" s="76">
        <v>1991</v>
      </c>
      <c r="G256" s="77"/>
      <c r="H256" s="74" t="s">
        <v>344</v>
      </c>
      <c r="I256" s="77"/>
      <c r="J256" s="77"/>
      <c r="K256" s="74" t="s">
        <v>479</v>
      </c>
      <c r="L256" s="74" t="s">
        <v>29</v>
      </c>
      <c r="M256" s="75">
        <v>12250000</v>
      </c>
      <c r="N256" s="74" t="s">
        <v>448</v>
      </c>
      <c r="O256" s="78"/>
    </row>
    <row r="257" spans="1:15" s="79" customFormat="1" ht="24.9" x14ac:dyDescent="0.3">
      <c r="A257" s="73">
        <f t="shared" si="3"/>
        <v>250</v>
      </c>
      <c r="B257" s="81" t="s">
        <v>28</v>
      </c>
      <c r="C257" s="81" t="s">
        <v>16</v>
      </c>
      <c r="D257" s="81" t="s">
        <v>22</v>
      </c>
      <c r="E257" s="82">
        <v>1232</v>
      </c>
      <c r="F257" s="83">
        <v>2010</v>
      </c>
      <c r="G257" s="81" t="s">
        <v>550</v>
      </c>
      <c r="H257" s="81" t="s">
        <v>344</v>
      </c>
      <c r="I257" s="84"/>
      <c r="J257" s="84"/>
      <c r="K257" s="81" t="s">
        <v>529</v>
      </c>
      <c r="L257" s="81" t="s">
        <v>29</v>
      </c>
      <c r="M257" s="82">
        <v>82748000</v>
      </c>
      <c r="N257" s="81" t="s">
        <v>448</v>
      </c>
      <c r="O257" s="85" t="s">
        <v>118</v>
      </c>
    </row>
    <row r="258" spans="1:15" s="79" customFormat="1" ht="24.9" x14ac:dyDescent="0.3">
      <c r="A258" s="73">
        <f t="shared" si="3"/>
        <v>251</v>
      </c>
      <c r="B258" s="81" t="s">
        <v>28</v>
      </c>
      <c r="C258" s="81" t="s">
        <v>16</v>
      </c>
      <c r="D258" s="81" t="s">
        <v>25</v>
      </c>
      <c r="E258" s="82">
        <v>5998</v>
      </c>
      <c r="F258" s="83">
        <v>2013</v>
      </c>
      <c r="G258" s="81" t="s">
        <v>550</v>
      </c>
      <c r="H258" s="81" t="s">
        <v>344</v>
      </c>
      <c r="I258" s="84"/>
      <c r="J258" s="84"/>
      <c r="K258" s="81" t="s">
        <v>529</v>
      </c>
      <c r="L258" s="81" t="s">
        <v>29</v>
      </c>
      <c r="M258" s="82">
        <v>1068402000</v>
      </c>
      <c r="N258" s="81" t="s">
        <v>448</v>
      </c>
      <c r="O258" s="85" t="s">
        <v>118</v>
      </c>
    </row>
    <row r="259" spans="1:15" s="79" customFormat="1" ht="24.9" x14ac:dyDescent="0.3">
      <c r="A259" s="73">
        <f t="shared" si="3"/>
        <v>252</v>
      </c>
      <c r="B259" s="81" t="s">
        <v>624</v>
      </c>
      <c r="C259" s="81" t="s">
        <v>625</v>
      </c>
      <c r="D259" s="81" t="s">
        <v>17</v>
      </c>
      <c r="E259" s="82">
        <v>0</v>
      </c>
      <c r="F259" s="83">
        <v>1995</v>
      </c>
      <c r="G259" s="81" t="s">
        <v>463</v>
      </c>
      <c r="H259" s="84"/>
      <c r="I259" s="84"/>
      <c r="J259" s="84"/>
      <c r="K259" s="84" t="s">
        <v>464</v>
      </c>
      <c r="L259" s="81" t="s">
        <v>29</v>
      </c>
      <c r="M259" s="82">
        <v>3240000</v>
      </c>
      <c r="N259" s="81" t="s">
        <v>448</v>
      </c>
      <c r="O259" s="85" t="s">
        <v>462</v>
      </c>
    </row>
    <row r="260" spans="1:15" s="79" customFormat="1" ht="24.9" x14ac:dyDescent="0.3">
      <c r="A260" s="73">
        <f t="shared" si="3"/>
        <v>253</v>
      </c>
      <c r="B260" s="81" t="s">
        <v>626</v>
      </c>
      <c r="C260" s="81" t="s">
        <v>627</v>
      </c>
      <c r="D260" s="81" t="s">
        <v>17</v>
      </c>
      <c r="E260" s="82">
        <v>2500</v>
      </c>
      <c r="F260" s="83">
        <v>2008</v>
      </c>
      <c r="G260" s="84"/>
      <c r="H260" s="84"/>
      <c r="I260" s="84"/>
      <c r="J260" s="84"/>
      <c r="K260" s="84" t="s">
        <v>628</v>
      </c>
      <c r="L260" s="81" t="s">
        <v>29</v>
      </c>
      <c r="M260" s="82">
        <v>5000000</v>
      </c>
      <c r="N260" s="81" t="s">
        <v>448</v>
      </c>
      <c r="O260" s="87"/>
    </row>
    <row r="261" spans="1:15" s="79" customFormat="1" ht="24.9" x14ac:dyDescent="0.3">
      <c r="A261" s="73">
        <f t="shared" si="3"/>
        <v>254</v>
      </c>
      <c r="B261" s="81" t="s">
        <v>629</v>
      </c>
      <c r="C261" s="81" t="s">
        <v>630</v>
      </c>
      <c r="D261" s="81" t="s">
        <v>17</v>
      </c>
      <c r="E261" s="82">
        <v>320</v>
      </c>
      <c r="F261" s="83">
        <v>2006</v>
      </c>
      <c r="G261" s="81" t="s">
        <v>631</v>
      </c>
      <c r="H261" s="81" t="s">
        <v>344</v>
      </c>
      <c r="I261" s="84"/>
      <c r="J261" s="84"/>
      <c r="K261" s="81" t="s">
        <v>632</v>
      </c>
      <c r="L261" s="81" t="s">
        <v>29</v>
      </c>
      <c r="M261" s="82">
        <v>750000000</v>
      </c>
      <c r="N261" s="81" t="s">
        <v>448</v>
      </c>
      <c r="O261" s="87"/>
    </row>
    <row r="262" spans="1:15" s="79" customFormat="1" ht="24.9" x14ac:dyDescent="0.3">
      <c r="A262" s="73">
        <f t="shared" si="3"/>
        <v>255</v>
      </c>
      <c r="B262" s="81" t="s">
        <v>35</v>
      </c>
      <c r="C262" s="81" t="s">
        <v>26</v>
      </c>
      <c r="D262" s="81" t="s">
        <v>17</v>
      </c>
      <c r="E262" s="82">
        <v>3800</v>
      </c>
      <c r="F262" s="83">
        <v>2001</v>
      </c>
      <c r="G262" s="84"/>
      <c r="H262" s="81" t="s">
        <v>344</v>
      </c>
      <c r="I262" s="84"/>
      <c r="J262" s="84"/>
      <c r="K262" s="81" t="s">
        <v>587</v>
      </c>
      <c r="L262" s="81" t="s">
        <v>29</v>
      </c>
      <c r="M262" s="82">
        <v>45600000</v>
      </c>
      <c r="N262" s="81" t="s">
        <v>448</v>
      </c>
      <c r="O262" s="87"/>
    </row>
    <row r="263" spans="1:15" s="79" customFormat="1" ht="24.9" x14ac:dyDescent="0.3">
      <c r="A263" s="123">
        <f t="shared" si="3"/>
        <v>256</v>
      </c>
      <c r="B263" s="74" t="s">
        <v>35</v>
      </c>
      <c r="C263" s="74" t="s">
        <v>26</v>
      </c>
      <c r="D263" s="74" t="s">
        <v>17</v>
      </c>
      <c r="E263" s="75">
        <v>1842</v>
      </c>
      <c r="F263" s="76">
        <v>2006</v>
      </c>
      <c r="G263" s="77"/>
      <c r="H263" s="74" t="s">
        <v>344</v>
      </c>
      <c r="I263" s="77"/>
      <c r="J263" s="77"/>
      <c r="K263" s="74" t="s">
        <v>532</v>
      </c>
      <c r="L263" s="74" t="s">
        <v>29</v>
      </c>
      <c r="M263" s="75">
        <v>119730000</v>
      </c>
      <c r="N263" s="74" t="s">
        <v>448</v>
      </c>
      <c r="O263" s="78"/>
    </row>
    <row r="264" spans="1:15" s="79" customFormat="1" ht="24.9" x14ac:dyDescent="0.3">
      <c r="A264" s="123">
        <f t="shared" si="3"/>
        <v>257</v>
      </c>
      <c r="B264" s="74" t="s">
        <v>34</v>
      </c>
      <c r="C264" s="74" t="s">
        <v>24</v>
      </c>
      <c r="D264" s="74" t="s">
        <v>17</v>
      </c>
      <c r="E264" s="75">
        <v>2400</v>
      </c>
      <c r="F264" s="76">
        <v>1979</v>
      </c>
      <c r="G264" s="74" t="s">
        <v>633</v>
      </c>
      <c r="H264" s="74" t="s">
        <v>344</v>
      </c>
      <c r="I264" s="77"/>
      <c r="J264" s="77"/>
      <c r="K264" s="74" t="s">
        <v>634</v>
      </c>
      <c r="L264" s="74" t="s">
        <v>29</v>
      </c>
      <c r="M264" s="75">
        <v>28800000</v>
      </c>
      <c r="N264" s="74" t="s">
        <v>448</v>
      </c>
      <c r="O264" s="80" t="s">
        <v>635</v>
      </c>
    </row>
    <row r="265" spans="1:15" s="79" customFormat="1" ht="24.9" x14ac:dyDescent="0.3">
      <c r="A265" s="73">
        <f t="shared" ref="A265:A328" si="4">A264+1</f>
        <v>258</v>
      </c>
      <c r="B265" s="81" t="s">
        <v>34</v>
      </c>
      <c r="C265" s="81" t="s">
        <v>24</v>
      </c>
      <c r="D265" s="81" t="s">
        <v>17</v>
      </c>
      <c r="E265" s="82">
        <v>5581</v>
      </c>
      <c r="F265" s="83">
        <v>1984</v>
      </c>
      <c r="G265" s="81" t="s">
        <v>636</v>
      </c>
      <c r="H265" s="81" t="s">
        <v>344</v>
      </c>
      <c r="I265" s="84"/>
      <c r="J265" s="84"/>
      <c r="K265" s="81" t="s">
        <v>637</v>
      </c>
      <c r="L265" s="81" t="s">
        <v>29</v>
      </c>
      <c r="M265" s="82">
        <v>32937900</v>
      </c>
      <c r="N265" s="81" t="s">
        <v>448</v>
      </c>
      <c r="O265" s="87"/>
    </row>
    <row r="266" spans="1:15" s="79" customFormat="1" ht="24.9" x14ac:dyDescent="0.3">
      <c r="A266" s="123">
        <f t="shared" si="4"/>
        <v>259</v>
      </c>
      <c r="B266" s="74" t="s">
        <v>34</v>
      </c>
      <c r="C266" s="74" t="s">
        <v>24</v>
      </c>
      <c r="D266" s="74" t="s">
        <v>19</v>
      </c>
      <c r="E266" s="75">
        <v>3200</v>
      </c>
      <c r="F266" s="76">
        <v>1979</v>
      </c>
      <c r="G266" s="74" t="s">
        <v>638</v>
      </c>
      <c r="H266" s="74" t="s">
        <v>344</v>
      </c>
      <c r="I266" s="77"/>
      <c r="J266" s="77"/>
      <c r="K266" s="74" t="s">
        <v>639</v>
      </c>
      <c r="L266" s="74" t="s">
        <v>29</v>
      </c>
      <c r="M266" s="75">
        <v>38400000</v>
      </c>
      <c r="N266" s="74" t="s">
        <v>448</v>
      </c>
      <c r="O266" s="80" t="s">
        <v>640</v>
      </c>
    </row>
    <row r="267" spans="1:15" s="79" customFormat="1" ht="24.9" x14ac:dyDescent="0.3">
      <c r="A267" s="123">
        <f t="shared" si="4"/>
        <v>260</v>
      </c>
      <c r="B267" s="74" t="s">
        <v>34</v>
      </c>
      <c r="C267" s="74" t="s">
        <v>24</v>
      </c>
      <c r="D267" s="74" t="s">
        <v>20</v>
      </c>
      <c r="E267" s="75">
        <v>4650</v>
      </c>
      <c r="F267" s="76">
        <v>1979</v>
      </c>
      <c r="G267" s="74" t="s">
        <v>638</v>
      </c>
      <c r="H267" s="74" t="s">
        <v>344</v>
      </c>
      <c r="I267" s="77"/>
      <c r="J267" s="77"/>
      <c r="K267" s="74" t="s">
        <v>641</v>
      </c>
      <c r="L267" s="74" t="s">
        <v>29</v>
      </c>
      <c r="M267" s="75">
        <v>39060000</v>
      </c>
      <c r="N267" s="74" t="s">
        <v>448</v>
      </c>
      <c r="O267" s="78"/>
    </row>
    <row r="268" spans="1:15" s="79" customFormat="1" ht="24.9" x14ac:dyDescent="0.3">
      <c r="A268" s="123">
        <f t="shared" si="4"/>
        <v>261</v>
      </c>
      <c r="B268" s="74" t="s">
        <v>34</v>
      </c>
      <c r="C268" s="74" t="s">
        <v>24</v>
      </c>
      <c r="D268" s="74" t="s">
        <v>21</v>
      </c>
      <c r="E268" s="75">
        <v>3500</v>
      </c>
      <c r="F268" s="76">
        <v>1979</v>
      </c>
      <c r="G268" s="74" t="s">
        <v>638</v>
      </c>
      <c r="H268" s="74" t="s">
        <v>344</v>
      </c>
      <c r="I268" s="77"/>
      <c r="J268" s="77"/>
      <c r="K268" s="74" t="s">
        <v>634</v>
      </c>
      <c r="L268" s="74" t="s">
        <v>29</v>
      </c>
      <c r="M268" s="75">
        <v>42000000</v>
      </c>
      <c r="N268" s="74" t="s">
        <v>448</v>
      </c>
      <c r="O268" s="80" t="s">
        <v>642</v>
      </c>
    </row>
    <row r="269" spans="1:15" s="79" customFormat="1" ht="24.9" x14ac:dyDescent="0.3">
      <c r="A269" s="123">
        <f t="shared" si="4"/>
        <v>262</v>
      </c>
      <c r="B269" s="74" t="s">
        <v>34</v>
      </c>
      <c r="C269" s="74" t="s">
        <v>24</v>
      </c>
      <c r="D269" s="74" t="s">
        <v>22</v>
      </c>
      <c r="E269" s="75">
        <v>4500</v>
      </c>
      <c r="F269" s="76">
        <v>1979</v>
      </c>
      <c r="G269" s="74" t="s">
        <v>638</v>
      </c>
      <c r="H269" s="74" t="s">
        <v>344</v>
      </c>
      <c r="I269" s="77"/>
      <c r="J269" s="77"/>
      <c r="K269" s="74" t="s">
        <v>643</v>
      </c>
      <c r="L269" s="74" t="s">
        <v>29</v>
      </c>
      <c r="M269" s="75">
        <v>54000000</v>
      </c>
      <c r="N269" s="74" t="s">
        <v>448</v>
      </c>
      <c r="O269" s="80" t="s">
        <v>644</v>
      </c>
    </row>
    <row r="270" spans="1:15" s="79" customFormat="1" ht="24.9" x14ac:dyDescent="0.3">
      <c r="A270" s="123">
        <f t="shared" si="4"/>
        <v>263</v>
      </c>
      <c r="B270" s="74" t="s">
        <v>34</v>
      </c>
      <c r="C270" s="74" t="s">
        <v>24</v>
      </c>
      <c r="D270" s="74" t="s">
        <v>25</v>
      </c>
      <c r="E270" s="75">
        <v>4600</v>
      </c>
      <c r="F270" s="76">
        <v>1979</v>
      </c>
      <c r="G270" s="74" t="s">
        <v>638</v>
      </c>
      <c r="H270" s="74" t="s">
        <v>344</v>
      </c>
      <c r="I270" s="77"/>
      <c r="J270" s="77"/>
      <c r="K270" s="74" t="s">
        <v>634</v>
      </c>
      <c r="L270" s="74" t="s">
        <v>29</v>
      </c>
      <c r="M270" s="75">
        <v>55200000</v>
      </c>
      <c r="N270" s="74" t="s">
        <v>448</v>
      </c>
      <c r="O270" s="80" t="s">
        <v>645</v>
      </c>
    </row>
    <row r="271" spans="1:15" s="79" customFormat="1" ht="24.9" x14ac:dyDescent="0.3">
      <c r="A271" s="123">
        <f t="shared" si="4"/>
        <v>264</v>
      </c>
      <c r="B271" s="74" t="s">
        <v>33</v>
      </c>
      <c r="C271" s="74" t="s">
        <v>23</v>
      </c>
      <c r="D271" s="74" t="s">
        <v>17</v>
      </c>
      <c r="E271" s="75">
        <v>342</v>
      </c>
      <c r="F271" s="76">
        <v>2014</v>
      </c>
      <c r="G271" s="77"/>
      <c r="H271" s="74" t="s">
        <v>344</v>
      </c>
      <c r="I271" s="77"/>
      <c r="J271" s="77"/>
      <c r="K271" s="74" t="s">
        <v>646</v>
      </c>
      <c r="L271" s="74" t="s">
        <v>29</v>
      </c>
      <c r="M271" s="75">
        <v>127500000</v>
      </c>
      <c r="N271" s="74" t="s">
        <v>448</v>
      </c>
      <c r="O271" s="78"/>
    </row>
    <row r="272" spans="1:15" s="79" customFormat="1" ht="24.9" x14ac:dyDescent="0.3">
      <c r="A272" s="123">
        <f t="shared" si="4"/>
        <v>265</v>
      </c>
      <c r="B272" s="74" t="s">
        <v>33</v>
      </c>
      <c r="C272" s="74" t="s">
        <v>23</v>
      </c>
      <c r="D272" s="74" t="s">
        <v>17</v>
      </c>
      <c r="E272" s="75">
        <v>10718</v>
      </c>
      <c r="F272" s="76">
        <v>2015</v>
      </c>
      <c r="G272" s="77"/>
      <c r="H272" s="74" t="s">
        <v>344</v>
      </c>
      <c r="I272" s="77"/>
      <c r="J272" s="77"/>
      <c r="K272" s="74" t="s">
        <v>647</v>
      </c>
      <c r="L272" s="74" t="s">
        <v>29</v>
      </c>
      <c r="M272" s="75">
        <v>617224900</v>
      </c>
      <c r="N272" s="74" t="s">
        <v>448</v>
      </c>
      <c r="O272" s="80" t="s">
        <v>648</v>
      </c>
    </row>
    <row r="273" spans="1:15" s="79" customFormat="1" ht="24.9" x14ac:dyDescent="0.3">
      <c r="A273" s="73">
        <f t="shared" si="4"/>
        <v>266</v>
      </c>
      <c r="B273" s="81" t="s">
        <v>31</v>
      </c>
      <c r="C273" s="81" t="s">
        <v>27</v>
      </c>
      <c r="D273" s="81" t="s">
        <v>17</v>
      </c>
      <c r="E273" s="82">
        <v>11370</v>
      </c>
      <c r="F273" s="83">
        <v>2001</v>
      </c>
      <c r="G273" s="84"/>
      <c r="H273" s="81" t="s">
        <v>344</v>
      </c>
      <c r="I273" s="84"/>
      <c r="J273" s="84"/>
      <c r="K273" s="81" t="s">
        <v>649</v>
      </c>
      <c r="L273" s="81" t="s">
        <v>29</v>
      </c>
      <c r="M273" s="82">
        <v>113700000</v>
      </c>
      <c r="N273" s="81" t="s">
        <v>448</v>
      </c>
      <c r="O273" s="87"/>
    </row>
    <row r="274" spans="1:15" s="79" customFormat="1" ht="24.9" x14ac:dyDescent="0.3">
      <c r="A274" s="73">
        <f t="shared" si="4"/>
        <v>267</v>
      </c>
      <c r="B274" s="81" t="s">
        <v>31</v>
      </c>
      <c r="C274" s="81" t="s">
        <v>27</v>
      </c>
      <c r="D274" s="81" t="s">
        <v>17</v>
      </c>
      <c r="E274" s="82">
        <v>3572</v>
      </c>
      <c r="F274" s="83">
        <v>2001</v>
      </c>
      <c r="G274" s="84"/>
      <c r="H274" s="81" t="s">
        <v>344</v>
      </c>
      <c r="I274" s="84"/>
      <c r="J274" s="84"/>
      <c r="K274" s="81" t="s">
        <v>650</v>
      </c>
      <c r="L274" s="81" t="s">
        <v>29</v>
      </c>
      <c r="M274" s="82">
        <v>14645200</v>
      </c>
      <c r="N274" s="81" t="s">
        <v>448</v>
      </c>
      <c r="O274" s="87"/>
    </row>
    <row r="275" spans="1:15" s="79" customFormat="1" ht="24.9" x14ac:dyDescent="0.3">
      <c r="A275" s="123">
        <f t="shared" si="4"/>
        <v>268</v>
      </c>
      <c r="B275" s="74" t="s">
        <v>31</v>
      </c>
      <c r="C275" s="74" t="s">
        <v>27</v>
      </c>
      <c r="D275" s="74" t="s">
        <v>17</v>
      </c>
      <c r="E275" s="75">
        <v>9550</v>
      </c>
      <c r="F275" s="76">
        <v>2001</v>
      </c>
      <c r="G275" s="77"/>
      <c r="H275" s="74" t="s">
        <v>344</v>
      </c>
      <c r="I275" s="77"/>
      <c r="J275" s="77"/>
      <c r="K275" s="74" t="s">
        <v>646</v>
      </c>
      <c r="L275" s="74" t="s">
        <v>29</v>
      </c>
      <c r="M275" s="75">
        <v>254955000</v>
      </c>
      <c r="N275" s="74" t="s">
        <v>448</v>
      </c>
      <c r="O275" s="78"/>
    </row>
    <row r="276" spans="1:15" s="79" customFormat="1" ht="24.9" x14ac:dyDescent="0.3">
      <c r="A276" s="123">
        <f t="shared" si="4"/>
        <v>269</v>
      </c>
      <c r="B276" s="74" t="s">
        <v>31</v>
      </c>
      <c r="C276" s="74" t="s">
        <v>27</v>
      </c>
      <c r="D276" s="74" t="s">
        <v>17</v>
      </c>
      <c r="E276" s="75">
        <v>4385</v>
      </c>
      <c r="F276" s="76">
        <v>2001</v>
      </c>
      <c r="G276" s="77"/>
      <c r="H276" s="74" t="s">
        <v>344</v>
      </c>
      <c r="I276" s="77"/>
      <c r="J276" s="77"/>
      <c r="K276" s="74" t="s">
        <v>651</v>
      </c>
      <c r="L276" s="74" t="s">
        <v>29</v>
      </c>
      <c r="M276" s="75">
        <v>43850000</v>
      </c>
      <c r="N276" s="74" t="s">
        <v>448</v>
      </c>
      <c r="O276" s="78"/>
    </row>
    <row r="277" spans="1:15" s="79" customFormat="1" ht="24.9" x14ac:dyDescent="0.3">
      <c r="A277" s="123">
        <f t="shared" si="4"/>
        <v>270</v>
      </c>
      <c r="B277" s="74" t="s">
        <v>31</v>
      </c>
      <c r="C277" s="74" t="s">
        <v>27</v>
      </c>
      <c r="D277" s="74" t="s">
        <v>17</v>
      </c>
      <c r="E277" s="75">
        <v>15.702</v>
      </c>
      <c r="F277" s="76">
        <v>2004</v>
      </c>
      <c r="G277" s="77"/>
      <c r="H277" s="74" t="s">
        <v>344</v>
      </c>
      <c r="I277" s="77"/>
      <c r="J277" s="77"/>
      <c r="K277" s="74" t="s">
        <v>532</v>
      </c>
      <c r="L277" s="74" t="s">
        <v>29</v>
      </c>
      <c r="M277" s="75">
        <v>494612500</v>
      </c>
      <c r="N277" s="74" t="s">
        <v>448</v>
      </c>
      <c r="O277" s="78"/>
    </row>
    <row r="278" spans="1:15" s="79" customFormat="1" ht="24.9" x14ac:dyDescent="0.3">
      <c r="A278" s="73">
        <f t="shared" si="4"/>
        <v>271</v>
      </c>
      <c r="B278" s="81" t="s">
        <v>31</v>
      </c>
      <c r="C278" s="81" t="s">
        <v>27</v>
      </c>
      <c r="D278" s="81" t="s">
        <v>17</v>
      </c>
      <c r="E278" s="82">
        <v>2198</v>
      </c>
      <c r="F278" s="83">
        <v>2006</v>
      </c>
      <c r="G278" s="84"/>
      <c r="H278" s="81" t="s">
        <v>344</v>
      </c>
      <c r="I278" s="84"/>
      <c r="J278" s="84"/>
      <c r="K278" s="81" t="s">
        <v>533</v>
      </c>
      <c r="L278" s="81" t="s">
        <v>29</v>
      </c>
      <c r="M278" s="82">
        <v>274750000</v>
      </c>
      <c r="N278" s="81" t="s">
        <v>448</v>
      </c>
      <c r="O278" s="87"/>
    </row>
    <row r="279" spans="1:15" s="79" customFormat="1" ht="24.9" x14ac:dyDescent="0.3">
      <c r="A279" s="123">
        <f t="shared" si="4"/>
        <v>272</v>
      </c>
      <c r="B279" s="74" t="s">
        <v>31</v>
      </c>
      <c r="C279" s="74" t="s">
        <v>27</v>
      </c>
      <c r="D279" s="74" t="s">
        <v>19</v>
      </c>
      <c r="E279" s="75">
        <v>5523</v>
      </c>
      <c r="F279" s="76">
        <v>2001</v>
      </c>
      <c r="G279" s="77"/>
      <c r="H279" s="74" t="s">
        <v>344</v>
      </c>
      <c r="I279" s="77"/>
      <c r="J279" s="77"/>
      <c r="K279" s="74" t="s">
        <v>646</v>
      </c>
      <c r="L279" s="74" t="s">
        <v>29</v>
      </c>
      <c r="M279" s="75">
        <v>32585700</v>
      </c>
      <c r="N279" s="74" t="s">
        <v>448</v>
      </c>
      <c r="O279" s="78"/>
    </row>
    <row r="280" spans="1:15" s="79" customFormat="1" ht="24.9" x14ac:dyDescent="0.3">
      <c r="A280" s="123">
        <f t="shared" si="4"/>
        <v>273</v>
      </c>
      <c r="B280" s="74" t="s">
        <v>31</v>
      </c>
      <c r="C280" s="74" t="s">
        <v>27</v>
      </c>
      <c r="D280" s="74" t="s">
        <v>19</v>
      </c>
      <c r="E280" s="75">
        <v>514</v>
      </c>
      <c r="F280" s="76">
        <v>2006</v>
      </c>
      <c r="G280" s="77"/>
      <c r="H280" s="74" t="s">
        <v>344</v>
      </c>
      <c r="I280" s="77"/>
      <c r="J280" s="77"/>
      <c r="K280" s="74" t="s">
        <v>532</v>
      </c>
      <c r="L280" s="74" t="s">
        <v>29</v>
      </c>
      <c r="M280" s="75">
        <v>33410000</v>
      </c>
      <c r="N280" s="74" t="s">
        <v>448</v>
      </c>
      <c r="O280" s="78"/>
    </row>
    <row r="281" spans="1:15" s="79" customFormat="1" ht="24.9" x14ac:dyDescent="0.3">
      <c r="A281" s="73">
        <f t="shared" si="4"/>
        <v>274</v>
      </c>
      <c r="B281" s="81" t="s">
        <v>31</v>
      </c>
      <c r="C281" s="81" t="s">
        <v>27</v>
      </c>
      <c r="D281" s="81" t="s">
        <v>20</v>
      </c>
      <c r="E281" s="82">
        <v>2600</v>
      </c>
      <c r="F281" s="83">
        <v>1988</v>
      </c>
      <c r="G281" s="84"/>
      <c r="H281" s="81" t="s">
        <v>344</v>
      </c>
      <c r="I281" s="84"/>
      <c r="J281" s="84"/>
      <c r="K281" s="81" t="s">
        <v>652</v>
      </c>
      <c r="L281" s="81" t="s">
        <v>29</v>
      </c>
      <c r="M281" s="82">
        <v>18590000</v>
      </c>
      <c r="N281" s="81" t="s">
        <v>448</v>
      </c>
      <c r="O281" s="87"/>
    </row>
    <row r="282" spans="1:15" s="79" customFormat="1" ht="24.9" x14ac:dyDescent="0.3">
      <c r="A282" s="123">
        <f t="shared" si="4"/>
        <v>275</v>
      </c>
      <c r="B282" s="74" t="s">
        <v>31</v>
      </c>
      <c r="C282" s="74" t="s">
        <v>27</v>
      </c>
      <c r="D282" s="74" t="s">
        <v>20</v>
      </c>
      <c r="E282" s="75">
        <v>5200</v>
      </c>
      <c r="F282" s="76">
        <v>2001</v>
      </c>
      <c r="G282" s="77"/>
      <c r="H282" s="74" t="s">
        <v>344</v>
      </c>
      <c r="I282" s="77"/>
      <c r="J282" s="77"/>
      <c r="K282" s="74" t="s">
        <v>646</v>
      </c>
      <c r="L282" s="74" t="s">
        <v>29</v>
      </c>
      <c r="M282" s="75">
        <v>29028000</v>
      </c>
      <c r="N282" s="74" t="s">
        <v>448</v>
      </c>
      <c r="O282" s="78"/>
    </row>
    <row r="283" spans="1:15" s="79" customFormat="1" ht="24.9" x14ac:dyDescent="0.3">
      <c r="A283" s="123">
        <f t="shared" si="4"/>
        <v>276</v>
      </c>
      <c r="B283" s="74" t="s">
        <v>31</v>
      </c>
      <c r="C283" s="74" t="s">
        <v>27</v>
      </c>
      <c r="D283" s="74" t="s">
        <v>20</v>
      </c>
      <c r="E283" s="75">
        <v>492</v>
      </c>
      <c r="F283" s="76">
        <v>2006</v>
      </c>
      <c r="G283" s="77"/>
      <c r="H283" s="74" t="s">
        <v>344</v>
      </c>
      <c r="I283" s="77"/>
      <c r="J283" s="77"/>
      <c r="K283" s="74" t="s">
        <v>532</v>
      </c>
      <c r="L283" s="74" t="s">
        <v>29</v>
      </c>
      <c r="M283" s="75">
        <v>31980000</v>
      </c>
      <c r="N283" s="74" t="s">
        <v>448</v>
      </c>
      <c r="O283" s="78"/>
    </row>
    <row r="284" spans="1:15" s="79" customFormat="1" ht="24.9" x14ac:dyDescent="0.3">
      <c r="A284" s="73">
        <f t="shared" si="4"/>
        <v>277</v>
      </c>
      <c r="B284" s="81" t="s">
        <v>31</v>
      </c>
      <c r="C284" s="81" t="s">
        <v>27</v>
      </c>
      <c r="D284" s="81" t="s">
        <v>21</v>
      </c>
      <c r="E284" s="82">
        <v>2200</v>
      </c>
      <c r="F284" s="83">
        <v>1987</v>
      </c>
      <c r="G284" s="84"/>
      <c r="H284" s="81" t="s">
        <v>344</v>
      </c>
      <c r="I284" s="84"/>
      <c r="J284" s="84"/>
      <c r="K284" s="81" t="s">
        <v>652</v>
      </c>
      <c r="L284" s="81" t="s">
        <v>29</v>
      </c>
      <c r="M284" s="82">
        <v>59400000</v>
      </c>
      <c r="N284" s="81" t="s">
        <v>448</v>
      </c>
      <c r="O284" s="87"/>
    </row>
    <row r="285" spans="1:15" s="79" customFormat="1" ht="24.9" x14ac:dyDescent="0.3">
      <c r="A285" s="73">
        <f t="shared" si="4"/>
        <v>278</v>
      </c>
      <c r="B285" s="81" t="s">
        <v>31</v>
      </c>
      <c r="C285" s="81" t="s">
        <v>27</v>
      </c>
      <c r="D285" s="81" t="s">
        <v>22</v>
      </c>
      <c r="E285" s="82">
        <v>4000</v>
      </c>
      <c r="F285" s="83">
        <v>1987</v>
      </c>
      <c r="G285" s="84"/>
      <c r="H285" s="81" t="s">
        <v>344</v>
      </c>
      <c r="I285" s="84"/>
      <c r="J285" s="84"/>
      <c r="K285" s="81" t="s">
        <v>652</v>
      </c>
      <c r="L285" s="81" t="s">
        <v>29</v>
      </c>
      <c r="M285" s="82">
        <v>328000000</v>
      </c>
      <c r="N285" s="81" t="s">
        <v>448</v>
      </c>
      <c r="O285" s="87"/>
    </row>
    <row r="286" spans="1:15" s="79" customFormat="1" ht="24.9" x14ac:dyDescent="0.3">
      <c r="A286" s="73">
        <f t="shared" si="4"/>
        <v>279</v>
      </c>
      <c r="B286" s="81" t="s">
        <v>653</v>
      </c>
      <c r="C286" s="81" t="s">
        <v>654</v>
      </c>
      <c r="D286" s="81" t="s">
        <v>20</v>
      </c>
      <c r="E286" s="82">
        <v>3423</v>
      </c>
      <c r="F286" s="83">
        <v>1980</v>
      </c>
      <c r="G286" s="81" t="s">
        <v>655</v>
      </c>
      <c r="H286" s="81" t="s">
        <v>344</v>
      </c>
      <c r="I286" s="84"/>
      <c r="J286" s="84"/>
      <c r="K286" s="81" t="s">
        <v>656</v>
      </c>
      <c r="L286" s="81" t="s">
        <v>18</v>
      </c>
      <c r="M286" s="82">
        <v>34230000</v>
      </c>
      <c r="N286" s="81" t="s">
        <v>657</v>
      </c>
      <c r="O286" s="87"/>
    </row>
    <row r="287" spans="1:15" s="79" customFormat="1" ht="24.9" x14ac:dyDescent="0.3">
      <c r="A287" s="73">
        <f t="shared" si="4"/>
        <v>280</v>
      </c>
      <c r="B287" s="81" t="s">
        <v>37</v>
      </c>
      <c r="C287" s="81" t="s">
        <v>38</v>
      </c>
      <c r="D287" s="81" t="s">
        <v>19</v>
      </c>
      <c r="E287" s="82">
        <v>4400</v>
      </c>
      <c r="F287" s="83">
        <v>2014</v>
      </c>
      <c r="G287" s="81" t="s">
        <v>658</v>
      </c>
      <c r="H287" s="81" t="s">
        <v>344</v>
      </c>
      <c r="I287" s="84"/>
      <c r="J287" s="84"/>
      <c r="K287" s="81" t="s">
        <v>659</v>
      </c>
      <c r="L287" s="81" t="s">
        <v>29</v>
      </c>
      <c r="M287" s="82">
        <v>4385040000</v>
      </c>
      <c r="N287" s="81" t="s">
        <v>660</v>
      </c>
      <c r="O287" s="87"/>
    </row>
    <row r="288" spans="1:15" s="79" customFormat="1" ht="37.35" x14ac:dyDescent="0.3">
      <c r="A288" s="73">
        <f t="shared" si="4"/>
        <v>281</v>
      </c>
      <c r="B288" s="81" t="s">
        <v>28</v>
      </c>
      <c r="C288" s="81" t="s">
        <v>16</v>
      </c>
      <c r="D288" s="81" t="s">
        <v>19</v>
      </c>
      <c r="E288" s="82">
        <v>70740</v>
      </c>
      <c r="F288" s="83">
        <v>1981</v>
      </c>
      <c r="G288" s="81" t="s">
        <v>661</v>
      </c>
      <c r="H288" s="81" t="s">
        <v>344</v>
      </c>
      <c r="I288" s="129" t="s">
        <v>835</v>
      </c>
      <c r="J288" s="128" t="s">
        <v>834</v>
      </c>
      <c r="K288" s="84"/>
      <c r="L288" s="81" t="s">
        <v>29</v>
      </c>
      <c r="M288" s="82">
        <v>22858800000</v>
      </c>
      <c r="N288" s="81" t="s">
        <v>662</v>
      </c>
      <c r="O288" s="85" t="s">
        <v>663</v>
      </c>
    </row>
    <row r="289" spans="1:15" s="79" customFormat="1" ht="24.9" x14ac:dyDescent="0.3">
      <c r="A289" s="73">
        <f t="shared" si="4"/>
        <v>282</v>
      </c>
      <c r="B289" s="81" t="s">
        <v>42</v>
      </c>
      <c r="C289" s="81" t="s">
        <v>43</v>
      </c>
      <c r="D289" s="81" t="s">
        <v>17</v>
      </c>
      <c r="E289" s="82">
        <v>8000</v>
      </c>
      <c r="F289" s="83">
        <v>1985</v>
      </c>
      <c r="G289" s="81" t="s">
        <v>664</v>
      </c>
      <c r="H289" s="81" t="s">
        <v>344</v>
      </c>
      <c r="I289" s="84"/>
      <c r="J289" s="84"/>
      <c r="K289" s="81" t="s">
        <v>665</v>
      </c>
      <c r="L289" s="81" t="s">
        <v>29</v>
      </c>
      <c r="M289" s="82">
        <v>80000000</v>
      </c>
      <c r="N289" s="81" t="s">
        <v>666</v>
      </c>
      <c r="O289" s="87"/>
    </row>
    <row r="290" spans="1:15" s="79" customFormat="1" ht="24.9" x14ac:dyDescent="0.3">
      <c r="A290" s="73">
        <f t="shared" si="4"/>
        <v>283</v>
      </c>
      <c r="B290" s="81" t="s">
        <v>37</v>
      </c>
      <c r="C290" s="81" t="s">
        <v>38</v>
      </c>
      <c r="D290" s="81" t="s">
        <v>17</v>
      </c>
      <c r="E290" s="82">
        <v>200</v>
      </c>
      <c r="F290" s="83">
        <v>2012</v>
      </c>
      <c r="G290" s="81" t="s">
        <v>667</v>
      </c>
      <c r="H290" s="81" t="s">
        <v>344</v>
      </c>
      <c r="I290" s="84"/>
      <c r="J290" s="84"/>
      <c r="K290" s="81" t="s">
        <v>499</v>
      </c>
      <c r="L290" s="81" t="s">
        <v>29</v>
      </c>
      <c r="M290" s="82">
        <v>7000000</v>
      </c>
      <c r="N290" s="81" t="s">
        <v>668</v>
      </c>
      <c r="O290" s="85" t="s">
        <v>669</v>
      </c>
    </row>
    <row r="291" spans="1:15" s="79" customFormat="1" ht="24.9" x14ac:dyDescent="0.3">
      <c r="A291" s="73">
        <f t="shared" si="4"/>
        <v>284</v>
      </c>
      <c r="B291" s="81" t="s">
        <v>37</v>
      </c>
      <c r="C291" s="81" t="s">
        <v>38</v>
      </c>
      <c r="D291" s="81" t="s">
        <v>25</v>
      </c>
      <c r="E291" s="82">
        <v>1200</v>
      </c>
      <c r="F291" s="83">
        <v>2012</v>
      </c>
      <c r="G291" s="81" t="s">
        <v>670</v>
      </c>
      <c r="H291" s="81" t="s">
        <v>344</v>
      </c>
      <c r="I291" s="84"/>
      <c r="J291" s="84"/>
      <c r="K291" s="81" t="s">
        <v>671</v>
      </c>
      <c r="L291" s="81" t="s">
        <v>29</v>
      </c>
      <c r="M291" s="82">
        <v>26400000</v>
      </c>
      <c r="N291" s="81" t="s">
        <v>668</v>
      </c>
      <c r="O291" s="85" t="s">
        <v>672</v>
      </c>
    </row>
    <row r="292" spans="1:15" s="79" customFormat="1" ht="24.9" x14ac:dyDescent="0.3">
      <c r="A292" s="73">
        <f t="shared" si="4"/>
        <v>285</v>
      </c>
      <c r="B292" s="81" t="s">
        <v>418</v>
      </c>
      <c r="C292" s="81" t="s">
        <v>419</v>
      </c>
      <c r="D292" s="81" t="s">
        <v>19</v>
      </c>
      <c r="E292" s="82">
        <v>0</v>
      </c>
      <c r="F292" s="83">
        <v>1982</v>
      </c>
      <c r="G292" s="81" t="s">
        <v>673</v>
      </c>
      <c r="H292" s="81" t="s">
        <v>344</v>
      </c>
      <c r="I292" s="84"/>
      <c r="J292" s="84"/>
      <c r="K292" s="84"/>
      <c r="L292" s="81" t="s">
        <v>29</v>
      </c>
      <c r="M292" s="82">
        <v>450000</v>
      </c>
      <c r="N292" s="81" t="s">
        <v>668</v>
      </c>
      <c r="O292" s="85" t="s">
        <v>673</v>
      </c>
    </row>
    <row r="293" spans="1:15" s="79" customFormat="1" ht="24.9" x14ac:dyDescent="0.3">
      <c r="A293" s="73">
        <f t="shared" si="4"/>
        <v>286</v>
      </c>
      <c r="B293" s="81" t="s">
        <v>42</v>
      </c>
      <c r="C293" s="81" t="s">
        <v>43</v>
      </c>
      <c r="D293" s="81" t="s">
        <v>17</v>
      </c>
      <c r="E293" s="82">
        <v>172</v>
      </c>
      <c r="F293" s="83">
        <v>2012</v>
      </c>
      <c r="G293" s="81" t="s">
        <v>674</v>
      </c>
      <c r="H293" s="81" t="s">
        <v>344</v>
      </c>
      <c r="I293" s="84"/>
      <c r="J293" s="84"/>
      <c r="K293" s="81" t="s">
        <v>675</v>
      </c>
      <c r="L293" s="81" t="s">
        <v>29</v>
      </c>
      <c r="M293" s="82">
        <v>8084000</v>
      </c>
      <c r="N293" s="81" t="s">
        <v>668</v>
      </c>
      <c r="O293" s="85" t="s">
        <v>676</v>
      </c>
    </row>
    <row r="294" spans="1:15" s="79" customFormat="1" ht="24.9" x14ac:dyDescent="0.3">
      <c r="A294" s="73">
        <f t="shared" si="4"/>
        <v>287</v>
      </c>
      <c r="B294" s="81" t="s">
        <v>42</v>
      </c>
      <c r="C294" s="81" t="s">
        <v>43</v>
      </c>
      <c r="D294" s="81" t="s">
        <v>21</v>
      </c>
      <c r="E294" s="82">
        <v>199</v>
      </c>
      <c r="F294" s="83">
        <v>2012</v>
      </c>
      <c r="G294" s="81" t="s">
        <v>677</v>
      </c>
      <c r="H294" s="81" t="s">
        <v>344</v>
      </c>
      <c r="I294" s="84"/>
      <c r="J294" s="84"/>
      <c r="K294" s="81" t="s">
        <v>675</v>
      </c>
      <c r="L294" s="81" t="s">
        <v>29</v>
      </c>
      <c r="M294" s="82">
        <v>3184000</v>
      </c>
      <c r="N294" s="81" t="s">
        <v>668</v>
      </c>
      <c r="O294" s="85" t="s">
        <v>678</v>
      </c>
    </row>
    <row r="295" spans="1:15" s="79" customFormat="1" ht="24.9" x14ac:dyDescent="0.3">
      <c r="A295" s="73">
        <f t="shared" si="4"/>
        <v>288</v>
      </c>
      <c r="B295" s="81" t="s">
        <v>444</v>
      </c>
      <c r="C295" s="81" t="s">
        <v>445</v>
      </c>
      <c r="D295" s="81" t="s">
        <v>17</v>
      </c>
      <c r="E295" s="82">
        <v>550</v>
      </c>
      <c r="F295" s="83">
        <v>2012</v>
      </c>
      <c r="G295" s="81" t="s">
        <v>679</v>
      </c>
      <c r="H295" s="81" t="s">
        <v>344</v>
      </c>
      <c r="I295" s="84"/>
      <c r="J295" s="84"/>
      <c r="K295" s="81" t="s">
        <v>680</v>
      </c>
      <c r="L295" s="81" t="s">
        <v>29</v>
      </c>
      <c r="M295" s="82">
        <v>23650000</v>
      </c>
      <c r="N295" s="81" t="s">
        <v>681</v>
      </c>
      <c r="O295" s="85" t="s">
        <v>682</v>
      </c>
    </row>
    <row r="296" spans="1:15" s="79" customFormat="1" ht="24.9" x14ac:dyDescent="0.3">
      <c r="A296" s="73">
        <f t="shared" si="4"/>
        <v>289</v>
      </c>
      <c r="B296" s="81" t="s">
        <v>444</v>
      </c>
      <c r="C296" s="81" t="s">
        <v>445</v>
      </c>
      <c r="D296" s="81" t="s">
        <v>19</v>
      </c>
      <c r="E296" s="82">
        <v>441</v>
      </c>
      <c r="F296" s="83">
        <v>2012</v>
      </c>
      <c r="G296" s="81" t="s">
        <v>683</v>
      </c>
      <c r="H296" s="81" t="s">
        <v>344</v>
      </c>
      <c r="I296" s="84"/>
      <c r="J296" s="84"/>
      <c r="K296" s="81" t="s">
        <v>680</v>
      </c>
      <c r="L296" s="81" t="s">
        <v>29</v>
      </c>
      <c r="M296" s="82">
        <v>18963000</v>
      </c>
      <c r="N296" s="81" t="s">
        <v>681</v>
      </c>
      <c r="O296" s="85" t="s">
        <v>684</v>
      </c>
    </row>
    <row r="297" spans="1:15" s="79" customFormat="1" ht="24.9" x14ac:dyDescent="0.3">
      <c r="A297" s="73">
        <f t="shared" si="4"/>
        <v>290</v>
      </c>
      <c r="B297" s="81" t="s">
        <v>37</v>
      </c>
      <c r="C297" s="81" t="s">
        <v>38</v>
      </c>
      <c r="D297" s="81" t="s">
        <v>17</v>
      </c>
      <c r="E297" s="82">
        <v>1014</v>
      </c>
      <c r="F297" s="83">
        <v>2012</v>
      </c>
      <c r="G297" s="81" t="s">
        <v>685</v>
      </c>
      <c r="H297" s="81" t="s">
        <v>344</v>
      </c>
      <c r="I297" s="84"/>
      <c r="J297" s="84"/>
      <c r="K297" s="81" t="s">
        <v>499</v>
      </c>
      <c r="L297" s="81" t="s">
        <v>29</v>
      </c>
      <c r="M297" s="82">
        <v>44616000</v>
      </c>
      <c r="N297" s="81" t="s">
        <v>681</v>
      </c>
      <c r="O297" s="85" t="s">
        <v>686</v>
      </c>
    </row>
    <row r="298" spans="1:15" s="79" customFormat="1" ht="24.9" x14ac:dyDescent="0.3">
      <c r="A298" s="73">
        <f t="shared" si="4"/>
        <v>291</v>
      </c>
      <c r="B298" s="81" t="s">
        <v>37</v>
      </c>
      <c r="C298" s="81" t="s">
        <v>38</v>
      </c>
      <c r="D298" s="81" t="s">
        <v>19</v>
      </c>
      <c r="E298" s="82">
        <v>198</v>
      </c>
      <c r="F298" s="83">
        <v>1985</v>
      </c>
      <c r="G298" s="81" t="s">
        <v>687</v>
      </c>
      <c r="H298" s="81" t="s">
        <v>344</v>
      </c>
      <c r="I298" s="84"/>
      <c r="J298" s="84"/>
      <c r="K298" s="81" t="s">
        <v>688</v>
      </c>
      <c r="L298" s="81" t="s">
        <v>689</v>
      </c>
      <c r="M298" s="82">
        <v>12000000</v>
      </c>
      <c r="N298" s="81" t="s">
        <v>681</v>
      </c>
      <c r="O298" s="85" t="s">
        <v>690</v>
      </c>
    </row>
    <row r="299" spans="1:15" s="79" customFormat="1" ht="24.9" x14ac:dyDescent="0.3">
      <c r="A299" s="73">
        <f t="shared" si="4"/>
        <v>292</v>
      </c>
      <c r="B299" s="81" t="s">
        <v>37</v>
      </c>
      <c r="C299" s="81" t="s">
        <v>38</v>
      </c>
      <c r="D299" s="81" t="s">
        <v>21</v>
      </c>
      <c r="E299" s="82">
        <v>2128</v>
      </c>
      <c r="F299" s="83">
        <v>2012</v>
      </c>
      <c r="G299" s="81" t="s">
        <v>687</v>
      </c>
      <c r="H299" s="81" t="s">
        <v>344</v>
      </c>
      <c r="I299" s="84"/>
      <c r="J299" s="84"/>
      <c r="K299" s="81" t="s">
        <v>691</v>
      </c>
      <c r="L299" s="81" t="s">
        <v>29</v>
      </c>
      <c r="M299" s="82">
        <v>91504000</v>
      </c>
      <c r="N299" s="81" t="s">
        <v>681</v>
      </c>
      <c r="O299" s="85" t="s">
        <v>692</v>
      </c>
    </row>
    <row r="300" spans="1:15" s="79" customFormat="1" ht="24.9" x14ac:dyDescent="0.3">
      <c r="A300" s="73">
        <f t="shared" si="4"/>
        <v>293</v>
      </c>
      <c r="B300" s="81" t="s">
        <v>37</v>
      </c>
      <c r="C300" s="81" t="s">
        <v>38</v>
      </c>
      <c r="D300" s="81" t="s">
        <v>22</v>
      </c>
      <c r="E300" s="82">
        <v>2757</v>
      </c>
      <c r="F300" s="83">
        <v>2012</v>
      </c>
      <c r="G300" s="81" t="s">
        <v>693</v>
      </c>
      <c r="H300" s="81" t="s">
        <v>344</v>
      </c>
      <c r="I300" s="84"/>
      <c r="J300" s="84"/>
      <c r="K300" s="84"/>
      <c r="L300" s="81" t="s">
        <v>18</v>
      </c>
      <c r="M300" s="82">
        <v>340000000</v>
      </c>
      <c r="N300" s="81" t="s">
        <v>681</v>
      </c>
      <c r="O300" s="85" t="s">
        <v>694</v>
      </c>
    </row>
    <row r="301" spans="1:15" s="79" customFormat="1" ht="24.9" x14ac:dyDescent="0.3">
      <c r="A301" s="73">
        <f t="shared" si="4"/>
        <v>294</v>
      </c>
      <c r="B301" s="81" t="s">
        <v>418</v>
      </c>
      <c r="C301" s="81" t="s">
        <v>419</v>
      </c>
      <c r="D301" s="81" t="s">
        <v>17</v>
      </c>
      <c r="E301" s="82">
        <v>747</v>
      </c>
      <c r="F301" s="83">
        <v>1994</v>
      </c>
      <c r="G301" s="81" t="s">
        <v>695</v>
      </c>
      <c r="H301" s="81" t="s">
        <v>344</v>
      </c>
      <c r="I301" s="84"/>
      <c r="J301" s="84"/>
      <c r="K301" s="84"/>
      <c r="L301" s="81" t="s">
        <v>29</v>
      </c>
      <c r="M301" s="82">
        <v>500000</v>
      </c>
      <c r="N301" s="81" t="s">
        <v>696</v>
      </c>
      <c r="O301" s="85" t="s">
        <v>695</v>
      </c>
    </row>
    <row r="302" spans="1:15" s="79" customFormat="1" ht="24.9" x14ac:dyDescent="0.3">
      <c r="A302" s="73">
        <f t="shared" si="4"/>
        <v>295</v>
      </c>
      <c r="B302" s="81" t="s">
        <v>37</v>
      </c>
      <c r="C302" s="81" t="s">
        <v>38</v>
      </c>
      <c r="D302" s="81" t="s">
        <v>17</v>
      </c>
      <c r="E302" s="82">
        <v>200</v>
      </c>
      <c r="F302" s="83">
        <v>1987</v>
      </c>
      <c r="G302" s="81" t="s">
        <v>697</v>
      </c>
      <c r="H302" s="81" t="s">
        <v>344</v>
      </c>
      <c r="I302" s="84"/>
      <c r="J302" s="84"/>
      <c r="K302" s="84"/>
      <c r="L302" s="81" t="s">
        <v>29</v>
      </c>
      <c r="M302" s="82">
        <v>500000</v>
      </c>
      <c r="N302" s="81" t="s">
        <v>698</v>
      </c>
      <c r="O302" s="85" t="s">
        <v>699</v>
      </c>
    </row>
    <row r="303" spans="1:15" s="79" customFormat="1" ht="24.9" x14ac:dyDescent="0.3">
      <c r="A303" s="73">
        <f t="shared" si="4"/>
        <v>296</v>
      </c>
      <c r="B303" s="81" t="s">
        <v>37</v>
      </c>
      <c r="C303" s="81" t="s">
        <v>38</v>
      </c>
      <c r="D303" s="81" t="s">
        <v>19</v>
      </c>
      <c r="E303" s="82">
        <v>200</v>
      </c>
      <c r="F303" s="83">
        <v>1990</v>
      </c>
      <c r="G303" s="81" t="s">
        <v>700</v>
      </c>
      <c r="H303" s="81" t="s">
        <v>344</v>
      </c>
      <c r="I303" s="84"/>
      <c r="J303" s="84"/>
      <c r="K303" s="84"/>
      <c r="L303" s="81" t="s">
        <v>29</v>
      </c>
      <c r="M303" s="82">
        <v>690000</v>
      </c>
      <c r="N303" s="81" t="s">
        <v>698</v>
      </c>
      <c r="O303" s="85" t="s">
        <v>701</v>
      </c>
    </row>
    <row r="304" spans="1:15" s="79" customFormat="1" ht="24.9" x14ac:dyDescent="0.3">
      <c r="A304" s="73">
        <f t="shared" si="4"/>
        <v>297</v>
      </c>
      <c r="B304" s="81" t="s">
        <v>37</v>
      </c>
      <c r="C304" s="81" t="s">
        <v>38</v>
      </c>
      <c r="D304" s="81" t="s">
        <v>20</v>
      </c>
      <c r="E304" s="82">
        <v>200</v>
      </c>
      <c r="F304" s="83">
        <v>1992</v>
      </c>
      <c r="G304" s="81" t="s">
        <v>702</v>
      </c>
      <c r="H304" s="81" t="s">
        <v>344</v>
      </c>
      <c r="I304" s="84"/>
      <c r="J304" s="84"/>
      <c r="K304" s="84"/>
      <c r="L304" s="81" t="s">
        <v>29</v>
      </c>
      <c r="M304" s="82">
        <v>250000</v>
      </c>
      <c r="N304" s="81" t="s">
        <v>703</v>
      </c>
      <c r="O304" s="85" t="s">
        <v>704</v>
      </c>
    </row>
    <row r="305" spans="1:15" s="79" customFormat="1" ht="24.9" x14ac:dyDescent="0.3">
      <c r="A305" s="73">
        <f t="shared" si="4"/>
        <v>298</v>
      </c>
      <c r="B305" s="81" t="s">
        <v>37</v>
      </c>
      <c r="C305" s="81" t="s">
        <v>38</v>
      </c>
      <c r="D305" s="81" t="s">
        <v>21</v>
      </c>
      <c r="E305" s="82">
        <v>300</v>
      </c>
      <c r="F305" s="83">
        <v>1993</v>
      </c>
      <c r="G305" s="81" t="s">
        <v>705</v>
      </c>
      <c r="H305" s="81" t="s">
        <v>344</v>
      </c>
      <c r="I305" s="84"/>
      <c r="J305" s="84"/>
      <c r="K305" s="84"/>
      <c r="L305" s="81" t="s">
        <v>29</v>
      </c>
      <c r="M305" s="82">
        <v>500000</v>
      </c>
      <c r="N305" s="81" t="s">
        <v>703</v>
      </c>
      <c r="O305" s="85" t="s">
        <v>706</v>
      </c>
    </row>
    <row r="306" spans="1:15" s="79" customFormat="1" ht="24.9" x14ac:dyDescent="0.3">
      <c r="A306" s="73">
        <f t="shared" si="4"/>
        <v>299</v>
      </c>
      <c r="B306" s="81" t="s">
        <v>37</v>
      </c>
      <c r="C306" s="81" t="s">
        <v>38</v>
      </c>
      <c r="D306" s="81" t="s">
        <v>22</v>
      </c>
      <c r="E306" s="82">
        <v>618</v>
      </c>
      <c r="F306" s="83">
        <v>1982</v>
      </c>
      <c r="G306" s="81" t="s">
        <v>707</v>
      </c>
      <c r="H306" s="81" t="s">
        <v>344</v>
      </c>
      <c r="I306" s="84"/>
      <c r="J306" s="84"/>
      <c r="K306" s="84"/>
      <c r="L306" s="81" t="s">
        <v>29</v>
      </c>
      <c r="M306" s="82">
        <v>600000</v>
      </c>
      <c r="N306" s="81" t="s">
        <v>703</v>
      </c>
      <c r="O306" s="85" t="s">
        <v>708</v>
      </c>
    </row>
    <row r="307" spans="1:15" s="79" customFormat="1" ht="12.45" x14ac:dyDescent="0.3">
      <c r="A307" s="73">
        <f t="shared" si="4"/>
        <v>300</v>
      </c>
      <c r="B307" s="81" t="s">
        <v>42</v>
      </c>
      <c r="C307" s="81" t="s">
        <v>43</v>
      </c>
      <c r="D307" s="81" t="s">
        <v>17</v>
      </c>
      <c r="E307" s="82">
        <v>600</v>
      </c>
      <c r="F307" s="83">
        <v>2012</v>
      </c>
      <c r="G307" s="81" t="s">
        <v>709</v>
      </c>
      <c r="H307" s="81" t="s">
        <v>344</v>
      </c>
      <c r="I307" s="84"/>
      <c r="J307" s="84"/>
      <c r="K307" s="81" t="s">
        <v>675</v>
      </c>
      <c r="L307" s="81" t="s">
        <v>29</v>
      </c>
      <c r="M307" s="82">
        <v>11400000</v>
      </c>
      <c r="N307" s="81" t="s">
        <v>710</v>
      </c>
      <c r="O307" s="85" t="s">
        <v>711</v>
      </c>
    </row>
    <row r="308" spans="1:15" s="79" customFormat="1" ht="12.45" x14ac:dyDescent="0.3">
      <c r="A308" s="73">
        <f t="shared" si="4"/>
        <v>301</v>
      </c>
      <c r="B308" s="81" t="s">
        <v>42</v>
      </c>
      <c r="C308" s="81" t="s">
        <v>43</v>
      </c>
      <c r="D308" s="81" t="s">
        <v>19</v>
      </c>
      <c r="E308" s="82">
        <v>100</v>
      </c>
      <c r="F308" s="83">
        <v>2012</v>
      </c>
      <c r="G308" s="81" t="s">
        <v>712</v>
      </c>
      <c r="H308" s="81" t="s">
        <v>344</v>
      </c>
      <c r="I308" s="84"/>
      <c r="J308" s="84"/>
      <c r="K308" s="81" t="s">
        <v>675</v>
      </c>
      <c r="L308" s="81" t="s">
        <v>29</v>
      </c>
      <c r="M308" s="82">
        <v>1900000</v>
      </c>
      <c r="N308" s="81" t="s">
        <v>710</v>
      </c>
      <c r="O308" s="85" t="s">
        <v>713</v>
      </c>
    </row>
    <row r="309" spans="1:15" s="79" customFormat="1" ht="24.9" x14ac:dyDescent="0.3">
      <c r="A309" s="73">
        <f t="shared" si="4"/>
        <v>302</v>
      </c>
      <c r="B309" s="81" t="s">
        <v>42</v>
      </c>
      <c r="C309" s="81" t="s">
        <v>43</v>
      </c>
      <c r="D309" s="81" t="s">
        <v>17</v>
      </c>
      <c r="E309" s="82">
        <v>2775</v>
      </c>
      <c r="F309" s="83">
        <v>2012</v>
      </c>
      <c r="G309" s="81" t="s">
        <v>714</v>
      </c>
      <c r="H309" s="81" t="s">
        <v>344</v>
      </c>
      <c r="I309" s="84"/>
      <c r="J309" s="84"/>
      <c r="K309" s="81" t="s">
        <v>675</v>
      </c>
      <c r="L309" s="81" t="s">
        <v>29</v>
      </c>
      <c r="M309" s="82">
        <v>113775000</v>
      </c>
      <c r="N309" s="81" t="s">
        <v>715</v>
      </c>
      <c r="O309" s="85" t="s">
        <v>716</v>
      </c>
    </row>
    <row r="310" spans="1:15" s="79" customFormat="1" ht="24.9" x14ac:dyDescent="0.3">
      <c r="A310" s="73">
        <f t="shared" si="4"/>
        <v>303</v>
      </c>
      <c r="B310" s="81" t="s">
        <v>42</v>
      </c>
      <c r="C310" s="81" t="s">
        <v>43</v>
      </c>
      <c r="D310" s="81" t="s">
        <v>19</v>
      </c>
      <c r="E310" s="82">
        <v>540</v>
      </c>
      <c r="F310" s="83">
        <v>2012</v>
      </c>
      <c r="G310" s="81" t="s">
        <v>714</v>
      </c>
      <c r="H310" s="81" t="s">
        <v>344</v>
      </c>
      <c r="I310" s="84"/>
      <c r="J310" s="84"/>
      <c r="K310" s="81" t="s">
        <v>675</v>
      </c>
      <c r="L310" s="81" t="s">
        <v>29</v>
      </c>
      <c r="M310" s="82">
        <v>14040000</v>
      </c>
      <c r="N310" s="81" t="s">
        <v>715</v>
      </c>
      <c r="O310" s="85" t="s">
        <v>717</v>
      </c>
    </row>
    <row r="311" spans="1:15" s="79" customFormat="1" ht="24.9" x14ac:dyDescent="0.3">
      <c r="A311" s="73">
        <f t="shared" si="4"/>
        <v>304</v>
      </c>
      <c r="B311" s="81" t="s">
        <v>37</v>
      </c>
      <c r="C311" s="81" t="s">
        <v>38</v>
      </c>
      <c r="D311" s="81" t="s">
        <v>17</v>
      </c>
      <c r="E311" s="82">
        <v>2757</v>
      </c>
      <c r="F311" s="83">
        <v>2012</v>
      </c>
      <c r="G311" s="81" t="s">
        <v>718</v>
      </c>
      <c r="H311" s="81" t="s">
        <v>344</v>
      </c>
      <c r="I311" s="84"/>
      <c r="J311" s="84"/>
      <c r="K311" s="81" t="s">
        <v>499</v>
      </c>
      <c r="L311" s="81" t="s">
        <v>18</v>
      </c>
      <c r="M311" s="82">
        <v>106172549</v>
      </c>
      <c r="N311" s="81" t="s">
        <v>719</v>
      </c>
      <c r="O311" s="85" t="s">
        <v>720</v>
      </c>
    </row>
    <row r="312" spans="1:15" s="79" customFormat="1" ht="12.45" x14ac:dyDescent="0.3">
      <c r="A312" s="73">
        <f t="shared" si="4"/>
        <v>305</v>
      </c>
      <c r="B312" s="81" t="s">
        <v>444</v>
      </c>
      <c r="C312" s="81" t="s">
        <v>445</v>
      </c>
      <c r="D312" s="81" t="s">
        <v>17</v>
      </c>
      <c r="E312" s="82">
        <v>400</v>
      </c>
      <c r="F312" s="83">
        <v>2012</v>
      </c>
      <c r="G312" s="81" t="s">
        <v>721</v>
      </c>
      <c r="H312" s="81" t="s">
        <v>344</v>
      </c>
      <c r="I312" s="84"/>
      <c r="J312" s="84"/>
      <c r="K312" s="81" t="s">
        <v>680</v>
      </c>
      <c r="L312" s="81" t="s">
        <v>29</v>
      </c>
      <c r="M312" s="82">
        <v>8400000</v>
      </c>
      <c r="N312" s="81" t="s">
        <v>722</v>
      </c>
      <c r="O312" s="85" t="s">
        <v>682</v>
      </c>
    </row>
    <row r="313" spans="1:15" s="79" customFormat="1" ht="24.9" x14ac:dyDescent="0.3">
      <c r="A313" s="73">
        <f t="shared" si="4"/>
        <v>306</v>
      </c>
      <c r="B313" s="81" t="s">
        <v>444</v>
      </c>
      <c r="C313" s="81" t="s">
        <v>445</v>
      </c>
      <c r="D313" s="81" t="s">
        <v>17</v>
      </c>
      <c r="E313" s="82">
        <v>1376</v>
      </c>
      <c r="F313" s="83">
        <v>2012</v>
      </c>
      <c r="G313" s="81" t="s">
        <v>723</v>
      </c>
      <c r="H313" s="81" t="s">
        <v>344</v>
      </c>
      <c r="I313" s="84"/>
      <c r="J313" s="84"/>
      <c r="K313" s="81" t="s">
        <v>680</v>
      </c>
      <c r="L313" s="81" t="s">
        <v>29</v>
      </c>
      <c r="M313" s="82">
        <v>83936000</v>
      </c>
      <c r="N313" s="81" t="s">
        <v>724</v>
      </c>
      <c r="O313" s="85" t="s">
        <v>725</v>
      </c>
    </row>
    <row r="314" spans="1:15" s="79" customFormat="1" ht="24.9" x14ac:dyDescent="0.3">
      <c r="A314" s="73">
        <f t="shared" si="4"/>
        <v>307</v>
      </c>
      <c r="B314" s="81" t="s">
        <v>726</v>
      </c>
      <c r="C314" s="81" t="s">
        <v>727</v>
      </c>
      <c r="D314" s="81" t="s">
        <v>21</v>
      </c>
      <c r="E314" s="82">
        <v>10000</v>
      </c>
      <c r="F314" s="83">
        <v>1976</v>
      </c>
      <c r="G314" s="81" t="s">
        <v>728</v>
      </c>
      <c r="H314" s="81" t="s">
        <v>344</v>
      </c>
      <c r="I314" s="84"/>
      <c r="J314" s="84"/>
      <c r="K314" s="81" t="s">
        <v>729</v>
      </c>
      <c r="L314" s="81" t="s">
        <v>18</v>
      </c>
      <c r="M314" s="82">
        <v>10000000</v>
      </c>
      <c r="N314" s="81" t="s">
        <v>730</v>
      </c>
      <c r="O314" s="85" t="s">
        <v>731</v>
      </c>
    </row>
    <row r="315" spans="1:15" s="79" customFormat="1" ht="24.9" x14ac:dyDescent="0.3">
      <c r="A315" s="73">
        <f t="shared" si="4"/>
        <v>308</v>
      </c>
      <c r="B315" s="81" t="s">
        <v>726</v>
      </c>
      <c r="C315" s="81" t="s">
        <v>727</v>
      </c>
      <c r="D315" s="81" t="s">
        <v>22</v>
      </c>
      <c r="E315" s="82">
        <v>100000</v>
      </c>
      <c r="F315" s="83">
        <v>1980</v>
      </c>
      <c r="G315" s="81" t="s">
        <v>732</v>
      </c>
      <c r="H315" s="81" t="s">
        <v>344</v>
      </c>
      <c r="I315" s="84"/>
      <c r="J315" s="84"/>
      <c r="K315" s="81" t="s">
        <v>729</v>
      </c>
      <c r="L315" s="81" t="s">
        <v>18</v>
      </c>
      <c r="M315" s="82">
        <v>1500000000</v>
      </c>
      <c r="N315" s="81" t="s">
        <v>730</v>
      </c>
      <c r="O315" s="85" t="s">
        <v>733</v>
      </c>
    </row>
    <row r="316" spans="1:15" s="79" customFormat="1" ht="24.9" x14ac:dyDescent="0.3">
      <c r="A316" s="73">
        <f t="shared" si="4"/>
        <v>309</v>
      </c>
      <c r="B316" s="81" t="s">
        <v>726</v>
      </c>
      <c r="C316" s="81" t="s">
        <v>727</v>
      </c>
      <c r="D316" s="81" t="s">
        <v>349</v>
      </c>
      <c r="E316" s="82">
        <v>35000</v>
      </c>
      <c r="F316" s="83">
        <v>1998</v>
      </c>
      <c r="G316" s="81" t="s">
        <v>734</v>
      </c>
      <c r="H316" s="81" t="s">
        <v>344</v>
      </c>
      <c r="I316" s="84"/>
      <c r="J316" s="84"/>
      <c r="K316" s="81" t="s">
        <v>729</v>
      </c>
      <c r="L316" s="81" t="s">
        <v>18</v>
      </c>
      <c r="M316" s="82">
        <v>35000000</v>
      </c>
      <c r="N316" s="81" t="s">
        <v>730</v>
      </c>
      <c r="O316" s="85" t="s">
        <v>735</v>
      </c>
    </row>
    <row r="317" spans="1:15" s="79" customFormat="1" ht="24.9" x14ac:dyDescent="0.3">
      <c r="A317" s="73">
        <f t="shared" si="4"/>
        <v>310</v>
      </c>
      <c r="B317" s="81" t="s">
        <v>408</v>
      </c>
      <c r="C317" s="81" t="s">
        <v>409</v>
      </c>
      <c r="D317" s="81" t="s">
        <v>17</v>
      </c>
      <c r="E317" s="82">
        <v>15109</v>
      </c>
      <c r="F317" s="83">
        <v>2000</v>
      </c>
      <c r="G317" s="81" t="s">
        <v>736</v>
      </c>
      <c r="H317" s="81" t="s">
        <v>344</v>
      </c>
      <c r="I317" s="84"/>
      <c r="J317" s="84"/>
      <c r="K317" s="81" t="s">
        <v>737</v>
      </c>
      <c r="L317" s="81" t="s">
        <v>18</v>
      </c>
      <c r="M317" s="82">
        <v>450000000</v>
      </c>
      <c r="N317" s="81" t="s">
        <v>730</v>
      </c>
      <c r="O317" s="85" t="s">
        <v>738</v>
      </c>
    </row>
    <row r="318" spans="1:15" s="79" customFormat="1" ht="24.9" x14ac:dyDescent="0.3">
      <c r="A318" s="73">
        <f t="shared" si="4"/>
        <v>311</v>
      </c>
      <c r="B318" s="81" t="s">
        <v>626</v>
      </c>
      <c r="C318" s="81" t="s">
        <v>627</v>
      </c>
      <c r="D318" s="81" t="s">
        <v>17</v>
      </c>
      <c r="E318" s="82">
        <v>50000</v>
      </c>
      <c r="F318" s="83">
        <v>1975</v>
      </c>
      <c r="G318" s="81" t="s">
        <v>739</v>
      </c>
      <c r="H318" s="81" t="s">
        <v>344</v>
      </c>
      <c r="I318" s="84"/>
      <c r="J318" s="84"/>
      <c r="K318" s="81" t="s">
        <v>740</v>
      </c>
      <c r="L318" s="81" t="s">
        <v>18</v>
      </c>
      <c r="M318" s="82">
        <v>50000000</v>
      </c>
      <c r="N318" s="81" t="s">
        <v>730</v>
      </c>
      <c r="O318" s="85" t="s">
        <v>741</v>
      </c>
    </row>
    <row r="319" spans="1:15" s="79" customFormat="1" ht="24.9" x14ac:dyDescent="0.3">
      <c r="A319" s="73">
        <f t="shared" si="4"/>
        <v>312</v>
      </c>
      <c r="B319" s="81" t="s">
        <v>626</v>
      </c>
      <c r="C319" s="81" t="s">
        <v>627</v>
      </c>
      <c r="D319" s="81" t="s">
        <v>21</v>
      </c>
      <c r="E319" s="82">
        <v>25000</v>
      </c>
      <c r="F319" s="83">
        <v>1976</v>
      </c>
      <c r="G319" s="81" t="s">
        <v>742</v>
      </c>
      <c r="H319" s="81" t="s">
        <v>344</v>
      </c>
      <c r="I319" s="84"/>
      <c r="J319" s="84"/>
      <c r="K319" s="81" t="s">
        <v>740</v>
      </c>
      <c r="L319" s="81" t="s">
        <v>18</v>
      </c>
      <c r="M319" s="82">
        <v>375000000</v>
      </c>
      <c r="N319" s="81" t="s">
        <v>730</v>
      </c>
      <c r="O319" s="85" t="s">
        <v>743</v>
      </c>
    </row>
    <row r="320" spans="1:15" s="79" customFormat="1" ht="24.9" x14ac:dyDescent="0.3">
      <c r="A320" s="73">
        <f t="shared" si="4"/>
        <v>313</v>
      </c>
      <c r="B320" s="81" t="s">
        <v>626</v>
      </c>
      <c r="C320" s="81" t="s">
        <v>627</v>
      </c>
      <c r="D320" s="81" t="s">
        <v>402</v>
      </c>
      <c r="E320" s="82">
        <v>18200</v>
      </c>
      <c r="F320" s="83">
        <v>1995</v>
      </c>
      <c r="G320" s="81" t="s">
        <v>744</v>
      </c>
      <c r="H320" s="81" t="s">
        <v>344</v>
      </c>
      <c r="I320" s="84"/>
      <c r="J320" s="84"/>
      <c r="K320" s="81" t="s">
        <v>745</v>
      </c>
      <c r="L320" s="81" t="s">
        <v>18</v>
      </c>
      <c r="M320" s="82">
        <v>4550000000</v>
      </c>
      <c r="N320" s="81" t="s">
        <v>730</v>
      </c>
      <c r="O320" s="85" t="s">
        <v>746</v>
      </c>
    </row>
    <row r="321" spans="1:15" s="79" customFormat="1" ht="37.35" x14ac:dyDescent="0.3">
      <c r="A321" s="73">
        <f t="shared" si="4"/>
        <v>314</v>
      </c>
      <c r="B321" s="81" t="s">
        <v>626</v>
      </c>
      <c r="C321" s="81" t="s">
        <v>627</v>
      </c>
      <c r="D321" s="81" t="s">
        <v>353</v>
      </c>
      <c r="E321" s="82">
        <v>2200</v>
      </c>
      <c r="F321" s="83">
        <v>2007</v>
      </c>
      <c r="G321" s="81" t="s">
        <v>747</v>
      </c>
      <c r="H321" s="81" t="s">
        <v>344</v>
      </c>
      <c r="I321" s="84"/>
      <c r="J321" s="84"/>
      <c r="K321" s="81" t="s">
        <v>745</v>
      </c>
      <c r="L321" s="81" t="s">
        <v>18</v>
      </c>
      <c r="M321" s="82">
        <v>60500000</v>
      </c>
      <c r="N321" s="81" t="s">
        <v>730</v>
      </c>
      <c r="O321" s="89" t="s">
        <v>748</v>
      </c>
    </row>
    <row r="322" spans="1:15" s="79" customFormat="1" ht="24.9" x14ac:dyDescent="0.3">
      <c r="A322" s="73">
        <f t="shared" si="4"/>
        <v>315</v>
      </c>
      <c r="B322" s="81" t="s">
        <v>629</v>
      </c>
      <c r="C322" s="81" t="s">
        <v>630</v>
      </c>
      <c r="D322" s="81" t="s">
        <v>17</v>
      </c>
      <c r="E322" s="82">
        <v>200</v>
      </c>
      <c r="F322" s="83">
        <v>2017</v>
      </c>
      <c r="G322" s="81" t="s">
        <v>122</v>
      </c>
      <c r="H322" s="84"/>
      <c r="I322" s="84"/>
      <c r="J322" s="84"/>
      <c r="K322" s="84"/>
      <c r="L322" s="81" t="s">
        <v>18</v>
      </c>
      <c r="M322" s="82">
        <v>60315260</v>
      </c>
      <c r="N322" s="81" t="s">
        <v>749</v>
      </c>
      <c r="O322" s="85" t="s">
        <v>750</v>
      </c>
    </row>
    <row r="323" spans="1:15" s="79" customFormat="1" ht="37.35" x14ac:dyDescent="0.3">
      <c r="A323" s="73">
        <f t="shared" si="4"/>
        <v>316</v>
      </c>
      <c r="B323" s="81" t="s">
        <v>653</v>
      </c>
      <c r="C323" s="81" t="s">
        <v>654</v>
      </c>
      <c r="D323" s="81" t="s">
        <v>17</v>
      </c>
      <c r="E323" s="82">
        <v>1379</v>
      </c>
      <c r="F323" s="83">
        <v>1999</v>
      </c>
      <c r="G323" s="81" t="s">
        <v>751</v>
      </c>
      <c r="H323" s="81" t="s">
        <v>344</v>
      </c>
      <c r="I323" s="84"/>
      <c r="J323" s="84"/>
      <c r="K323" s="84"/>
      <c r="L323" s="81" t="s">
        <v>18</v>
      </c>
      <c r="M323" s="82">
        <v>15000000</v>
      </c>
      <c r="N323" s="81" t="s">
        <v>752</v>
      </c>
      <c r="O323" s="85" t="s">
        <v>751</v>
      </c>
    </row>
    <row r="324" spans="1:15" s="79" customFormat="1" ht="24.9" x14ac:dyDescent="0.3">
      <c r="A324" s="73">
        <f t="shared" si="4"/>
        <v>317</v>
      </c>
      <c r="B324" s="81" t="s">
        <v>753</v>
      </c>
      <c r="C324" s="81" t="s">
        <v>754</v>
      </c>
      <c r="D324" s="81" t="s">
        <v>25</v>
      </c>
      <c r="E324" s="82">
        <v>800</v>
      </c>
      <c r="F324" s="83">
        <v>1984</v>
      </c>
      <c r="G324" s="81" t="s">
        <v>755</v>
      </c>
      <c r="H324" s="81" t="s">
        <v>344</v>
      </c>
      <c r="I324" s="86">
        <v>30819</v>
      </c>
      <c r="J324" s="81" t="s">
        <v>331</v>
      </c>
      <c r="K324" s="81" t="s">
        <v>756</v>
      </c>
      <c r="L324" s="81" t="s">
        <v>29</v>
      </c>
      <c r="M324" s="82">
        <v>800000000</v>
      </c>
      <c r="N324" s="81" t="s">
        <v>757</v>
      </c>
      <c r="O324" s="87"/>
    </row>
    <row r="325" spans="1:15" s="79" customFormat="1" ht="24.9" x14ac:dyDescent="0.3">
      <c r="A325" s="73">
        <f t="shared" si="4"/>
        <v>318</v>
      </c>
      <c r="B325" s="81" t="s">
        <v>37</v>
      </c>
      <c r="C325" s="81" t="s">
        <v>38</v>
      </c>
      <c r="D325" s="81" t="s">
        <v>17</v>
      </c>
      <c r="E325" s="82">
        <v>962</v>
      </c>
      <c r="F325" s="83">
        <v>1976</v>
      </c>
      <c r="G325" s="81" t="s">
        <v>758</v>
      </c>
      <c r="H325" s="81" t="s">
        <v>344</v>
      </c>
      <c r="I325" s="84"/>
      <c r="J325" s="84"/>
      <c r="K325" s="81" t="s">
        <v>414</v>
      </c>
      <c r="L325" s="81" t="s">
        <v>18</v>
      </c>
      <c r="M325" s="82">
        <v>320000000</v>
      </c>
      <c r="N325" s="81" t="s">
        <v>759</v>
      </c>
      <c r="O325" s="85" t="s">
        <v>760</v>
      </c>
    </row>
    <row r="326" spans="1:15" s="79" customFormat="1" ht="24.9" x14ac:dyDescent="0.3">
      <c r="A326" s="90">
        <f t="shared" si="4"/>
        <v>319</v>
      </c>
      <c r="B326" s="91" t="s">
        <v>629</v>
      </c>
      <c r="C326" s="91" t="s">
        <v>630</v>
      </c>
      <c r="D326" s="91" t="s">
        <v>17</v>
      </c>
      <c r="E326" s="92">
        <v>3000</v>
      </c>
      <c r="F326" s="93">
        <v>1989</v>
      </c>
      <c r="G326" s="91" t="s">
        <v>761</v>
      </c>
      <c r="H326" s="91" t="s">
        <v>344</v>
      </c>
      <c r="I326" s="124">
        <v>43404</v>
      </c>
      <c r="J326" s="125" t="s">
        <v>813</v>
      </c>
      <c r="K326" s="91" t="s">
        <v>762</v>
      </c>
      <c r="L326" s="91" t="s">
        <v>18</v>
      </c>
      <c r="M326" s="92">
        <v>600000000</v>
      </c>
      <c r="N326" s="91" t="s">
        <v>763</v>
      </c>
      <c r="O326" s="94"/>
    </row>
    <row r="327" spans="1:15" s="79" customFormat="1" ht="37.35" x14ac:dyDescent="0.3">
      <c r="A327" s="73">
        <f t="shared" si="4"/>
        <v>320</v>
      </c>
      <c r="B327" s="81" t="s">
        <v>764</v>
      </c>
      <c r="C327" s="81" t="s">
        <v>765</v>
      </c>
      <c r="D327" s="81" t="s">
        <v>352</v>
      </c>
      <c r="E327" s="82">
        <v>568</v>
      </c>
      <c r="F327" s="83">
        <v>1991</v>
      </c>
      <c r="G327" s="81" t="s">
        <v>766</v>
      </c>
      <c r="H327" s="81" t="s">
        <v>344</v>
      </c>
      <c r="I327" s="86">
        <v>33390</v>
      </c>
      <c r="J327" s="84"/>
      <c r="K327" s="84"/>
      <c r="L327" s="81" t="s">
        <v>18</v>
      </c>
      <c r="M327" s="82">
        <v>3569880000</v>
      </c>
      <c r="N327" s="81" t="s">
        <v>767</v>
      </c>
      <c r="O327" s="85" t="s">
        <v>768</v>
      </c>
    </row>
    <row r="328" spans="1:15" s="79" customFormat="1" ht="24.9" x14ac:dyDescent="0.3">
      <c r="A328" s="73">
        <f t="shared" si="4"/>
        <v>321</v>
      </c>
      <c r="B328" s="81" t="s">
        <v>753</v>
      </c>
      <c r="C328" s="81" t="s">
        <v>754</v>
      </c>
      <c r="D328" s="81" t="s">
        <v>357</v>
      </c>
      <c r="E328" s="82">
        <v>260</v>
      </c>
      <c r="F328" s="83">
        <v>1982</v>
      </c>
      <c r="G328" s="81" t="s">
        <v>769</v>
      </c>
      <c r="H328" s="81" t="s">
        <v>344</v>
      </c>
      <c r="I328" s="84"/>
      <c r="J328" s="84"/>
      <c r="K328" s="81" t="s">
        <v>656</v>
      </c>
      <c r="L328" s="81" t="s">
        <v>18</v>
      </c>
      <c r="M328" s="82">
        <v>260000000</v>
      </c>
      <c r="N328" s="81" t="s">
        <v>767</v>
      </c>
      <c r="O328" s="85" t="s">
        <v>770</v>
      </c>
    </row>
    <row r="329" spans="1:15" s="79" customFormat="1" ht="24.9" x14ac:dyDescent="0.3">
      <c r="A329" s="73">
        <f t="shared" ref="A329:A343" si="5">A328+1</f>
        <v>322</v>
      </c>
      <c r="B329" s="81" t="s">
        <v>753</v>
      </c>
      <c r="C329" s="81" t="s">
        <v>754</v>
      </c>
      <c r="D329" s="81" t="s">
        <v>366</v>
      </c>
      <c r="E329" s="82">
        <v>1333</v>
      </c>
      <c r="F329" s="83">
        <v>1987</v>
      </c>
      <c r="G329" s="81" t="s">
        <v>771</v>
      </c>
      <c r="H329" s="81" t="s">
        <v>344</v>
      </c>
      <c r="I329" s="84"/>
      <c r="J329" s="84"/>
      <c r="K329" s="81" t="s">
        <v>772</v>
      </c>
      <c r="L329" s="81" t="s">
        <v>18</v>
      </c>
      <c r="M329" s="82">
        <v>9177865000</v>
      </c>
      <c r="N329" s="81" t="s">
        <v>767</v>
      </c>
      <c r="O329" s="85" t="s">
        <v>773</v>
      </c>
    </row>
    <row r="330" spans="1:15" s="79" customFormat="1" ht="24.9" x14ac:dyDescent="0.3">
      <c r="A330" s="73">
        <f t="shared" si="5"/>
        <v>323</v>
      </c>
      <c r="B330" s="81" t="s">
        <v>444</v>
      </c>
      <c r="C330" s="81" t="s">
        <v>445</v>
      </c>
      <c r="D330" s="81" t="s">
        <v>25</v>
      </c>
      <c r="E330" s="82">
        <v>2012</v>
      </c>
      <c r="F330" s="83">
        <v>2007</v>
      </c>
      <c r="G330" s="81" t="s">
        <v>774</v>
      </c>
      <c r="H330" s="81" t="s">
        <v>344</v>
      </c>
      <c r="I330" s="86">
        <v>39447</v>
      </c>
      <c r="J330" s="81" t="s">
        <v>122</v>
      </c>
      <c r="K330" s="81" t="s">
        <v>775</v>
      </c>
      <c r="L330" s="81" t="s">
        <v>18</v>
      </c>
      <c r="M330" s="82">
        <v>301800000</v>
      </c>
      <c r="N330" s="81" t="s">
        <v>767</v>
      </c>
      <c r="O330" s="87"/>
    </row>
    <row r="331" spans="1:15" s="79" customFormat="1" ht="24.9" x14ac:dyDescent="0.3">
      <c r="A331" s="73">
        <f t="shared" si="5"/>
        <v>324</v>
      </c>
      <c r="B331" s="81" t="s">
        <v>444</v>
      </c>
      <c r="C331" s="81" t="s">
        <v>445</v>
      </c>
      <c r="D331" s="81" t="s">
        <v>402</v>
      </c>
      <c r="E331" s="82">
        <v>3854</v>
      </c>
      <c r="F331" s="83">
        <v>2007</v>
      </c>
      <c r="G331" s="81" t="s">
        <v>776</v>
      </c>
      <c r="H331" s="81" t="s">
        <v>344</v>
      </c>
      <c r="I331" s="86">
        <v>39447</v>
      </c>
      <c r="J331" s="81" t="s">
        <v>122</v>
      </c>
      <c r="K331" s="81" t="s">
        <v>777</v>
      </c>
      <c r="L331" s="81" t="s">
        <v>18</v>
      </c>
      <c r="M331" s="82">
        <v>1156200000</v>
      </c>
      <c r="N331" s="81" t="s">
        <v>767</v>
      </c>
      <c r="O331" s="87"/>
    </row>
    <row r="332" spans="1:15" s="79" customFormat="1" ht="24.9" x14ac:dyDescent="0.3">
      <c r="A332" s="73">
        <f t="shared" si="5"/>
        <v>325</v>
      </c>
      <c r="B332" s="81" t="s">
        <v>37</v>
      </c>
      <c r="C332" s="81" t="s">
        <v>38</v>
      </c>
      <c r="D332" s="81" t="s">
        <v>362</v>
      </c>
      <c r="E332" s="82">
        <v>1800</v>
      </c>
      <c r="F332" s="83">
        <v>1982</v>
      </c>
      <c r="G332" s="81" t="s">
        <v>769</v>
      </c>
      <c r="H332" s="81" t="s">
        <v>344</v>
      </c>
      <c r="I332" s="84"/>
      <c r="J332" s="84"/>
      <c r="K332" s="81" t="s">
        <v>414</v>
      </c>
      <c r="L332" s="81" t="s">
        <v>18</v>
      </c>
      <c r="M332" s="82">
        <v>1800000000</v>
      </c>
      <c r="N332" s="81" t="s">
        <v>767</v>
      </c>
      <c r="O332" s="85" t="s">
        <v>770</v>
      </c>
    </row>
    <row r="333" spans="1:15" s="79" customFormat="1" ht="24.9" x14ac:dyDescent="0.3">
      <c r="A333" s="73">
        <f t="shared" si="5"/>
        <v>326</v>
      </c>
      <c r="B333" s="81" t="s">
        <v>629</v>
      </c>
      <c r="C333" s="81" t="s">
        <v>630</v>
      </c>
      <c r="D333" s="81" t="s">
        <v>365</v>
      </c>
      <c r="E333" s="82">
        <v>36633</v>
      </c>
      <c r="F333" s="83">
        <v>2007</v>
      </c>
      <c r="G333" s="81" t="s">
        <v>778</v>
      </c>
      <c r="H333" s="81" t="s">
        <v>344</v>
      </c>
      <c r="I333" s="86">
        <v>39447</v>
      </c>
      <c r="J333" s="81" t="s">
        <v>122</v>
      </c>
      <c r="K333" s="81" t="s">
        <v>122</v>
      </c>
      <c r="L333" s="81" t="s">
        <v>18</v>
      </c>
      <c r="M333" s="82">
        <v>908250000</v>
      </c>
      <c r="N333" s="81" t="s">
        <v>767</v>
      </c>
      <c r="O333" s="87"/>
    </row>
    <row r="334" spans="1:15" s="79" customFormat="1" ht="24.9" x14ac:dyDescent="0.3">
      <c r="A334" s="73">
        <f t="shared" si="5"/>
        <v>327</v>
      </c>
      <c r="B334" s="81" t="s">
        <v>629</v>
      </c>
      <c r="C334" s="81" t="s">
        <v>630</v>
      </c>
      <c r="D334" s="81" t="s">
        <v>368</v>
      </c>
      <c r="E334" s="82">
        <v>7647</v>
      </c>
      <c r="F334" s="83">
        <v>2007</v>
      </c>
      <c r="G334" s="81" t="s">
        <v>779</v>
      </c>
      <c r="H334" s="81" t="s">
        <v>344</v>
      </c>
      <c r="I334" s="86">
        <v>39447</v>
      </c>
      <c r="J334" s="81" t="s">
        <v>122</v>
      </c>
      <c r="K334" s="81" t="s">
        <v>122</v>
      </c>
      <c r="L334" s="81" t="s">
        <v>18</v>
      </c>
      <c r="M334" s="82">
        <v>764700000</v>
      </c>
      <c r="N334" s="81" t="s">
        <v>767</v>
      </c>
      <c r="O334" s="85" t="s">
        <v>780</v>
      </c>
    </row>
    <row r="335" spans="1:15" s="79" customFormat="1" ht="24.9" x14ac:dyDescent="0.3">
      <c r="A335" s="73">
        <f t="shared" si="5"/>
        <v>328</v>
      </c>
      <c r="B335" s="81" t="s">
        <v>629</v>
      </c>
      <c r="C335" s="81" t="s">
        <v>630</v>
      </c>
      <c r="D335" s="81" t="s">
        <v>370</v>
      </c>
      <c r="E335" s="82">
        <v>12729</v>
      </c>
      <c r="F335" s="83">
        <v>2007</v>
      </c>
      <c r="G335" s="81" t="s">
        <v>781</v>
      </c>
      <c r="H335" s="81" t="s">
        <v>344</v>
      </c>
      <c r="I335" s="86">
        <v>39447</v>
      </c>
      <c r="J335" s="81" t="s">
        <v>122</v>
      </c>
      <c r="K335" s="81" t="s">
        <v>122</v>
      </c>
      <c r="L335" s="81" t="s">
        <v>18</v>
      </c>
      <c r="M335" s="82">
        <v>636450000</v>
      </c>
      <c r="N335" s="81" t="s">
        <v>767</v>
      </c>
      <c r="O335" s="85" t="s">
        <v>782</v>
      </c>
    </row>
    <row r="336" spans="1:15" s="79" customFormat="1" ht="24.9" x14ac:dyDescent="0.3">
      <c r="A336" s="73">
        <f t="shared" si="5"/>
        <v>329</v>
      </c>
      <c r="B336" s="81" t="s">
        <v>42</v>
      </c>
      <c r="C336" s="81" t="s">
        <v>43</v>
      </c>
      <c r="D336" s="81" t="s">
        <v>19</v>
      </c>
      <c r="E336" s="82">
        <v>5000</v>
      </c>
      <c r="F336" s="83">
        <v>1977</v>
      </c>
      <c r="G336" s="81" t="s">
        <v>783</v>
      </c>
      <c r="H336" s="81" t="s">
        <v>344</v>
      </c>
      <c r="I336" s="84"/>
      <c r="J336" s="84"/>
      <c r="K336" s="81" t="s">
        <v>675</v>
      </c>
      <c r="L336" s="81" t="s">
        <v>18</v>
      </c>
      <c r="M336" s="82">
        <v>50000000</v>
      </c>
      <c r="N336" s="81" t="s">
        <v>767</v>
      </c>
      <c r="O336" s="85" t="s">
        <v>648</v>
      </c>
    </row>
    <row r="337" spans="1:15" s="79" customFormat="1" ht="24.9" x14ac:dyDescent="0.3">
      <c r="A337" s="73">
        <f t="shared" si="5"/>
        <v>330</v>
      </c>
      <c r="B337" s="81" t="s">
        <v>42</v>
      </c>
      <c r="C337" s="81" t="s">
        <v>43</v>
      </c>
      <c r="D337" s="81" t="s">
        <v>20</v>
      </c>
      <c r="E337" s="82">
        <v>5000</v>
      </c>
      <c r="F337" s="83">
        <v>1977</v>
      </c>
      <c r="G337" s="81" t="s">
        <v>784</v>
      </c>
      <c r="H337" s="81" t="s">
        <v>344</v>
      </c>
      <c r="I337" s="84"/>
      <c r="J337" s="84"/>
      <c r="K337" s="81" t="s">
        <v>785</v>
      </c>
      <c r="L337" s="81" t="s">
        <v>18</v>
      </c>
      <c r="M337" s="82">
        <v>50000000</v>
      </c>
      <c r="N337" s="81" t="s">
        <v>767</v>
      </c>
      <c r="O337" s="85" t="s">
        <v>786</v>
      </c>
    </row>
    <row r="338" spans="1:15" s="79" customFormat="1" ht="24.9" x14ac:dyDescent="0.3">
      <c r="A338" s="73">
        <f t="shared" si="5"/>
        <v>331</v>
      </c>
      <c r="B338" s="81" t="s">
        <v>42</v>
      </c>
      <c r="C338" s="81" t="s">
        <v>43</v>
      </c>
      <c r="D338" s="81" t="s">
        <v>20</v>
      </c>
      <c r="E338" s="82">
        <v>1104</v>
      </c>
      <c r="F338" s="83">
        <v>2005</v>
      </c>
      <c r="G338" s="81" t="s">
        <v>787</v>
      </c>
      <c r="H338" s="81" t="s">
        <v>344</v>
      </c>
      <c r="I338" s="86">
        <v>38387</v>
      </c>
      <c r="J338" s="84"/>
      <c r="K338" s="84"/>
      <c r="L338" s="81" t="s">
        <v>18</v>
      </c>
      <c r="M338" s="82">
        <v>504285000</v>
      </c>
      <c r="N338" s="81" t="s">
        <v>767</v>
      </c>
      <c r="O338" s="85" t="s">
        <v>788</v>
      </c>
    </row>
    <row r="339" spans="1:15" s="79" customFormat="1" ht="24.9" x14ac:dyDescent="0.3">
      <c r="A339" s="73">
        <f t="shared" si="5"/>
        <v>332</v>
      </c>
      <c r="B339" s="81" t="s">
        <v>789</v>
      </c>
      <c r="C339" s="81" t="s">
        <v>790</v>
      </c>
      <c r="D339" s="81" t="s">
        <v>21</v>
      </c>
      <c r="E339" s="82">
        <v>600</v>
      </c>
      <c r="F339" s="83">
        <v>1987</v>
      </c>
      <c r="G339" s="81" t="s">
        <v>791</v>
      </c>
      <c r="H339" s="81" t="s">
        <v>344</v>
      </c>
      <c r="I339" s="84"/>
      <c r="J339" s="84"/>
      <c r="K339" s="81" t="s">
        <v>792</v>
      </c>
      <c r="L339" s="81" t="s">
        <v>18</v>
      </c>
      <c r="M339" s="82">
        <v>345000</v>
      </c>
      <c r="N339" s="81" t="s">
        <v>767</v>
      </c>
      <c r="O339" s="85" t="s">
        <v>793</v>
      </c>
    </row>
    <row r="340" spans="1:15" s="79" customFormat="1" ht="24.9" x14ac:dyDescent="0.3">
      <c r="A340" s="73">
        <f t="shared" si="5"/>
        <v>333</v>
      </c>
      <c r="B340" s="81" t="s">
        <v>629</v>
      </c>
      <c r="C340" s="81" t="s">
        <v>630</v>
      </c>
      <c r="D340" s="81" t="s">
        <v>17</v>
      </c>
      <c r="E340" s="82">
        <v>3800</v>
      </c>
      <c r="F340" s="83">
        <v>1986</v>
      </c>
      <c r="G340" s="81" t="s">
        <v>794</v>
      </c>
      <c r="H340" s="81" t="s">
        <v>344</v>
      </c>
      <c r="I340" s="84"/>
      <c r="J340" s="81" t="s">
        <v>122</v>
      </c>
      <c r="K340" s="81" t="s">
        <v>795</v>
      </c>
      <c r="L340" s="81" t="s">
        <v>29</v>
      </c>
      <c r="M340" s="82">
        <v>543550000</v>
      </c>
      <c r="N340" s="81" t="s">
        <v>796</v>
      </c>
      <c r="O340" s="85" t="s">
        <v>797</v>
      </c>
    </row>
    <row r="341" spans="1:15" s="79" customFormat="1" ht="24.9" x14ac:dyDescent="0.3">
      <c r="A341" s="73">
        <f t="shared" si="5"/>
        <v>334</v>
      </c>
      <c r="B341" s="81" t="s">
        <v>37</v>
      </c>
      <c r="C341" s="81" t="s">
        <v>38</v>
      </c>
      <c r="D341" s="81" t="s">
        <v>349</v>
      </c>
      <c r="E341" s="82">
        <v>155</v>
      </c>
      <c r="F341" s="83">
        <v>1982</v>
      </c>
      <c r="G341" s="81" t="s">
        <v>798</v>
      </c>
      <c r="H341" s="81" t="s">
        <v>344</v>
      </c>
      <c r="I341" s="84"/>
      <c r="J341" s="84"/>
      <c r="K341" s="81" t="s">
        <v>414</v>
      </c>
      <c r="L341" s="81" t="s">
        <v>18</v>
      </c>
      <c r="M341" s="82">
        <v>4339500</v>
      </c>
      <c r="N341" s="81" t="s">
        <v>799</v>
      </c>
      <c r="O341" s="87"/>
    </row>
    <row r="342" spans="1:15" ht="12.45" x14ac:dyDescent="0.3">
      <c r="A342" s="95">
        <f t="shared" si="5"/>
        <v>335</v>
      </c>
      <c r="B342" s="96" t="s">
        <v>102</v>
      </c>
      <c r="C342" s="97" t="s">
        <v>103</v>
      </c>
      <c r="D342" s="98" t="s">
        <v>17</v>
      </c>
      <c r="E342" s="99"/>
      <c r="F342" s="100">
        <v>2021</v>
      </c>
      <c r="G342" s="101" t="s">
        <v>800</v>
      </c>
      <c r="H342" s="102">
        <v>0</v>
      </c>
      <c r="I342" s="103"/>
      <c r="J342" s="81" t="s">
        <v>122</v>
      </c>
      <c r="K342" s="101" t="s">
        <v>104</v>
      </c>
      <c r="L342" s="104" t="s">
        <v>18</v>
      </c>
      <c r="M342" s="99">
        <v>795652000</v>
      </c>
      <c r="N342" s="101" t="s">
        <v>801</v>
      </c>
      <c r="O342" s="105"/>
    </row>
    <row r="343" spans="1:15" ht="13.1" thickBot="1" x14ac:dyDescent="0.35">
      <c r="A343" s="106">
        <f t="shared" si="5"/>
        <v>336</v>
      </c>
      <c r="B343" s="107" t="s">
        <v>102</v>
      </c>
      <c r="C343" s="108" t="s">
        <v>103</v>
      </c>
      <c r="D343" s="109" t="s">
        <v>19</v>
      </c>
      <c r="E343" s="110"/>
      <c r="F343" s="111">
        <v>2021</v>
      </c>
      <c r="G343" s="112" t="s">
        <v>800</v>
      </c>
      <c r="H343" s="113">
        <v>0</v>
      </c>
      <c r="I343" s="114"/>
      <c r="J343" s="81" t="s">
        <v>122</v>
      </c>
      <c r="K343" s="112" t="s">
        <v>104</v>
      </c>
      <c r="L343" s="115" t="s">
        <v>18</v>
      </c>
      <c r="M343" s="110">
        <v>259520000</v>
      </c>
      <c r="N343" s="112" t="s">
        <v>801</v>
      </c>
      <c r="O343" s="105"/>
    </row>
    <row r="344" spans="1:15" ht="12.8" customHeight="1" thickTop="1" thickBot="1" x14ac:dyDescent="0.35">
      <c r="A344" s="116"/>
      <c r="B344" s="71" t="s">
        <v>802</v>
      </c>
      <c r="C344" s="71"/>
      <c r="D344" s="71"/>
      <c r="E344" s="117">
        <f>SUM(E8:E341)</f>
        <v>17138711.303999998</v>
      </c>
      <c r="F344" s="71"/>
      <c r="G344" s="71"/>
      <c r="H344" s="71"/>
      <c r="I344" s="71"/>
      <c r="J344" s="71"/>
      <c r="K344" s="71"/>
      <c r="L344" s="118"/>
      <c r="M344" s="117">
        <f>SUM(M8:M343)</f>
        <v>4948475159436.0703</v>
      </c>
      <c r="N344" s="118"/>
      <c r="O344" s="119"/>
    </row>
    <row r="345" spans="1:15" ht="12.8" customHeight="1" thickTop="1" x14ac:dyDescent="0.3"/>
    <row r="347" spans="1:15" ht="12.8" customHeight="1" x14ac:dyDescent="0.25">
      <c r="M347" s="120" t="s">
        <v>803</v>
      </c>
    </row>
    <row r="348" spans="1:15" ht="12.8" customHeight="1" x14ac:dyDescent="0.25">
      <c r="M348" s="120"/>
    </row>
    <row r="349" spans="1:15" ht="12.8" customHeight="1" x14ac:dyDescent="0.25">
      <c r="C349" s="121"/>
      <c r="M349" s="120"/>
    </row>
    <row r="350" spans="1:15" ht="12.8" customHeight="1" x14ac:dyDescent="0.25">
      <c r="M350" s="120"/>
    </row>
    <row r="351" spans="1:15" ht="12.8" customHeight="1" x14ac:dyDescent="0.25">
      <c r="M351" s="122" t="s">
        <v>804</v>
      </c>
    </row>
    <row r="352" spans="1:15" ht="12.8" customHeight="1" x14ac:dyDescent="0.25">
      <c r="M352" s="120" t="s">
        <v>805</v>
      </c>
    </row>
    <row r="353" spans="13:13" ht="12.8" customHeight="1" x14ac:dyDescent="0.25">
      <c r="M353" s="120" t="s">
        <v>806</v>
      </c>
    </row>
  </sheetData>
  <autoFilter ref="A7:O344"/>
  <mergeCells count="17">
    <mergeCell ref="O3:O5"/>
    <mergeCell ref="C4:C5"/>
    <mergeCell ref="D4:D5"/>
    <mergeCell ref="H4:H5"/>
    <mergeCell ref="I4:J4"/>
    <mergeCell ref="A1:O1"/>
    <mergeCell ref="A3:A5"/>
    <mergeCell ref="B3:B5"/>
    <mergeCell ref="C3:D3"/>
    <mergeCell ref="E3:E5"/>
    <mergeCell ref="F3:F5"/>
    <mergeCell ref="G3:G5"/>
    <mergeCell ref="H3:J3"/>
    <mergeCell ref="K3:K5"/>
    <mergeCell ref="L3:L5"/>
    <mergeCell ref="M3:M5"/>
    <mergeCell ref="N3:N5"/>
  </mergeCells>
  <pageMargins left="0.17" right="0" top="0.23" bottom="0.25" header="0" footer="0"/>
  <pageSetup paperSize="14" scale="69" fitToWidth="0" fitToHeight="0" orientation="landscape" r:id="rId1"/>
  <headerFooter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autoPageBreaks="0"/>
  </sheetPr>
  <dimension ref="A1:WVY111"/>
  <sheetViews>
    <sheetView tabSelected="1" showOutlineSymbols="0" zoomScale="90" zoomScaleNormal="90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P97" sqref="P97"/>
    </sheetView>
  </sheetViews>
  <sheetFormatPr defaultColWidth="6.88671875" defaultRowHeight="12.8" customHeight="1" x14ac:dyDescent="0.3"/>
  <cols>
    <col min="1" max="1" width="5.44140625" style="3" customWidth="1"/>
    <col min="2" max="2" width="33.33203125" style="2" bestFit="1" customWidth="1"/>
    <col min="3" max="3" width="19.6640625" style="2" customWidth="1"/>
    <col min="4" max="4" width="7.6640625" style="2" bestFit="1" customWidth="1"/>
    <col min="5" max="5" width="15.44140625" style="2" customWidth="1"/>
    <col min="6" max="6" width="6.88671875" style="2" hidden="1" customWidth="1"/>
    <col min="7" max="7" width="28.44140625" style="2" customWidth="1"/>
    <col min="8" max="8" width="22.33203125" style="2" customWidth="1"/>
    <col min="9" max="9" width="11" style="2" customWidth="1"/>
    <col min="10" max="10" width="25" style="2" customWidth="1"/>
    <col min="11" max="11" width="7" style="2" customWidth="1"/>
    <col min="12" max="12" width="6.5546875" style="2" customWidth="1"/>
    <col min="13" max="13" width="19" style="28" customWidth="1"/>
    <col min="14" max="14" width="17" style="2" customWidth="1"/>
    <col min="15" max="15" width="23.33203125" style="2" hidden="1" customWidth="1"/>
    <col min="16" max="16" width="31.5546875" style="2" customWidth="1"/>
    <col min="17" max="17" width="9.5546875" style="1" customWidth="1"/>
    <col min="18" max="243" width="6.88671875" style="2"/>
    <col min="244" max="244" width="5.44140625" style="2" customWidth="1"/>
    <col min="245" max="245" width="33.109375" style="2" customWidth="1"/>
    <col min="246" max="246" width="17.109375" style="2" customWidth="1"/>
    <col min="247" max="247" width="7.88671875" style="2" customWidth="1"/>
    <col min="248" max="248" width="13.88671875" style="2" customWidth="1"/>
    <col min="249" max="249" width="6.88671875" style="2" customWidth="1"/>
    <col min="250" max="250" width="22.6640625" style="2" customWidth="1"/>
    <col min="251" max="251" width="22.33203125" style="2" customWidth="1"/>
    <col min="252" max="252" width="10.88671875" style="2" customWidth="1"/>
    <col min="253" max="253" width="21.109375" style="2" customWidth="1"/>
    <col min="254" max="255" width="28" style="2" customWidth="1"/>
    <col min="256" max="256" width="0" style="2" hidden="1" customWidth="1"/>
    <col min="257" max="257" width="17" style="2" customWidth="1"/>
    <col min="258" max="258" width="23.33203125" style="2" customWidth="1"/>
    <col min="259" max="259" width="31.5546875" style="2" customWidth="1"/>
    <col min="260" max="260" width="8" style="2" bestFit="1" customWidth="1"/>
    <col min="261" max="261" width="27.109375" style="2" customWidth="1"/>
    <col min="262" max="262" width="13.6640625" style="2" customWidth="1"/>
    <col min="263" max="263" width="15.33203125" style="2" customWidth="1"/>
    <col min="264" max="264" width="11.33203125" style="2" customWidth="1"/>
    <col min="265" max="265" width="19" style="2" customWidth="1"/>
    <col min="266" max="266" width="6.88671875" style="2"/>
    <col min="267" max="268" width="11" style="2" customWidth="1"/>
    <col min="269" max="269" width="6.88671875" style="2"/>
    <col min="270" max="270" width="13.44140625" style="2" customWidth="1"/>
    <col min="271" max="271" width="13.5546875" style="2" customWidth="1"/>
    <col min="272" max="272" width="11.109375" style="2" customWidth="1"/>
    <col min="273" max="273" width="15" style="2" customWidth="1"/>
    <col min="274" max="499" width="6.88671875" style="2"/>
    <col min="500" max="500" width="5.44140625" style="2" customWidth="1"/>
    <col min="501" max="501" width="33.109375" style="2" customWidth="1"/>
    <col min="502" max="502" width="17.109375" style="2" customWidth="1"/>
    <col min="503" max="503" width="7.88671875" style="2" customWidth="1"/>
    <col min="504" max="504" width="13.88671875" style="2" customWidth="1"/>
    <col min="505" max="505" width="6.88671875" style="2" customWidth="1"/>
    <col min="506" max="506" width="22.6640625" style="2" customWidth="1"/>
    <col min="507" max="507" width="22.33203125" style="2" customWidth="1"/>
    <col min="508" max="508" width="10.88671875" style="2" customWidth="1"/>
    <col min="509" max="509" width="21.109375" style="2" customWidth="1"/>
    <col min="510" max="511" width="28" style="2" customWidth="1"/>
    <col min="512" max="512" width="0" style="2" hidden="1" customWidth="1"/>
    <col min="513" max="513" width="17" style="2" customWidth="1"/>
    <col min="514" max="514" width="23.33203125" style="2" customWidth="1"/>
    <col min="515" max="515" width="31.5546875" style="2" customWidth="1"/>
    <col min="516" max="516" width="8" style="2" bestFit="1" customWidth="1"/>
    <col min="517" max="517" width="27.109375" style="2" customWidth="1"/>
    <col min="518" max="518" width="13.6640625" style="2" customWidth="1"/>
    <col min="519" max="519" width="15.33203125" style="2" customWidth="1"/>
    <col min="520" max="520" width="11.33203125" style="2" customWidth="1"/>
    <col min="521" max="521" width="19" style="2" customWidth="1"/>
    <col min="522" max="522" width="6.88671875" style="2"/>
    <col min="523" max="524" width="11" style="2" customWidth="1"/>
    <col min="525" max="525" width="6.88671875" style="2"/>
    <col min="526" max="526" width="13.44140625" style="2" customWidth="1"/>
    <col min="527" max="527" width="13.5546875" style="2" customWidth="1"/>
    <col min="528" max="528" width="11.109375" style="2" customWidth="1"/>
    <col min="529" max="529" width="15" style="2" customWidth="1"/>
    <col min="530" max="755" width="6.88671875" style="2"/>
    <col min="756" max="756" width="5.44140625" style="2" customWidth="1"/>
    <col min="757" max="757" width="33.109375" style="2" customWidth="1"/>
    <col min="758" max="758" width="17.109375" style="2" customWidth="1"/>
    <col min="759" max="759" width="7.88671875" style="2" customWidth="1"/>
    <col min="760" max="760" width="13.88671875" style="2" customWidth="1"/>
    <col min="761" max="761" width="6.88671875" style="2" customWidth="1"/>
    <col min="762" max="762" width="22.6640625" style="2" customWidth="1"/>
    <col min="763" max="763" width="22.33203125" style="2" customWidth="1"/>
    <col min="764" max="764" width="10.88671875" style="2" customWidth="1"/>
    <col min="765" max="765" width="21.109375" style="2" customWidth="1"/>
    <col min="766" max="767" width="28" style="2" customWidth="1"/>
    <col min="768" max="768" width="0" style="2" hidden="1" customWidth="1"/>
    <col min="769" max="769" width="17" style="2" customWidth="1"/>
    <col min="770" max="770" width="23.33203125" style="2" customWidth="1"/>
    <col min="771" max="771" width="31.5546875" style="2" customWidth="1"/>
    <col min="772" max="772" width="8" style="2" bestFit="1" customWidth="1"/>
    <col min="773" max="773" width="27.109375" style="2" customWidth="1"/>
    <col min="774" max="774" width="13.6640625" style="2" customWidth="1"/>
    <col min="775" max="775" width="15.33203125" style="2" customWidth="1"/>
    <col min="776" max="776" width="11.33203125" style="2" customWidth="1"/>
    <col min="777" max="777" width="19" style="2" customWidth="1"/>
    <col min="778" max="778" width="6.88671875" style="2"/>
    <col min="779" max="780" width="11" style="2" customWidth="1"/>
    <col min="781" max="781" width="6.88671875" style="2"/>
    <col min="782" max="782" width="13.44140625" style="2" customWidth="1"/>
    <col min="783" max="783" width="13.5546875" style="2" customWidth="1"/>
    <col min="784" max="784" width="11.109375" style="2" customWidth="1"/>
    <col min="785" max="785" width="15" style="2" customWidth="1"/>
    <col min="786" max="1011" width="6.88671875" style="2"/>
    <col min="1012" max="1012" width="5.44140625" style="2" customWidth="1"/>
    <col min="1013" max="1013" width="33.109375" style="2" customWidth="1"/>
    <col min="1014" max="1014" width="17.109375" style="2" customWidth="1"/>
    <col min="1015" max="1015" width="7.88671875" style="2" customWidth="1"/>
    <col min="1016" max="1016" width="13.88671875" style="2" customWidth="1"/>
    <col min="1017" max="1017" width="6.88671875" style="2" customWidth="1"/>
    <col min="1018" max="1018" width="22.6640625" style="2" customWidth="1"/>
    <col min="1019" max="1019" width="22.33203125" style="2" customWidth="1"/>
    <col min="1020" max="1020" width="10.88671875" style="2" customWidth="1"/>
    <col min="1021" max="1021" width="21.109375" style="2" customWidth="1"/>
    <col min="1022" max="1023" width="28" style="2" customWidth="1"/>
    <col min="1024" max="1024" width="0" style="2" hidden="1" customWidth="1"/>
    <col min="1025" max="1025" width="17" style="2" customWidth="1"/>
    <col min="1026" max="1026" width="23.33203125" style="2" customWidth="1"/>
    <col min="1027" max="1027" width="31.5546875" style="2" customWidth="1"/>
    <col min="1028" max="1028" width="8" style="2" bestFit="1" customWidth="1"/>
    <col min="1029" max="1029" width="27.109375" style="2" customWidth="1"/>
    <col min="1030" max="1030" width="13.6640625" style="2" customWidth="1"/>
    <col min="1031" max="1031" width="15.33203125" style="2" customWidth="1"/>
    <col min="1032" max="1032" width="11.33203125" style="2" customWidth="1"/>
    <col min="1033" max="1033" width="19" style="2" customWidth="1"/>
    <col min="1034" max="1034" width="6.88671875" style="2"/>
    <col min="1035" max="1036" width="11" style="2" customWidth="1"/>
    <col min="1037" max="1037" width="6.88671875" style="2"/>
    <col min="1038" max="1038" width="13.44140625" style="2" customWidth="1"/>
    <col min="1039" max="1039" width="13.5546875" style="2" customWidth="1"/>
    <col min="1040" max="1040" width="11.109375" style="2" customWidth="1"/>
    <col min="1041" max="1041" width="15" style="2" customWidth="1"/>
    <col min="1042" max="1267" width="6.88671875" style="2"/>
    <col min="1268" max="1268" width="5.44140625" style="2" customWidth="1"/>
    <col min="1269" max="1269" width="33.109375" style="2" customWidth="1"/>
    <col min="1270" max="1270" width="17.109375" style="2" customWidth="1"/>
    <col min="1271" max="1271" width="7.88671875" style="2" customWidth="1"/>
    <col min="1272" max="1272" width="13.88671875" style="2" customWidth="1"/>
    <col min="1273" max="1273" width="6.88671875" style="2" customWidth="1"/>
    <col min="1274" max="1274" width="22.6640625" style="2" customWidth="1"/>
    <col min="1275" max="1275" width="22.33203125" style="2" customWidth="1"/>
    <col min="1276" max="1276" width="10.88671875" style="2" customWidth="1"/>
    <col min="1277" max="1277" width="21.109375" style="2" customWidth="1"/>
    <col min="1278" max="1279" width="28" style="2" customWidth="1"/>
    <col min="1280" max="1280" width="0" style="2" hidden="1" customWidth="1"/>
    <col min="1281" max="1281" width="17" style="2" customWidth="1"/>
    <col min="1282" max="1282" width="23.33203125" style="2" customWidth="1"/>
    <col min="1283" max="1283" width="31.5546875" style="2" customWidth="1"/>
    <col min="1284" max="1284" width="8" style="2" bestFit="1" customWidth="1"/>
    <col min="1285" max="1285" width="27.109375" style="2" customWidth="1"/>
    <col min="1286" max="1286" width="13.6640625" style="2" customWidth="1"/>
    <col min="1287" max="1287" width="15.33203125" style="2" customWidth="1"/>
    <col min="1288" max="1288" width="11.33203125" style="2" customWidth="1"/>
    <col min="1289" max="1289" width="19" style="2" customWidth="1"/>
    <col min="1290" max="1290" width="6.88671875" style="2"/>
    <col min="1291" max="1292" width="11" style="2" customWidth="1"/>
    <col min="1293" max="1293" width="6.88671875" style="2"/>
    <col min="1294" max="1294" width="13.44140625" style="2" customWidth="1"/>
    <col min="1295" max="1295" width="13.5546875" style="2" customWidth="1"/>
    <col min="1296" max="1296" width="11.109375" style="2" customWidth="1"/>
    <col min="1297" max="1297" width="15" style="2" customWidth="1"/>
    <col min="1298" max="1523" width="6.88671875" style="2"/>
    <col min="1524" max="1524" width="5.44140625" style="2" customWidth="1"/>
    <col min="1525" max="1525" width="33.109375" style="2" customWidth="1"/>
    <col min="1526" max="1526" width="17.109375" style="2" customWidth="1"/>
    <col min="1527" max="1527" width="7.88671875" style="2" customWidth="1"/>
    <col min="1528" max="1528" width="13.88671875" style="2" customWidth="1"/>
    <col min="1529" max="1529" width="6.88671875" style="2" customWidth="1"/>
    <col min="1530" max="1530" width="22.6640625" style="2" customWidth="1"/>
    <col min="1531" max="1531" width="22.33203125" style="2" customWidth="1"/>
    <col min="1532" max="1532" width="10.88671875" style="2" customWidth="1"/>
    <col min="1533" max="1533" width="21.109375" style="2" customWidth="1"/>
    <col min="1534" max="1535" width="28" style="2" customWidth="1"/>
    <col min="1536" max="1536" width="0" style="2" hidden="1" customWidth="1"/>
    <col min="1537" max="1537" width="17" style="2" customWidth="1"/>
    <col min="1538" max="1538" width="23.33203125" style="2" customWidth="1"/>
    <col min="1539" max="1539" width="31.5546875" style="2" customWidth="1"/>
    <col min="1540" max="1540" width="8" style="2" bestFit="1" customWidth="1"/>
    <col min="1541" max="1541" width="27.109375" style="2" customWidth="1"/>
    <col min="1542" max="1542" width="13.6640625" style="2" customWidth="1"/>
    <col min="1543" max="1543" width="15.33203125" style="2" customWidth="1"/>
    <col min="1544" max="1544" width="11.33203125" style="2" customWidth="1"/>
    <col min="1545" max="1545" width="19" style="2" customWidth="1"/>
    <col min="1546" max="1546" width="6.88671875" style="2"/>
    <col min="1547" max="1548" width="11" style="2" customWidth="1"/>
    <col min="1549" max="1549" width="6.88671875" style="2"/>
    <col min="1550" max="1550" width="13.44140625" style="2" customWidth="1"/>
    <col min="1551" max="1551" width="13.5546875" style="2" customWidth="1"/>
    <col min="1552" max="1552" width="11.109375" style="2" customWidth="1"/>
    <col min="1553" max="1553" width="15" style="2" customWidth="1"/>
    <col min="1554" max="1779" width="6.88671875" style="2"/>
    <col min="1780" max="1780" width="5.44140625" style="2" customWidth="1"/>
    <col min="1781" max="1781" width="33.109375" style="2" customWidth="1"/>
    <col min="1782" max="1782" width="17.109375" style="2" customWidth="1"/>
    <col min="1783" max="1783" width="7.88671875" style="2" customWidth="1"/>
    <col min="1784" max="1784" width="13.88671875" style="2" customWidth="1"/>
    <col min="1785" max="1785" width="6.88671875" style="2" customWidth="1"/>
    <col min="1786" max="1786" width="22.6640625" style="2" customWidth="1"/>
    <col min="1787" max="1787" width="22.33203125" style="2" customWidth="1"/>
    <col min="1788" max="1788" width="10.88671875" style="2" customWidth="1"/>
    <col min="1789" max="1789" width="21.109375" style="2" customWidth="1"/>
    <col min="1790" max="1791" width="28" style="2" customWidth="1"/>
    <col min="1792" max="1792" width="0" style="2" hidden="1" customWidth="1"/>
    <col min="1793" max="1793" width="17" style="2" customWidth="1"/>
    <col min="1794" max="1794" width="23.33203125" style="2" customWidth="1"/>
    <col min="1795" max="1795" width="31.5546875" style="2" customWidth="1"/>
    <col min="1796" max="1796" width="8" style="2" bestFit="1" customWidth="1"/>
    <col min="1797" max="1797" width="27.109375" style="2" customWidth="1"/>
    <col min="1798" max="1798" width="13.6640625" style="2" customWidth="1"/>
    <col min="1799" max="1799" width="15.33203125" style="2" customWidth="1"/>
    <col min="1800" max="1800" width="11.33203125" style="2" customWidth="1"/>
    <col min="1801" max="1801" width="19" style="2" customWidth="1"/>
    <col min="1802" max="1802" width="6.88671875" style="2"/>
    <col min="1803" max="1804" width="11" style="2" customWidth="1"/>
    <col min="1805" max="1805" width="6.88671875" style="2"/>
    <col min="1806" max="1806" width="13.44140625" style="2" customWidth="1"/>
    <col min="1807" max="1807" width="13.5546875" style="2" customWidth="1"/>
    <col min="1808" max="1808" width="11.109375" style="2" customWidth="1"/>
    <col min="1809" max="1809" width="15" style="2" customWidth="1"/>
    <col min="1810" max="2035" width="6.88671875" style="2"/>
    <col min="2036" max="2036" width="5.44140625" style="2" customWidth="1"/>
    <col min="2037" max="2037" width="33.109375" style="2" customWidth="1"/>
    <col min="2038" max="2038" width="17.109375" style="2" customWidth="1"/>
    <col min="2039" max="2039" width="7.88671875" style="2" customWidth="1"/>
    <col min="2040" max="2040" width="13.88671875" style="2" customWidth="1"/>
    <col min="2041" max="2041" width="6.88671875" style="2" customWidth="1"/>
    <col min="2042" max="2042" width="22.6640625" style="2" customWidth="1"/>
    <col min="2043" max="2043" width="22.33203125" style="2" customWidth="1"/>
    <col min="2044" max="2044" width="10.88671875" style="2" customWidth="1"/>
    <col min="2045" max="2045" width="21.109375" style="2" customWidth="1"/>
    <col min="2046" max="2047" width="28" style="2" customWidth="1"/>
    <col min="2048" max="2048" width="0" style="2" hidden="1" customWidth="1"/>
    <col min="2049" max="2049" width="17" style="2" customWidth="1"/>
    <col min="2050" max="2050" width="23.33203125" style="2" customWidth="1"/>
    <col min="2051" max="2051" width="31.5546875" style="2" customWidth="1"/>
    <col min="2052" max="2052" width="8" style="2" bestFit="1" customWidth="1"/>
    <col min="2053" max="2053" width="27.109375" style="2" customWidth="1"/>
    <col min="2054" max="2054" width="13.6640625" style="2" customWidth="1"/>
    <col min="2055" max="2055" width="15.33203125" style="2" customWidth="1"/>
    <col min="2056" max="2056" width="11.33203125" style="2" customWidth="1"/>
    <col min="2057" max="2057" width="19" style="2" customWidth="1"/>
    <col min="2058" max="2058" width="6.88671875" style="2"/>
    <col min="2059" max="2060" width="11" style="2" customWidth="1"/>
    <col min="2061" max="2061" width="6.88671875" style="2"/>
    <col min="2062" max="2062" width="13.44140625" style="2" customWidth="1"/>
    <col min="2063" max="2063" width="13.5546875" style="2" customWidth="1"/>
    <col min="2064" max="2064" width="11.109375" style="2" customWidth="1"/>
    <col min="2065" max="2065" width="15" style="2" customWidth="1"/>
    <col min="2066" max="2291" width="6.88671875" style="2"/>
    <col min="2292" max="2292" width="5.44140625" style="2" customWidth="1"/>
    <col min="2293" max="2293" width="33.109375" style="2" customWidth="1"/>
    <col min="2294" max="2294" width="17.109375" style="2" customWidth="1"/>
    <col min="2295" max="2295" width="7.88671875" style="2" customWidth="1"/>
    <col min="2296" max="2296" width="13.88671875" style="2" customWidth="1"/>
    <col min="2297" max="2297" width="6.88671875" style="2" customWidth="1"/>
    <col min="2298" max="2298" width="22.6640625" style="2" customWidth="1"/>
    <col min="2299" max="2299" width="22.33203125" style="2" customWidth="1"/>
    <col min="2300" max="2300" width="10.88671875" style="2" customWidth="1"/>
    <col min="2301" max="2301" width="21.109375" style="2" customWidth="1"/>
    <col min="2302" max="2303" width="28" style="2" customWidth="1"/>
    <col min="2304" max="2304" width="0" style="2" hidden="1" customWidth="1"/>
    <col min="2305" max="2305" width="17" style="2" customWidth="1"/>
    <col min="2306" max="2306" width="23.33203125" style="2" customWidth="1"/>
    <col min="2307" max="2307" width="31.5546875" style="2" customWidth="1"/>
    <col min="2308" max="2308" width="8" style="2" bestFit="1" customWidth="1"/>
    <col min="2309" max="2309" width="27.109375" style="2" customWidth="1"/>
    <col min="2310" max="2310" width="13.6640625" style="2" customWidth="1"/>
    <col min="2311" max="2311" width="15.33203125" style="2" customWidth="1"/>
    <col min="2312" max="2312" width="11.33203125" style="2" customWidth="1"/>
    <col min="2313" max="2313" width="19" style="2" customWidth="1"/>
    <col min="2314" max="2314" width="6.88671875" style="2"/>
    <col min="2315" max="2316" width="11" style="2" customWidth="1"/>
    <col min="2317" max="2317" width="6.88671875" style="2"/>
    <col min="2318" max="2318" width="13.44140625" style="2" customWidth="1"/>
    <col min="2319" max="2319" width="13.5546875" style="2" customWidth="1"/>
    <col min="2320" max="2320" width="11.109375" style="2" customWidth="1"/>
    <col min="2321" max="2321" width="15" style="2" customWidth="1"/>
    <col min="2322" max="2547" width="6.88671875" style="2"/>
    <col min="2548" max="2548" width="5.44140625" style="2" customWidth="1"/>
    <col min="2549" max="2549" width="33.109375" style="2" customWidth="1"/>
    <col min="2550" max="2550" width="17.109375" style="2" customWidth="1"/>
    <col min="2551" max="2551" width="7.88671875" style="2" customWidth="1"/>
    <col min="2552" max="2552" width="13.88671875" style="2" customWidth="1"/>
    <col min="2553" max="2553" width="6.88671875" style="2" customWidth="1"/>
    <col min="2554" max="2554" width="22.6640625" style="2" customWidth="1"/>
    <col min="2555" max="2555" width="22.33203125" style="2" customWidth="1"/>
    <col min="2556" max="2556" width="10.88671875" style="2" customWidth="1"/>
    <col min="2557" max="2557" width="21.109375" style="2" customWidth="1"/>
    <col min="2558" max="2559" width="28" style="2" customWidth="1"/>
    <col min="2560" max="2560" width="0" style="2" hidden="1" customWidth="1"/>
    <col min="2561" max="2561" width="17" style="2" customWidth="1"/>
    <col min="2562" max="2562" width="23.33203125" style="2" customWidth="1"/>
    <col min="2563" max="2563" width="31.5546875" style="2" customWidth="1"/>
    <col min="2564" max="2564" width="8" style="2" bestFit="1" customWidth="1"/>
    <col min="2565" max="2565" width="27.109375" style="2" customWidth="1"/>
    <col min="2566" max="2566" width="13.6640625" style="2" customWidth="1"/>
    <col min="2567" max="2567" width="15.33203125" style="2" customWidth="1"/>
    <col min="2568" max="2568" width="11.33203125" style="2" customWidth="1"/>
    <col min="2569" max="2569" width="19" style="2" customWidth="1"/>
    <col min="2570" max="2570" width="6.88671875" style="2"/>
    <col min="2571" max="2572" width="11" style="2" customWidth="1"/>
    <col min="2573" max="2573" width="6.88671875" style="2"/>
    <col min="2574" max="2574" width="13.44140625" style="2" customWidth="1"/>
    <col min="2575" max="2575" width="13.5546875" style="2" customWidth="1"/>
    <col min="2576" max="2576" width="11.109375" style="2" customWidth="1"/>
    <col min="2577" max="2577" width="15" style="2" customWidth="1"/>
    <col min="2578" max="2803" width="6.88671875" style="2"/>
    <col min="2804" max="2804" width="5.44140625" style="2" customWidth="1"/>
    <col min="2805" max="2805" width="33.109375" style="2" customWidth="1"/>
    <col min="2806" max="2806" width="17.109375" style="2" customWidth="1"/>
    <col min="2807" max="2807" width="7.88671875" style="2" customWidth="1"/>
    <col min="2808" max="2808" width="13.88671875" style="2" customWidth="1"/>
    <col min="2809" max="2809" width="6.88671875" style="2" customWidth="1"/>
    <col min="2810" max="2810" width="22.6640625" style="2" customWidth="1"/>
    <col min="2811" max="2811" width="22.33203125" style="2" customWidth="1"/>
    <col min="2812" max="2812" width="10.88671875" style="2" customWidth="1"/>
    <col min="2813" max="2813" width="21.109375" style="2" customWidth="1"/>
    <col min="2814" max="2815" width="28" style="2" customWidth="1"/>
    <col min="2816" max="2816" width="0" style="2" hidden="1" customWidth="1"/>
    <col min="2817" max="2817" width="17" style="2" customWidth="1"/>
    <col min="2818" max="2818" width="23.33203125" style="2" customWidth="1"/>
    <col min="2819" max="2819" width="31.5546875" style="2" customWidth="1"/>
    <col min="2820" max="2820" width="8" style="2" bestFit="1" customWidth="1"/>
    <col min="2821" max="2821" width="27.109375" style="2" customWidth="1"/>
    <col min="2822" max="2822" width="13.6640625" style="2" customWidth="1"/>
    <col min="2823" max="2823" width="15.33203125" style="2" customWidth="1"/>
    <col min="2824" max="2824" width="11.33203125" style="2" customWidth="1"/>
    <col min="2825" max="2825" width="19" style="2" customWidth="1"/>
    <col min="2826" max="2826" width="6.88671875" style="2"/>
    <col min="2827" max="2828" width="11" style="2" customWidth="1"/>
    <col min="2829" max="2829" width="6.88671875" style="2"/>
    <col min="2830" max="2830" width="13.44140625" style="2" customWidth="1"/>
    <col min="2831" max="2831" width="13.5546875" style="2" customWidth="1"/>
    <col min="2832" max="2832" width="11.109375" style="2" customWidth="1"/>
    <col min="2833" max="2833" width="15" style="2" customWidth="1"/>
    <col min="2834" max="3059" width="6.88671875" style="2"/>
    <col min="3060" max="3060" width="5.44140625" style="2" customWidth="1"/>
    <col min="3061" max="3061" width="33.109375" style="2" customWidth="1"/>
    <col min="3062" max="3062" width="17.109375" style="2" customWidth="1"/>
    <col min="3063" max="3063" width="7.88671875" style="2" customWidth="1"/>
    <col min="3064" max="3064" width="13.88671875" style="2" customWidth="1"/>
    <col min="3065" max="3065" width="6.88671875" style="2" customWidth="1"/>
    <col min="3066" max="3066" width="22.6640625" style="2" customWidth="1"/>
    <col min="3067" max="3067" width="22.33203125" style="2" customWidth="1"/>
    <col min="3068" max="3068" width="10.88671875" style="2" customWidth="1"/>
    <col min="3069" max="3069" width="21.109375" style="2" customWidth="1"/>
    <col min="3070" max="3071" width="28" style="2" customWidth="1"/>
    <col min="3072" max="3072" width="0" style="2" hidden="1" customWidth="1"/>
    <col min="3073" max="3073" width="17" style="2" customWidth="1"/>
    <col min="3074" max="3074" width="23.33203125" style="2" customWidth="1"/>
    <col min="3075" max="3075" width="31.5546875" style="2" customWidth="1"/>
    <col min="3076" max="3076" width="8" style="2" bestFit="1" customWidth="1"/>
    <col min="3077" max="3077" width="27.109375" style="2" customWidth="1"/>
    <col min="3078" max="3078" width="13.6640625" style="2" customWidth="1"/>
    <col min="3079" max="3079" width="15.33203125" style="2" customWidth="1"/>
    <col min="3080" max="3080" width="11.33203125" style="2" customWidth="1"/>
    <col min="3081" max="3081" width="19" style="2" customWidth="1"/>
    <col min="3082" max="3082" width="6.88671875" style="2"/>
    <col min="3083" max="3084" width="11" style="2" customWidth="1"/>
    <col min="3085" max="3085" width="6.88671875" style="2"/>
    <col min="3086" max="3086" width="13.44140625" style="2" customWidth="1"/>
    <col min="3087" max="3087" width="13.5546875" style="2" customWidth="1"/>
    <col min="3088" max="3088" width="11.109375" style="2" customWidth="1"/>
    <col min="3089" max="3089" width="15" style="2" customWidth="1"/>
    <col min="3090" max="3315" width="6.88671875" style="2"/>
    <col min="3316" max="3316" width="5.44140625" style="2" customWidth="1"/>
    <col min="3317" max="3317" width="33.109375" style="2" customWidth="1"/>
    <col min="3318" max="3318" width="17.109375" style="2" customWidth="1"/>
    <col min="3319" max="3319" width="7.88671875" style="2" customWidth="1"/>
    <col min="3320" max="3320" width="13.88671875" style="2" customWidth="1"/>
    <col min="3321" max="3321" width="6.88671875" style="2" customWidth="1"/>
    <col min="3322" max="3322" width="22.6640625" style="2" customWidth="1"/>
    <col min="3323" max="3323" width="22.33203125" style="2" customWidth="1"/>
    <col min="3324" max="3324" width="10.88671875" style="2" customWidth="1"/>
    <col min="3325" max="3325" width="21.109375" style="2" customWidth="1"/>
    <col min="3326" max="3327" width="28" style="2" customWidth="1"/>
    <col min="3328" max="3328" width="0" style="2" hidden="1" customWidth="1"/>
    <col min="3329" max="3329" width="17" style="2" customWidth="1"/>
    <col min="3330" max="3330" width="23.33203125" style="2" customWidth="1"/>
    <col min="3331" max="3331" width="31.5546875" style="2" customWidth="1"/>
    <col min="3332" max="3332" width="8" style="2" bestFit="1" customWidth="1"/>
    <col min="3333" max="3333" width="27.109375" style="2" customWidth="1"/>
    <col min="3334" max="3334" width="13.6640625" style="2" customWidth="1"/>
    <col min="3335" max="3335" width="15.33203125" style="2" customWidth="1"/>
    <col min="3336" max="3336" width="11.33203125" style="2" customWidth="1"/>
    <col min="3337" max="3337" width="19" style="2" customWidth="1"/>
    <col min="3338" max="3338" width="6.88671875" style="2"/>
    <col min="3339" max="3340" width="11" style="2" customWidth="1"/>
    <col min="3341" max="3341" width="6.88671875" style="2"/>
    <col min="3342" max="3342" width="13.44140625" style="2" customWidth="1"/>
    <col min="3343" max="3343" width="13.5546875" style="2" customWidth="1"/>
    <col min="3344" max="3344" width="11.109375" style="2" customWidth="1"/>
    <col min="3345" max="3345" width="15" style="2" customWidth="1"/>
    <col min="3346" max="3571" width="6.88671875" style="2"/>
    <col min="3572" max="3572" width="5.44140625" style="2" customWidth="1"/>
    <col min="3573" max="3573" width="33.109375" style="2" customWidth="1"/>
    <col min="3574" max="3574" width="17.109375" style="2" customWidth="1"/>
    <col min="3575" max="3575" width="7.88671875" style="2" customWidth="1"/>
    <col min="3576" max="3576" width="13.88671875" style="2" customWidth="1"/>
    <col min="3577" max="3577" width="6.88671875" style="2" customWidth="1"/>
    <col min="3578" max="3578" width="22.6640625" style="2" customWidth="1"/>
    <col min="3579" max="3579" width="22.33203125" style="2" customWidth="1"/>
    <col min="3580" max="3580" width="10.88671875" style="2" customWidth="1"/>
    <col min="3581" max="3581" width="21.109375" style="2" customWidth="1"/>
    <col min="3582" max="3583" width="28" style="2" customWidth="1"/>
    <col min="3584" max="3584" width="0" style="2" hidden="1" customWidth="1"/>
    <col min="3585" max="3585" width="17" style="2" customWidth="1"/>
    <col min="3586" max="3586" width="23.33203125" style="2" customWidth="1"/>
    <col min="3587" max="3587" width="31.5546875" style="2" customWidth="1"/>
    <col min="3588" max="3588" width="8" style="2" bestFit="1" customWidth="1"/>
    <col min="3589" max="3589" width="27.109375" style="2" customWidth="1"/>
    <col min="3590" max="3590" width="13.6640625" style="2" customWidth="1"/>
    <col min="3591" max="3591" width="15.33203125" style="2" customWidth="1"/>
    <col min="3592" max="3592" width="11.33203125" style="2" customWidth="1"/>
    <col min="3593" max="3593" width="19" style="2" customWidth="1"/>
    <col min="3594" max="3594" width="6.88671875" style="2"/>
    <col min="3595" max="3596" width="11" style="2" customWidth="1"/>
    <col min="3597" max="3597" width="6.88671875" style="2"/>
    <col min="3598" max="3598" width="13.44140625" style="2" customWidth="1"/>
    <col min="3599" max="3599" width="13.5546875" style="2" customWidth="1"/>
    <col min="3600" max="3600" width="11.109375" style="2" customWidth="1"/>
    <col min="3601" max="3601" width="15" style="2" customWidth="1"/>
    <col min="3602" max="3827" width="6.88671875" style="2"/>
    <col min="3828" max="3828" width="5.44140625" style="2" customWidth="1"/>
    <col min="3829" max="3829" width="33.109375" style="2" customWidth="1"/>
    <col min="3830" max="3830" width="17.109375" style="2" customWidth="1"/>
    <col min="3831" max="3831" width="7.88671875" style="2" customWidth="1"/>
    <col min="3832" max="3832" width="13.88671875" style="2" customWidth="1"/>
    <col min="3833" max="3833" width="6.88671875" style="2" customWidth="1"/>
    <col min="3834" max="3834" width="22.6640625" style="2" customWidth="1"/>
    <col min="3835" max="3835" width="22.33203125" style="2" customWidth="1"/>
    <col min="3836" max="3836" width="10.88671875" style="2" customWidth="1"/>
    <col min="3837" max="3837" width="21.109375" style="2" customWidth="1"/>
    <col min="3838" max="3839" width="28" style="2" customWidth="1"/>
    <col min="3840" max="3840" width="0" style="2" hidden="1" customWidth="1"/>
    <col min="3841" max="3841" width="17" style="2" customWidth="1"/>
    <col min="3842" max="3842" width="23.33203125" style="2" customWidth="1"/>
    <col min="3843" max="3843" width="31.5546875" style="2" customWidth="1"/>
    <col min="3844" max="3844" width="8" style="2" bestFit="1" customWidth="1"/>
    <col min="3845" max="3845" width="27.109375" style="2" customWidth="1"/>
    <col min="3846" max="3846" width="13.6640625" style="2" customWidth="1"/>
    <col min="3847" max="3847" width="15.33203125" style="2" customWidth="1"/>
    <col min="3848" max="3848" width="11.33203125" style="2" customWidth="1"/>
    <col min="3849" max="3849" width="19" style="2" customWidth="1"/>
    <col min="3850" max="3850" width="6.88671875" style="2"/>
    <col min="3851" max="3852" width="11" style="2" customWidth="1"/>
    <col min="3853" max="3853" width="6.88671875" style="2"/>
    <col min="3854" max="3854" width="13.44140625" style="2" customWidth="1"/>
    <col min="3855" max="3855" width="13.5546875" style="2" customWidth="1"/>
    <col min="3856" max="3856" width="11.109375" style="2" customWidth="1"/>
    <col min="3857" max="3857" width="15" style="2" customWidth="1"/>
    <col min="3858" max="4083" width="6.88671875" style="2"/>
    <col min="4084" max="4084" width="5.44140625" style="2" customWidth="1"/>
    <col min="4085" max="4085" width="33.109375" style="2" customWidth="1"/>
    <col min="4086" max="4086" width="17.109375" style="2" customWidth="1"/>
    <col min="4087" max="4087" width="7.88671875" style="2" customWidth="1"/>
    <col min="4088" max="4088" width="13.88671875" style="2" customWidth="1"/>
    <col min="4089" max="4089" width="6.88671875" style="2" customWidth="1"/>
    <col min="4090" max="4090" width="22.6640625" style="2" customWidth="1"/>
    <col min="4091" max="4091" width="22.33203125" style="2" customWidth="1"/>
    <col min="4092" max="4092" width="10.88671875" style="2" customWidth="1"/>
    <col min="4093" max="4093" width="21.109375" style="2" customWidth="1"/>
    <col min="4094" max="4095" width="28" style="2" customWidth="1"/>
    <col min="4096" max="4096" width="0" style="2" hidden="1" customWidth="1"/>
    <col min="4097" max="4097" width="17" style="2" customWidth="1"/>
    <col min="4098" max="4098" width="23.33203125" style="2" customWidth="1"/>
    <col min="4099" max="4099" width="31.5546875" style="2" customWidth="1"/>
    <col min="4100" max="4100" width="8" style="2" bestFit="1" customWidth="1"/>
    <col min="4101" max="4101" width="27.109375" style="2" customWidth="1"/>
    <col min="4102" max="4102" width="13.6640625" style="2" customWidth="1"/>
    <col min="4103" max="4103" width="15.33203125" style="2" customWidth="1"/>
    <col min="4104" max="4104" width="11.33203125" style="2" customWidth="1"/>
    <col min="4105" max="4105" width="19" style="2" customWidth="1"/>
    <col min="4106" max="4106" width="6.88671875" style="2"/>
    <col min="4107" max="4108" width="11" style="2" customWidth="1"/>
    <col min="4109" max="4109" width="6.88671875" style="2"/>
    <col min="4110" max="4110" width="13.44140625" style="2" customWidth="1"/>
    <col min="4111" max="4111" width="13.5546875" style="2" customWidth="1"/>
    <col min="4112" max="4112" width="11.109375" style="2" customWidth="1"/>
    <col min="4113" max="4113" width="15" style="2" customWidth="1"/>
    <col min="4114" max="4339" width="6.88671875" style="2"/>
    <col min="4340" max="4340" width="5.44140625" style="2" customWidth="1"/>
    <col min="4341" max="4341" width="33.109375" style="2" customWidth="1"/>
    <col min="4342" max="4342" width="17.109375" style="2" customWidth="1"/>
    <col min="4343" max="4343" width="7.88671875" style="2" customWidth="1"/>
    <col min="4344" max="4344" width="13.88671875" style="2" customWidth="1"/>
    <col min="4345" max="4345" width="6.88671875" style="2" customWidth="1"/>
    <col min="4346" max="4346" width="22.6640625" style="2" customWidth="1"/>
    <col min="4347" max="4347" width="22.33203125" style="2" customWidth="1"/>
    <col min="4348" max="4348" width="10.88671875" style="2" customWidth="1"/>
    <col min="4349" max="4349" width="21.109375" style="2" customWidth="1"/>
    <col min="4350" max="4351" width="28" style="2" customWidth="1"/>
    <col min="4352" max="4352" width="0" style="2" hidden="1" customWidth="1"/>
    <col min="4353" max="4353" width="17" style="2" customWidth="1"/>
    <col min="4354" max="4354" width="23.33203125" style="2" customWidth="1"/>
    <col min="4355" max="4355" width="31.5546875" style="2" customWidth="1"/>
    <col min="4356" max="4356" width="8" style="2" bestFit="1" customWidth="1"/>
    <col min="4357" max="4357" width="27.109375" style="2" customWidth="1"/>
    <col min="4358" max="4358" width="13.6640625" style="2" customWidth="1"/>
    <col min="4359" max="4359" width="15.33203125" style="2" customWidth="1"/>
    <col min="4360" max="4360" width="11.33203125" style="2" customWidth="1"/>
    <col min="4361" max="4361" width="19" style="2" customWidth="1"/>
    <col min="4362" max="4362" width="6.88671875" style="2"/>
    <col min="4363" max="4364" width="11" style="2" customWidth="1"/>
    <col min="4365" max="4365" width="6.88671875" style="2"/>
    <col min="4366" max="4366" width="13.44140625" style="2" customWidth="1"/>
    <col min="4367" max="4367" width="13.5546875" style="2" customWidth="1"/>
    <col min="4368" max="4368" width="11.109375" style="2" customWidth="1"/>
    <col min="4369" max="4369" width="15" style="2" customWidth="1"/>
    <col min="4370" max="4595" width="6.88671875" style="2"/>
    <col min="4596" max="4596" width="5.44140625" style="2" customWidth="1"/>
    <col min="4597" max="4597" width="33.109375" style="2" customWidth="1"/>
    <col min="4598" max="4598" width="17.109375" style="2" customWidth="1"/>
    <col min="4599" max="4599" width="7.88671875" style="2" customWidth="1"/>
    <col min="4600" max="4600" width="13.88671875" style="2" customWidth="1"/>
    <col min="4601" max="4601" width="6.88671875" style="2" customWidth="1"/>
    <col min="4602" max="4602" width="22.6640625" style="2" customWidth="1"/>
    <col min="4603" max="4603" width="22.33203125" style="2" customWidth="1"/>
    <col min="4604" max="4604" width="10.88671875" style="2" customWidth="1"/>
    <col min="4605" max="4605" width="21.109375" style="2" customWidth="1"/>
    <col min="4606" max="4607" width="28" style="2" customWidth="1"/>
    <col min="4608" max="4608" width="0" style="2" hidden="1" customWidth="1"/>
    <col min="4609" max="4609" width="17" style="2" customWidth="1"/>
    <col min="4610" max="4610" width="23.33203125" style="2" customWidth="1"/>
    <col min="4611" max="4611" width="31.5546875" style="2" customWidth="1"/>
    <col min="4612" max="4612" width="8" style="2" bestFit="1" customWidth="1"/>
    <col min="4613" max="4613" width="27.109375" style="2" customWidth="1"/>
    <col min="4614" max="4614" width="13.6640625" style="2" customWidth="1"/>
    <col min="4615" max="4615" width="15.33203125" style="2" customWidth="1"/>
    <col min="4616" max="4616" width="11.33203125" style="2" customWidth="1"/>
    <col min="4617" max="4617" width="19" style="2" customWidth="1"/>
    <col min="4618" max="4618" width="6.88671875" style="2"/>
    <col min="4619" max="4620" width="11" style="2" customWidth="1"/>
    <col min="4621" max="4621" width="6.88671875" style="2"/>
    <col min="4622" max="4622" width="13.44140625" style="2" customWidth="1"/>
    <col min="4623" max="4623" width="13.5546875" style="2" customWidth="1"/>
    <col min="4624" max="4624" width="11.109375" style="2" customWidth="1"/>
    <col min="4625" max="4625" width="15" style="2" customWidth="1"/>
    <col min="4626" max="4851" width="6.88671875" style="2"/>
    <col min="4852" max="4852" width="5.44140625" style="2" customWidth="1"/>
    <col min="4853" max="4853" width="33.109375" style="2" customWidth="1"/>
    <col min="4854" max="4854" width="17.109375" style="2" customWidth="1"/>
    <col min="4855" max="4855" width="7.88671875" style="2" customWidth="1"/>
    <col min="4856" max="4856" width="13.88671875" style="2" customWidth="1"/>
    <col min="4857" max="4857" width="6.88671875" style="2" customWidth="1"/>
    <col min="4858" max="4858" width="22.6640625" style="2" customWidth="1"/>
    <col min="4859" max="4859" width="22.33203125" style="2" customWidth="1"/>
    <col min="4860" max="4860" width="10.88671875" style="2" customWidth="1"/>
    <col min="4861" max="4861" width="21.109375" style="2" customWidth="1"/>
    <col min="4862" max="4863" width="28" style="2" customWidth="1"/>
    <col min="4864" max="4864" width="0" style="2" hidden="1" customWidth="1"/>
    <col min="4865" max="4865" width="17" style="2" customWidth="1"/>
    <col min="4866" max="4866" width="23.33203125" style="2" customWidth="1"/>
    <col min="4867" max="4867" width="31.5546875" style="2" customWidth="1"/>
    <col min="4868" max="4868" width="8" style="2" bestFit="1" customWidth="1"/>
    <col min="4869" max="4869" width="27.109375" style="2" customWidth="1"/>
    <col min="4870" max="4870" width="13.6640625" style="2" customWidth="1"/>
    <col min="4871" max="4871" width="15.33203125" style="2" customWidth="1"/>
    <col min="4872" max="4872" width="11.33203125" style="2" customWidth="1"/>
    <col min="4873" max="4873" width="19" style="2" customWidth="1"/>
    <col min="4874" max="4874" width="6.88671875" style="2"/>
    <col min="4875" max="4876" width="11" style="2" customWidth="1"/>
    <col min="4877" max="4877" width="6.88671875" style="2"/>
    <col min="4878" max="4878" width="13.44140625" style="2" customWidth="1"/>
    <col min="4879" max="4879" width="13.5546875" style="2" customWidth="1"/>
    <col min="4880" max="4880" width="11.109375" style="2" customWidth="1"/>
    <col min="4881" max="4881" width="15" style="2" customWidth="1"/>
    <col min="4882" max="5107" width="6.88671875" style="2"/>
    <col min="5108" max="5108" width="5.44140625" style="2" customWidth="1"/>
    <col min="5109" max="5109" width="33.109375" style="2" customWidth="1"/>
    <col min="5110" max="5110" width="17.109375" style="2" customWidth="1"/>
    <col min="5111" max="5111" width="7.88671875" style="2" customWidth="1"/>
    <col min="5112" max="5112" width="13.88671875" style="2" customWidth="1"/>
    <col min="5113" max="5113" width="6.88671875" style="2" customWidth="1"/>
    <col min="5114" max="5114" width="22.6640625" style="2" customWidth="1"/>
    <col min="5115" max="5115" width="22.33203125" style="2" customWidth="1"/>
    <col min="5116" max="5116" width="10.88671875" style="2" customWidth="1"/>
    <col min="5117" max="5117" width="21.109375" style="2" customWidth="1"/>
    <col min="5118" max="5119" width="28" style="2" customWidth="1"/>
    <col min="5120" max="5120" width="0" style="2" hidden="1" customWidth="1"/>
    <col min="5121" max="5121" width="17" style="2" customWidth="1"/>
    <col min="5122" max="5122" width="23.33203125" style="2" customWidth="1"/>
    <col min="5123" max="5123" width="31.5546875" style="2" customWidth="1"/>
    <col min="5124" max="5124" width="8" style="2" bestFit="1" customWidth="1"/>
    <col min="5125" max="5125" width="27.109375" style="2" customWidth="1"/>
    <col min="5126" max="5126" width="13.6640625" style="2" customWidth="1"/>
    <col min="5127" max="5127" width="15.33203125" style="2" customWidth="1"/>
    <col min="5128" max="5128" width="11.33203125" style="2" customWidth="1"/>
    <col min="5129" max="5129" width="19" style="2" customWidth="1"/>
    <col min="5130" max="5130" width="6.88671875" style="2"/>
    <col min="5131" max="5132" width="11" style="2" customWidth="1"/>
    <col min="5133" max="5133" width="6.88671875" style="2"/>
    <col min="5134" max="5134" width="13.44140625" style="2" customWidth="1"/>
    <col min="5135" max="5135" width="13.5546875" style="2" customWidth="1"/>
    <col min="5136" max="5136" width="11.109375" style="2" customWidth="1"/>
    <col min="5137" max="5137" width="15" style="2" customWidth="1"/>
    <col min="5138" max="5363" width="6.88671875" style="2"/>
    <col min="5364" max="5364" width="5.44140625" style="2" customWidth="1"/>
    <col min="5365" max="5365" width="33.109375" style="2" customWidth="1"/>
    <col min="5366" max="5366" width="17.109375" style="2" customWidth="1"/>
    <col min="5367" max="5367" width="7.88671875" style="2" customWidth="1"/>
    <col min="5368" max="5368" width="13.88671875" style="2" customWidth="1"/>
    <col min="5369" max="5369" width="6.88671875" style="2" customWidth="1"/>
    <col min="5370" max="5370" width="22.6640625" style="2" customWidth="1"/>
    <col min="5371" max="5371" width="22.33203125" style="2" customWidth="1"/>
    <col min="5372" max="5372" width="10.88671875" style="2" customWidth="1"/>
    <col min="5373" max="5373" width="21.109375" style="2" customWidth="1"/>
    <col min="5374" max="5375" width="28" style="2" customWidth="1"/>
    <col min="5376" max="5376" width="0" style="2" hidden="1" customWidth="1"/>
    <col min="5377" max="5377" width="17" style="2" customWidth="1"/>
    <col min="5378" max="5378" width="23.33203125" style="2" customWidth="1"/>
    <col min="5379" max="5379" width="31.5546875" style="2" customWidth="1"/>
    <col min="5380" max="5380" width="8" style="2" bestFit="1" customWidth="1"/>
    <col min="5381" max="5381" width="27.109375" style="2" customWidth="1"/>
    <col min="5382" max="5382" width="13.6640625" style="2" customWidth="1"/>
    <col min="5383" max="5383" width="15.33203125" style="2" customWidth="1"/>
    <col min="5384" max="5384" width="11.33203125" style="2" customWidth="1"/>
    <col min="5385" max="5385" width="19" style="2" customWidth="1"/>
    <col min="5386" max="5386" width="6.88671875" style="2"/>
    <col min="5387" max="5388" width="11" style="2" customWidth="1"/>
    <col min="5389" max="5389" width="6.88671875" style="2"/>
    <col min="5390" max="5390" width="13.44140625" style="2" customWidth="1"/>
    <col min="5391" max="5391" width="13.5546875" style="2" customWidth="1"/>
    <col min="5392" max="5392" width="11.109375" style="2" customWidth="1"/>
    <col min="5393" max="5393" width="15" style="2" customWidth="1"/>
    <col min="5394" max="5619" width="6.88671875" style="2"/>
    <col min="5620" max="5620" width="5.44140625" style="2" customWidth="1"/>
    <col min="5621" max="5621" width="33.109375" style="2" customWidth="1"/>
    <col min="5622" max="5622" width="17.109375" style="2" customWidth="1"/>
    <col min="5623" max="5623" width="7.88671875" style="2" customWidth="1"/>
    <col min="5624" max="5624" width="13.88671875" style="2" customWidth="1"/>
    <col min="5625" max="5625" width="6.88671875" style="2" customWidth="1"/>
    <col min="5626" max="5626" width="22.6640625" style="2" customWidth="1"/>
    <col min="5627" max="5627" width="22.33203125" style="2" customWidth="1"/>
    <col min="5628" max="5628" width="10.88671875" style="2" customWidth="1"/>
    <col min="5629" max="5629" width="21.109375" style="2" customWidth="1"/>
    <col min="5630" max="5631" width="28" style="2" customWidth="1"/>
    <col min="5632" max="5632" width="0" style="2" hidden="1" customWidth="1"/>
    <col min="5633" max="5633" width="17" style="2" customWidth="1"/>
    <col min="5634" max="5634" width="23.33203125" style="2" customWidth="1"/>
    <col min="5635" max="5635" width="31.5546875" style="2" customWidth="1"/>
    <col min="5636" max="5636" width="8" style="2" bestFit="1" customWidth="1"/>
    <col min="5637" max="5637" width="27.109375" style="2" customWidth="1"/>
    <col min="5638" max="5638" width="13.6640625" style="2" customWidth="1"/>
    <col min="5639" max="5639" width="15.33203125" style="2" customWidth="1"/>
    <col min="5640" max="5640" width="11.33203125" style="2" customWidth="1"/>
    <col min="5641" max="5641" width="19" style="2" customWidth="1"/>
    <col min="5642" max="5642" width="6.88671875" style="2"/>
    <col min="5643" max="5644" width="11" style="2" customWidth="1"/>
    <col min="5645" max="5645" width="6.88671875" style="2"/>
    <col min="5646" max="5646" width="13.44140625" style="2" customWidth="1"/>
    <col min="5647" max="5647" width="13.5546875" style="2" customWidth="1"/>
    <col min="5648" max="5648" width="11.109375" style="2" customWidth="1"/>
    <col min="5649" max="5649" width="15" style="2" customWidth="1"/>
    <col min="5650" max="5875" width="6.88671875" style="2"/>
    <col min="5876" max="5876" width="5.44140625" style="2" customWidth="1"/>
    <col min="5877" max="5877" width="33.109375" style="2" customWidth="1"/>
    <col min="5878" max="5878" width="17.109375" style="2" customWidth="1"/>
    <col min="5879" max="5879" width="7.88671875" style="2" customWidth="1"/>
    <col min="5880" max="5880" width="13.88671875" style="2" customWidth="1"/>
    <col min="5881" max="5881" width="6.88671875" style="2" customWidth="1"/>
    <col min="5882" max="5882" width="22.6640625" style="2" customWidth="1"/>
    <col min="5883" max="5883" width="22.33203125" style="2" customWidth="1"/>
    <col min="5884" max="5884" width="10.88671875" style="2" customWidth="1"/>
    <col min="5885" max="5885" width="21.109375" style="2" customWidth="1"/>
    <col min="5886" max="5887" width="28" style="2" customWidth="1"/>
    <col min="5888" max="5888" width="0" style="2" hidden="1" customWidth="1"/>
    <col min="5889" max="5889" width="17" style="2" customWidth="1"/>
    <col min="5890" max="5890" width="23.33203125" style="2" customWidth="1"/>
    <col min="5891" max="5891" width="31.5546875" style="2" customWidth="1"/>
    <col min="5892" max="5892" width="8" style="2" bestFit="1" customWidth="1"/>
    <col min="5893" max="5893" width="27.109375" style="2" customWidth="1"/>
    <col min="5894" max="5894" width="13.6640625" style="2" customWidth="1"/>
    <col min="5895" max="5895" width="15.33203125" style="2" customWidth="1"/>
    <col min="5896" max="5896" width="11.33203125" style="2" customWidth="1"/>
    <col min="5897" max="5897" width="19" style="2" customWidth="1"/>
    <col min="5898" max="5898" width="6.88671875" style="2"/>
    <col min="5899" max="5900" width="11" style="2" customWidth="1"/>
    <col min="5901" max="5901" width="6.88671875" style="2"/>
    <col min="5902" max="5902" width="13.44140625" style="2" customWidth="1"/>
    <col min="5903" max="5903" width="13.5546875" style="2" customWidth="1"/>
    <col min="5904" max="5904" width="11.109375" style="2" customWidth="1"/>
    <col min="5905" max="5905" width="15" style="2" customWidth="1"/>
    <col min="5906" max="6131" width="6.88671875" style="2"/>
    <col min="6132" max="6132" width="5.44140625" style="2" customWidth="1"/>
    <col min="6133" max="6133" width="33.109375" style="2" customWidth="1"/>
    <col min="6134" max="6134" width="17.109375" style="2" customWidth="1"/>
    <col min="6135" max="6135" width="7.88671875" style="2" customWidth="1"/>
    <col min="6136" max="6136" width="13.88671875" style="2" customWidth="1"/>
    <col min="6137" max="6137" width="6.88671875" style="2" customWidth="1"/>
    <col min="6138" max="6138" width="22.6640625" style="2" customWidth="1"/>
    <col min="6139" max="6139" width="22.33203125" style="2" customWidth="1"/>
    <col min="6140" max="6140" width="10.88671875" style="2" customWidth="1"/>
    <col min="6141" max="6141" width="21.109375" style="2" customWidth="1"/>
    <col min="6142" max="6143" width="28" style="2" customWidth="1"/>
    <col min="6144" max="6144" width="0" style="2" hidden="1" customWidth="1"/>
    <col min="6145" max="6145" width="17" style="2" customWidth="1"/>
    <col min="6146" max="6146" width="23.33203125" style="2" customWidth="1"/>
    <col min="6147" max="6147" width="31.5546875" style="2" customWidth="1"/>
    <col min="6148" max="6148" width="8" style="2" bestFit="1" customWidth="1"/>
    <col min="6149" max="6149" width="27.109375" style="2" customWidth="1"/>
    <col min="6150" max="6150" width="13.6640625" style="2" customWidth="1"/>
    <col min="6151" max="6151" width="15.33203125" style="2" customWidth="1"/>
    <col min="6152" max="6152" width="11.33203125" style="2" customWidth="1"/>
    <col min="6153" max="6153" width="19" style="2" customWidth="1"/>
    <col min="6154" max="6154" width="6.88671875" style="2"/>
    <col min="6155" max="6156" width="11" style="2" customWidth="1"/>
    <col min="6157" max="6157" width="6.88671875" style="2"/>
    <col min="6158" max="6158" width="13.44140625" style="2" customWidth="1"/>
    <col min="6159" max="6159" width="13.5546875" style="2" customWidth="1"/>
    <col min="6160" max="6160" width="11.109375" style="2" customWidth="1"/>
    <col min="6161" max="6161" width="15" style="2" customWidth="1"/>
    <col min="6162" max="6387" width="6.88671875" style="2"/>
    <col min="6388" max="6388" width="5.44140625" style="2" customWidth="1"/>
    <col min="6389" max="6389" width="33.109375" style="2" customWidth="1"/>
    <col min="6390" max="6390" width="17.109375" style="2" customWidth="1"/>
    <col min="6391" max="6391" width="7.88671875" style="2" customWidth="1"/>
    <col min="6392" max="6392" width="13.88671875" style="2" customWidth="1"/>
    <col min="6393" max="6393" width="6.88671875" style="2" customWidth="1"/>
    <col min="6394" max="6394" width="22.6640625" style="2" customWidth="1"/>
    <col min="6395" max="6395" width="22.33203125" style="2" customWidth="1"/>
    <col min="6396" max="6396" width="10.88671875" style="2" customWidth="1"/>
    <col min="6397" max="6397" width="21.109375" style="2" customWidth="1"/>
    <col min="6398" max="6399" width="28" style="2" customWidth="1"/>
    <col min="6400" max="6400" width="0" style="2" hidden="1" customWidth="1"/>
    <col min="6401" max="6401" width="17" style="2" customWidth="1"/>
    <col min="6402" max="6402" width="23.33203125" style="2" customWidth="1"/>
    <col min="6403" max="6403" width="31.5546875" style="2" customWidth="1"/>
    <col min="6404" max="6404" width="8" style="2" bestFit="1" customWidth="1"/>
    <col min="6405" max="6405" width="27.109375" style="2" customWidth="1"/>
    <col min="6406" max="6406" width="13.6640625" style="2" customWidth="1"/>
    <col min="6407" max="6407" width="15.33203125" style="2" customWidth="1"/>
    <col min="6408" max="6408" width="11.33203125" style="2" customWidth="1"/>
    <col min="6409" max="6409" width="19" style="2" customWidth="1"/>
    <col min="6410" max="6410" width="6.88671875" style="2"/>
    <col min="6411" max="6412" width="11" style="2" customWidth="1"/>
    <col min="6413" max="6413" width="6.88671875" style="2"/>
    <col min="6414" max="6414" width="13.44140625" style="2" customWidth="1"/>
    <col min="6415" max="6415" width="13.5546875" style="2" customWidth="1"/>
    <col min="6416" max="6416" width="11.109375" style="2" customWidth="1"/>
    <col min="6417" max="6417" width="15" style="2" customWidth="1"/>
    <col min="6418" max="6643" width="6.88671875" style="2"/>
    <col min="6644" max="6644" width="5.44140625" style="2" customWidth="1"/>
    <col min="6645" max="6645" width="33.109375" style="2" customWidth="1"/>
    <col min="6646" max="6646" width="17.109375" style="2" customWidth="1"/>
    <col min="6647" max="6647" width="7.88671875" style="2" customWidth="1"/>
    <col min="6648" max="6648" width="13.88671875" style="2" customWidth="1"/>
    <col min="6649" max="6649" width="6.88671875" style="2" customWidth="1"/>
    <col min="6650" max="6650" width="22.6640625" style="2" customWidth="1"/>
    <col min="6651" max="6651" width="22.33203125" style="2" customWidth="1"/>
    <col min="6652" max="6652" width="10.88671875" style="2" customWidth="1"/>
    <col min="6653" max="6653" width="21.109375" style="2" customWidth="1"/>
    <col min="6654" max="6655" width="28" style="2" customWidth="1"/>
    <col min="6656" max="6656" width="0" style="2" hidden="1" customWidth="1"/>
    <col min="6657" max="6657" width="17" style="2" customWidth="1"/>
    <col min="6658" max="6658" width="23.33203125" style="2" customWidth="1"/>
    <col min="6659" max="6659" width="31.5546875" style="2" customWidth="1"/>
    <col min="6660" max="6660" width="8" style="2" bestFit="1" customWidth="1"/>
    <col min="6661" max="6661" width="27.109375" style="2" customWidth="1"/>
    <col min="6662" max="6662" width="13.6640625" style="2" customWidth="1"/>
    <col min="6663" max="6663" width="15.33203125" style="2" customWidth="1"/>
    <col min="6664" max="6664" width="11.33203125" style="2" customWidth="1"/>
    <col min="6665" max="6665" width="19" style="2" customWidth="1"/>
    <col min="6666" max="6666" width="6.88671875" style="2"/>
    <col min="6667" max="6668" width="11" style="2" customWidth="1"/>
    <col min="6669" max="6669" width="6.88671875" style="2"/>
    <col min="6670" max="6670" width="13.44140625" style="2" customWidth="1"/>
    <col min="6671" max="6671" width="13.5546875" style="2" customWidth="1"/>
    <col min="6672" max="6672" width="11.109375" style="2" customWidth="1"/>
    <col min="6673" max="6673" width="15" style="2" customWidth="1"/>
    <col min="6674" max="6899" width="6.88671875" style="2"/>
    <col min="6900" max="6900" width="5.44140625" style="2" customWidth="1"/>
    <col min="6901" max="6901" width="33.109375" style="2" customWidth="1"/>
    <col min="6902" max="6902" width="17.109375" style="2" customWidth="1"/>
    <col min="6903" max="6903" width="7.88671875" style="2" customWidth="1"/>
    <col min="6904" max="6904" width="13.88671875" style="2" customWidth="1"/>
    <col min="6905" max="6905" width="6.88671875" style="2" customWidth="1"/>
    <col min="6906" max="6906" width="22.6640625" style="2" customWidth="1"/>
    <col min="6907" max="6907" width="22.33203125" style="2" customWidth="1"/>
    <col min="6908" max="6908" width="10.88671875" style="2" customWidth="1"/>
    <col min="6909" max="6909" width="21.109375" style="2" customWidth="1"/>
    <col min="6910" max="6911" width="28" style="2" customWidth="1"/>
    <col min="6912" max="6912" width="0" style="2" hidden="1" customWidth="1"/>
    <col min="6913" max="6913" width="17" style="2" customWidth="1"/>
    <col min="6914" max="6914" width="23.33203125" style="2" customWidth="1"/>
    <col min="6915" max="6915" width="31.5546875" style="2" customWidth="1"/>
    <col min="6916" max="6916" width="8" style="2" bestFit="1" customWidth="1"/>
    <col min="6917" max="6917" width="27.109375" style="2" customWidth="1"/>
    <col min="6918" max="6918" width="13.6640625" style="2" customWidth="1"/>
    <col min="6919" max="6919" width="15.33203125" style="2" customWidth="1"/>
    <col min="6920" max="6920" width="11.33203125" style="2" customWidth="1"/>
    <col min="6921" max="6921" width="19" style="2" customWidth="1"/>
    <col min="6922" max="6922" width="6.88671875" style="2"/>
    <col min="6923" max="6924" width="11" style="2" customWidth="1"/>
    <col min="6925" max="6925" width="6.88671875" style="2"/>
    <col min="6926" max="6926" width="13.44140625" style="2" customWidth="1"/>
    <col min="6927" max="6927" width="13.5546875" style="2" customWidth="1"/>
    <col min="6928" max="6928" width="11.109375" style="2" customWidth="1"/>
    <col min="6929" max="6929" width="15" style="2" customWidth="1"/>
    <col min="6930" max="7155" width="6.88671875" style="2"/>
    <col min="7156" max="7156" width="5.44140625" style="2" customWidth="1"/>
    <col min="7157" max="7157" width="33.109375" style="2" customWidth="1"/>
    <col min="7158" max="7158" width="17.109375" style="2" customWidth="1"/>
    <col min="7159" max="7159" width="7.88671875" style="2" customWidth="1"/>
    <col min="7160" max="7160" width="13.88671875" style="2" customWidth="1"/>
    <col min="7161" max="7161" width="6.88671875" style="2" customWidth="1"/>
    <col min="7162" max="7162" width="22.6640625" style="2" customWidth="1"/>
    <col min="7163" max="7163" width="22.33203125" style="2" customWidth="1"/>
    <col min="7164" max="7164" width="10.88671875" style="2" customWidth="1"/>
    <col min="7165" max="7165" width="21.109375" style="2" customWidth="1"/>
    <col min="7166" max="7167" width="28" style="2" customWidth="1"/>
    <col min="7168" max="7168" width="0" style="2" hidden="1" customWidth="1"/>
    <col min="7169" max="7169" width="17" style="2" customWidth="1"/>
    <col min="7170" max="7170" width="23.33203125" style="2" customWidth="1"/>
    <col min="7171" max="7171" width="31.5546875" style="2" customWidth="1"/>
    <col min="7172" max="7172" width="8" style="2" bestFit="1" customWidth="1"/>
    <col min="7173" max="7173" width="27.109375" style="2" customWidth="1"/>
    <col min="7174" max="7174" width="13.6640625" style="2" customWidth="1"/>
    <col min="7175" max="7175" width="15.33203125" style="2" customWidth="1"/>
    <col min="7176" max="7176" width="11.33203125" style="2" customWidth="1"/>
    <col min="7177" max="7177" width="19" style="2" customWidth="1"/>
    <col min="7178" max="7178" width="6.88671875" style="2"/>
    <col min="7179" max="7180" width="11" style="2" customWidth="1"/>
    <col min="7181" max="7181" width="6.88671875" style="2"/>
    <col min="7182" max="7182" width="13.44140625" style="2" customWidth="1"/>
    <col min="7183" max="7183" width="13.5546875" style="2" customWidth="1"/>
    <col min="7184" max="7184" width="11.109375" style="2" customWidth="1"/>
    <col min="7185" max="7185" width="15" style="2" customWidth="1"/>
    <col min="7186" max="7411" width="6.88671875" style="2"/>
    <col min="7412" max="7412" width="5.44140625" style="2" customWidth="1"/>
    <col min="7413" max="7413" width="33.109375" style="2" customWidth="1"/>
    <col min="7414" max="7414" width="17.109375" style="2" customWidth="1"/>
    <col min="7415" max="7415" width="7.88671875" style="2" customWidth="1"/>
    <col min="7416" max="7416" width="13.88671875" style="2" customWidth="1"/>
    <col min="7417" max="7417" width="6.88671875" style="2" customWidth="1"/>
    <col min="7418" max="7418" width="22.6640625" style="2" customWidth="1"/>
    <col min="7419" max="7419" width="22.33203125" style="2" customWidth="1"/>
    <col min="7420" max="7420" width="10.88671875" style="2" customWidth="1"/>
    <col min="7421" max="7421" width="21.109375" style="2" customWidth="1"/>
    <col min="7422" max="7423" width="28" style="2" customWidth="1"/>
    <col min="7424" max="7424" width="0" style="2" hidden="1" customWidth="1"/>
    <col min="7425" max="7425" width="17" style="2" customWidth="1"/>
    <col min="7426" max="7426" width="23.33203125" style="2" customWidth="1"/>
    <col min="7427" max="7427" width="31.5546875" style="2" customWidth="1"/>
    <col min="7428" max="7428" width="8" style="2" bestFit="1" customWidth="1"/>
    <col min="7429" max="7429" width="27.109375" style="2" customWidth="1"/>
    <col min="7430" max="7430" width="13.6640625" style="2" customWidth="1"/>
    <col min="7431" max="7431" width="15.33203125" style="2" customWidth="1"/>
    <col min="7432" max="7432" width="11.33203125" style="2" customWidth="1"/>
    <col min="7433" max="7433" width="19" style="2" customWidth="1"/>
    <col min="7434" max="7434" width="6.88671875" style="2"/>
    <col min="7435" max="7436" width="11" style="2" customWidth="1"/>
    <col min="7437" max="7437" width="6.88671875" style="2"/>
    <col min="7438" max="7438" width="13.44140625" style="2" customWidth="1"/>
    <col min="7439" max="7439" width="13.5546875" style="2" customWidth="1"/>
    <col min="7440" max="7440" width="11.109375" style="2" customWidth="1"/>
    <col min="7441" max="7441" width="15" style="2" customWidth="1"/>
    <col min="7442" max="7667" width="6.88671875" style="2"/>
    <col min="7668" max="7668" width="5.44140625" style="2" customWidth="1"/>
    <col min="7669" max="7669" width="33.109375" style="2" customWidth="1"/>
    <col min="7670" max="7670" width="17.109375" style="2" customWidth="1"/>
    <col min="7671" max="7671" width="7.88671875" style="2" customWidth="1"/>
    <col min="7672" max="7672" width="13.88671875" style="2" customWidth="1"/>
    <col min="7673" max="7673" width="6.88671875" style="2" customWidth="1"/>
    <col min="7674" max="7674" width="22.6640625" style="2" customWidth="1"/>
    <col min="7675" max="7675" width="22.33203125" style="2" customWidth="1"/>
    <col min="7676" max="7676" width="10.88671875" style="2" customWidth="1"/>
    <col min="7677" max="7677" width="21.109375" style="2" customWidth="1"/>
    <col min="7678" max="7679" width="28" style="2" customWidth="1"/>
    <col min="7680" max="7680" width="0" style="2" hidden="1" customWidth="1"/>
    <col min="7681" max="7681" width="17" style="2" customWidth="1"/>
    <col min="7682" max="7682" width="23.33203125" style="2" customWidth="1"/>
    <col min="7683" max="7683" width="31.5546875" style="2" customWidth="1"/>
    <col min="7684" max="7684" width="8" style="2" bestFit="1" customWidth="1"/>
    <col min="7685" max="7685" width="27.109375" style="2" customWidth="1"/>
    <col min="7686" max="7686" width="13.6640625" style="2" customWidth="1"/>
    <col min="7687" max="7687" width="15.33203125" style="2" customWidth="1"/>
    <col min="7688" max="7688" width="11.33203125" style="2" customWidth="1"/>
    <col min="7689" max="7689" width="19" style="2" customWidth="1"/>
    <col min="7690" max="7690" width="6.88671875" style="2"/>
    <col min="7691" max="7692" width="11" style="2" customWidth="1"/>
    <col min="7693" max="7693" width="6.88671875" style="2"/>
    <col min="7694" max="7694" width="13.44140625" style="2" customWidth="1"/>
    <col min="7695" max="7695" width="13.5546875" style="2" customWidth="1"/>
    <col min="7696" max="7696" width="11.109375" style="2" customWidth="1"/>
    <col min="7697" max="7697" width="15" style="2" customWidth="1"/>
    <col min="7698" max="7923" width="6.88671875" style="2"/>
    <col min="7924" max="7924" width="5.44140625" style="2" customWidth="1"/>
    <col min="7925" max="7925" width="33.109375" style="2" customWidth="1"/>
    <col min="7926" max="7926" width="17.109375" style="2" customWidth="1"/>
    <col min="7927" max="7927" width="7.88671875" style="2" customWidth="1"/>
    <col min="7928" max="7928" width="13.88671875" style="2" customWidth="1"/>
    <col min="7929" max="7929" width="6.88671875" style="2" customWidth="1"/>
    <col min="7930" max="7930" width="22.6640625" style="2" customWidth="1"/>
    <col min="7931" max="7931" width="22.33203125" style="2" customWidth="1"/>
    <col min="7932" max="7932" width="10.88671875" style="2" customWidth="1"/>
    <col min="7933" max="7933" width="21.109375" style="2" customWidth="1"/>
    <col min="7934" max="7935" width="28" style="2" customWidth="1"/>
    <col min="7936" max="7936" width="0" style="2" hidden="1" customWidth="1"/>
    <col min="7937" max="7937" width="17" style="2" customWidth="1"/>
    <col min="7938" max="7938" width="23.33203125" style="2" customWidth="1"/>
    <col min="7939" max="7939" width="31.5546875" style="2" customWidth="1"/>
    <col min="7940" max="7940" width="8" style="2" bestFit="1" customWidth="1"/>
    <col min="7941" max="7941" width="27.109375" style="2" customWidth="1"/>
    <col min="7942" max="7942" width="13.6640625" style="2" customWidth="1"/>
    <col min="7943" max="7943" width="15.33203125" style="2" customWidth="1"/>
    <col min="7944" max="7944" width="11.33203125" style="2" customWidth="1"/>
    <col min="7945" max="7945" width="19" style="2" customWidth="1"/>
    <col min="7946" max="7946" width="6.88671875" style="2"/>
    <col min="7947" max="7948" width="11" style="2" customWidth="1"/>
    <col min="7949" max="7949" width="6.88671875" style="2"/>
    <col min="7950" max="7950" width="13.44140625" style="2" customWidth="1"/>
    <col min="7951" max="7951" width="13.5546875" style="2" customWidth="1"/>
    <col min="7952" max="7952" width="11.109375" style="2" customWidth="1"/>
    <col min="7953" max="7953" width="15" style="2" customWidth="1"/>
    <col min="7954" max="8179" width="6.88671875" style="2"/>
    <col min="8180" max="8180" width="5.44140625" style="2" customWidth="1"/>
    <col min="8181" max="8181" width="33.109375" style="2" customWidth="1"/>
    <col min="8182" max="8182" width="17.109375" style="2" customWidth="1"/>
    <col min="8183" max="8183" width="7.88671875" style="2" customWidth="1"/>
    <col min="8184" max="8184" width="13.88671875" style="2" customWidth="1"/>
    <col min="8185" max="8185" width="6.88671875" style="2" customWidth="1"/>
    <col min="8186" max="8186" width="22.6640625" style="2" customWidth="1"/>
    <col min="8187" max="8187" width="22.33203125" style="2" customWidth="1"/>
    <col min="8188" max="8188" width="10.88671875" style="2" customWidth="1"/>
    <col min="8189" max="8189" width="21.109375" style="2" customWidth="1"/>
    <col min="8190" max="8191" width="28" style="2" customWidth="1"/>
    <col min="8192" max="8192" width="0" style="2" hidden="1" customWidth="1"/>
    <col min="8193" max="8193" width="17" style="2" customWidth="1"/>
    <col min="8194" max="8194" width="23.33203125" style="2" customWidth="1"/>
    <col min="8195" max="8195" width="31.5546875" style="2" customWidth="1"/>
    <col min="8196" max="8196" width="8" style="2" bestFit="1" customWidth="1"/>
    <col min="8197" max="8197" width="27.109375" style="2" customWidth="1"/>
    <col min="8198" max="8198" width="13.6640625" style="2" customWidth="1"/>
    <col min="8199" max="8199" width="15.33203125" style="2" customWidth="1"/>
    <col min="8200" max="8200" width="11.33203125" style="2" customWidth="1"/>
    <col min="8201" max="8201" width="19" style="2" customWidth="1"/>
    <col min="8202" max="8202" width="6.88671875" style="2"/>
    <col min="8203" max="8204" width="11" style="2" customWidth="1"/>
    <col min="8205" max="8205" width="6.88671875" style="2"/>
    <col min="8206" max="8206" width="13.44140625" style="2" customWidth="1"/>
    <col min="8207" max="8207" width="13.5546875" style="2" customWidth="1"/>
    <col min="8208" max="8208" width="11.109375" style="2" customWidth="1"/>
    <col min="8209" max="8209" width="15" style="2" customWidth="1"/>
    <col min="8210" max="8435" width="6.88671875" style="2"/>
    <col min="8436" max="8436" width="5.44140625" style="2" customWidth="1"/>
    <col min="8437" max="8437" width="33.109375" style="2" customWidth="1"/>
    <col min="8438" max="8438" width="17.109375" style="2" customWidth="1"/>
    <col min="8439" max="8439" width="7.88671875" style="2" customWidth="1"/>
    <col min="8440" max="8440" width="13.88671875" style="2" customWidth="1"/>
    <col min="8441" max="8441" width="6.88671875" style="2" customWidth="1"/>
    <col min="8442" max="8442" width="22.6640625" style="2" customWidth="1"/>
    <col min="8443" max="8443" width="22.33203125" style="2" customWidth="1"/>
    <col min="8444" max="8444" width="10.88671875" style="2" customWidth="1"/>
    <col min="8445" max="8445" width="21.109375" style="2" customWidth="1"/>
    <col min="8446" max="8447" width="28" style="2" customWidth="1"/>
    <col min="8448" max="8448" width="0" style="2" hidden="1" customWidth="1"/>
    <col min="8449" max="8449" width="17" style="2" customWidth="1"/>
    <col min="8450" max="8450" width="23.33203125" style="2" customWidth="1"/>
    <col min="8451" max="8451" width="31.5546875" style="2" customWidth="1"/>
    <col min="8452" max="8452" width="8" style="2" bestFit="1" customWidth="1"/>
    <col min="8453" max="8453" width="27.109375" style="2" customWidth="1"/>
    <col min="8454" max="8454" width="13.6640625" style="2" customWidth="1"/>
    <col min="8455" max="8455" width="15.33203125" style="2" customWidth="1"/>
    <col min="8456" max="8456" width="11.33203125" style="2" customWidth="1"/>
    <col min="8457" max="8457" width="19" style="2" customWidth="1"/>
    <col min="8458" max="8458" width="6.88671875" style="2"/>
    <col min="8459" max="8460" width="11" style="2" customWidth="1"/>
    <col min="8461" max="8461" width="6.88671875" style="2"/>
    <col min="8462" max="8462" width="13.44140625" style="2" customWidth="1"/>
    <col min="8463" max="8463" width="13.5546875" style="2" customWidth="1"/>
    <col min="8464" max="8464" width="11.109375" style="2" customWidth="1"/>
    <col min="8465" max="8465" width="15" style="2" customWidth="1"/>
    <col min="8466" max="8691" width="6.88671875" style="2"/>
    <col min="8692" max="8692" width="5.44140625" style="2" customWidth="1"/>
    <col min="8693" max="8693" width="33.109375" style="2" customWidth="1"/>
    <col min="8694" max="8694" width="17.109375" style="2" customWidth="1"/>
    <col min="8695" max="8695" width="7.88671875" style="2" customWidth="1"/>
    <col min="8696" max="8696" width="13.88671875" style="2" customWidth="1"/>
    <col min="8697" max="8697" width="6.88671875" style="2" customWidth="1"/>
    <col min="8698" max="8698" width="22.6640625" style="2" customWidth="1"/>
    <col min="8699" max="8699" width="22.33203125" style="2" customWidth="1"/>
    <col min="8700" max="8700" width="10.88671875" style="2" customWidth="1"/>
    <col min="8701" max="8701" width="21.109375" style="2" customWidth="1"/>
    <col min="8702" max="8703" width="28" style="2" customWidth="1"/>
    <col min="8704" max="8704" width="0" style="2" hidden="1" customWidth="1"/>
    <col min="8705" max="8705" width="17" style="2" customWidth="1"/>
    <col min="8706" max="8706" width="23.33203125" style="2" customWidth="1"/>
    <col min="8707" max="8707" width="31.5546875" style="2" customWidth="1"/>
    <col min="8708" max="8708" width="8" style="2" bestFit="1" customWidth="1"/>
    <col min="8709" max="8709" width="27.109375" style="2" customWidth="1"/>
    <col min="8710" max="8710" width="13.6640625" style="2" customWidth="1"/>
    <col min="8711" max="8711" width="15.33203125" style="2" customWidth="1"/>
    <col min="8712" max="8712" width="11.33203125" style="2" customWidth="1"/>
    <col min="8713" max="8713" width="19" style="2" customWidth="1"/>
    <col min="8714" max="8714" width="6.88671875" style="2"/>
    <col min="8715" max="8716" width="11" style="2" customWidth="1"/>
    <col min="8717" max="8717" width="6.88671875" style="2"/>
    <col min="8718" max="8718" width="13.44140625" style="2" customWidth="1"/>
    <col min="8719" max="8719" width="13.5546875" style="2" customWidth="1"/>
    <col min="8720" max="8720" width="11.109375" style="2" customWidth="1"/>
    <col min="8721" max="8721" width="15" style="2" customWidth="1"/>
    <col min="8722" max="8947" width="6.88671875" style="2"/>
    <col min="8948" max="8948" width="5.44140625" style="2" customWidth="1"/>
    <col min="8949" max="8949" width="33.109375" style="2" customWidth="1"/>
    <col min="8950" max="8950" width="17.109375" style="2" customWidth="1"/>
    <col min="8951" max="8951" width="7.88671875" style="2" customWidth="1"/>
    <col min="8952" max="8952" width="13.88671875" style="2" customWidth="1"/>
    <col min="8953" max="8953" width="6.88671875" style="2" customWidth="1"/>
    <col min="8954" max="8954" width="22.6640625" style="2" customWidth="1"/>
    <col min="8955" max="8955" width="22.33203125" style="2" customWidth="1"/>
    <col min="8956" max="8956" width="10.88671875" style="2" customWidth="1"/>
    <col min="8957" max="8957" width="21.109375" style="2" customWidth="1"/>
    <col min="8958" max="8959" width="28" style="2" customWidth="1"/>
    <col min="8960" max="8960" width="0" style="2" hidden="1" customWidth="1"/>
    <col min="8961" max="8961" width="17" style="2" customWidth="1"/>
    <col min="8962" max="8962" width="23.33203125" style="2" customWidth="1"/>
    <col min="8963" max="8963" width="31.5546875" style="2" customWidth="1"/>
    <col min="8964" max="8964" width="8" style="2" bestFit="1" customWidth="1"/>
    <col min="8965" max="8965" width="27.109375" style="2" customWidth="1"/>
    <col min="8966" max="8966" width="13.6640625" style="2" customWidth="1"/>
    <col min="8967" max="8967" width="15.33203125" style="2" customWidth="1"/>
    <col min="8968" max="8968" width="11.33203125" style="2" customWidth="1"/>
    <col min="8969" max="8969" width="19" style="2" customWidth="1"/>
    <col min="8970" max="8970" width="6.88671875" style="2"/>
    <col min="8971" max="8972" width="11" style="2" customWidth="1"/>
    <col min="8973" max="8973" width="6.88671875" style="2"/>
    <col min="8974" max="8974" width="13.44140625" style="2" customWidth="1"/>
    <col min="8975" max="8975" width="13.5546875" style="2" customWidth="1"/>
    <col min="8976" max="8976" width="11.109375" style="2" customWidth="1"/>
    <col min="8977" max="8977" width="15" style="2" customWidth="1"/>
    <col min="8978" max="9203" width="6.88671875" style="2"/>
    <col min="9204" max="9204" width="5.44140625" style="2" customWidth="1"/>
    <col min="9205" max="9205" width="33.109375" style="2" customWidth="1"/>
    <col min="9206" max="9206" width="17.109375" style="2" customWidth="1"/>
    <col min="9207" max="9207" width="7.88671875" style="2" customWidth="1"/>
    <col min="9208" max="9208" width="13.88671875" style="2" customWidth="1"/>
    <col min="9209" max="9209" width="6.88671875" style="2" customWidth="1"/>
    <col min="9210" max="9210" width="22.6640625" style="2" customWidth="1"/>
    <col min="9211" max="9211" width="22.33203125" style="2" customWidth="1"/>
    <col min="9212" max="9212" width="10.88671875" style="2" customWidth="1"/>
    <col min="9213" max="9213" width="21.109375" style="2" customWidth="1"/>
    <col min="9214" max="9215" width="28" style="2" customWidth="1"/>
    <col min="9216" max="9216" width="0" style="2" hidden="1" customWidth="1"/>
    <col min="9217" max="9217" width="17" style="2" customWidth="1"/>
    <col min="9218" max="9218" width="23.33203125" style="2" customWidth="1"/>
    <col min="9219" max="9219" width="31.5546875" style="2" customWidth="1"/>
    <col min="9220" max="9220" width="8" style="2" bestFit="1" customWidth="1"/>
    <col min="9221" max="9221" width="27.109375" style="2" customWidth="1"/>
    <col min="9222" max="9222" width="13.6640625" style="2" customWidth="1"/>
    <col min="9223" max="9223" width="15.33203125" style="2" customWidth="1"/>
    <col min="9224" max="9224" width="11.33203125" style="2" customWidth="1"/>
    <col min="9225" max="9225" width="19" style="2" customWidth="1"/>
    <col min="9226" max="9226" width="6.88671875" style="2"/>
    <col min="9227" max="9228" width="11" style="2" customWidth="1"/>
    <col min="9229" max="9229" width="6.88671875" style="2"/>
    <col min="9230" max="9230" width="13.44140625" style="2" customWidth="1"/>
    <col min="9231" max="9231" width="13.5546875" style="2" customWidth="1"/>
    <col min="9232" max="9232" width="11.109375" style="2" customWidth="1"/>
    <col min="9233" max="9233" width="15" style="2" customWidth="1"/>
    <col min="9234" max="9459" width="6.88671875" style="2"/>
    <col min="9460" max="9460" width="5.44140625" style="2" customWidth="1"/>
    <col min="9461" max="9461" width="33.109375" style="2" customWidth="1"/>
    <col min="9462" max="9462" width="17.109375" style="2" customWidth="1"/>
    <col min="9463" max="9463" width="7.88671875" style="2" customWidth="1"/>
    <col min="9464" max="9464" width="13.88671875" style="2" customWidth="1"/>
    <col min="9465" max="9465" width="6.88671875" style="2" customWidth="1"/>
    <col min="9466" max="9466" width="22.6640625" style="2" customWidth="1"/>
    <col min="9467" max="9467" width="22.33203125" style="2" customWidth="1"/>
    <col min="9468" max="9468" width="10.88671875" style="2" customWidth="1"/>
    <col min="9469" max="9469" width="21.109375" style="2" customWidth="1"/>
    <col min="9470" max="9471" width="28" style="2" customWidth="1"/>
    <col min="9472" max="9472" width="0" style="2" hidden="1" customWidth="1"/>
    <col min="9473" max="9473" width="17" style="2" customWidth="1"/>
    <col min="9474" max="9474" width="23.33203125" style="2" customWidth="1"/>
    <col min="9475" max="9475" width="31.5546875" style="2" customWidth="1"/>
    <col min="9476" max="9476" width="8" style="2" bestFit="1" customWidth="1"/>
    <col min="9477" max="9477" width="27.109375" style="2" customWidth="1"/>
    <col min="9478" max="9478" width="13.6640625" style="2" customWidth="1"/>
    <col min="9479" max="9479" width="15.33203125" style="2" customWidth="1"/>
    <col min="9480" max="9480" width="11.33203125" style="2" customWidth="1"/>
    <col min="9481" max="9481" width="19" style="2" customWidth="1"/>
    <col min="9482" max="9482" width="6.88671875" style="2"/>
    <col min="9483" max="9484" width="11" style="2" customWidth="1"/>
    <col min="9485" max="9485" width="6.88671875" style="2"/>
    <col min="9486" max="9486" width="13.44140625" style="2" customWidth="1"/>
    <col min="9487" max="9487" width="13.5546875" style="2" customWidth="1"/>
    <col min="9488" max="9488" width="11.109375" style="2" customWidth="1"/>
    <col min="9489" max="9489" width="15" style="2" customWidth="1"/>
    <col min="9490" max="9715" width="6.88671875" style="2"/>
    <col min="9716" max="9716" width="5.44140625" style="2" customWidth="1"/>
    <col min="9717" max="9717" width="33.109375" style="2" customWidth="1"/>
    <col min="9718" max="9718" width="17.109375" style="2" customWidth="1"/>
    <col min="9719" max="9719" width="7.88671875" style="2" customWidth="1"/>
    <col min="9720" max="9720" width="13.88671875" style="2" customWidth="1"/>
    <col min="9721" max="9721" width="6.88671875" style="2" customWidth="1"/>
    <col min="9722" max="9722" width="22.6640625" style="2" customWidth="1"/>
    <col min="9723" max="9723" width="22.33203125" style="2" customWidth="1"/>
    <col min="9724" max="9724" width="10.88671875" style="2" customWidth="1"/>
    <col min="9725" max="9725" width="21.109375" style="2" customWidth="1"/>
    <col min="9726" max="9727" width="28" style="2" customWidth="1"/>
    <col min="9728" max="9728" width="0" style="2" hidden="1" customWidth="1"/>
    <col min="9729" max="9729" width="17" style="2" customWidth="1"/>
    <col min="9730" max="9730" width="23.33203125" style="2" customWidth="1"/>
    <col min="9731" max="9731" width="31.5546875" style="2" customWidth="1"/>
    <col min="9732" max="9732" width="8" style="2" bestFit="1" customWidth="1"/>
    <col min="9733" max="9733" width="27.109375" style="2" customWidth="1"/>
    <col min="9734" max="9734" width="13.6640625" style="2" customWidth="1"/>
    <col min="9735" max="9735" width="15.33203125" style="2" customWidth="1"/>
    <col min="9736" max="9736" width="11.33203125" style="2" customWidth="1"/>
    <col min="9737" max="9737" width="19" style="2" customWidth="1"/>
    <col min="9738" max="9738" width="6.88671875" style="2"/>
    <col min="9739" max="9740" width="11" style="2" customWidth="1"/>
    <col min="9741" max="9741" width="6.88671875" style="2"/>
    <col min="9742" max="9742" width="13.44140625" style="2" customWidth="1"/>
    <col min="9743" max="9743" width="13.5546875" style="2" customWidth="1"/>
    <col min="9744" max="9744" width="11.109375" style="2" customWidth="1"/>
    <col min="9745" max="9745" width="15" style="2" customWidth="1"/>
    <col min="9746" max="9971" width="6.88671875" style="2"/>
    <col min="9972" max="9972" width="5.44140625" style="2" customWidth="1"/>
    <col min="9973" max="9973" width="33.109375" style="2" customWidth="1"/>
    <col min="9974" max="9974" width="17.109375" style="2" customWidth="1"/>
    <col min="9975" max="9975" width="7.88671875" style="2" customWidth="1"/>
    <col min="9976" max="9976" width="13.88671875" style="2" customWidth="1"/>
    <col min="9977" max="9977" width="6.88671875" style="2" customWidth="1"/>
    <col min="9978" max="9978" width="22.6640625" style="2" customWidth="1"/>
    <col min="9979" max="9979" width="22.33203125" style="2" customWidth="1"/>
    <col min="9980" max="9980" width="10.88671875" style="2" customWidth="1"/>
    <col min="9981" max="9981" width="21.109375" style="2" customWidth="1"/>
    <col min="9982" max="9983" width="28" style="2" customWidth="1"/>
    <col min="9984" max="9984" width="0" style="2" hidden="1" customWidth="1"/>
    <col min="9985" max="9985" width="17" style="2" customWidth="1"/>
    <col min="9986" max="9986" width="23.33203125" style="2" customWidth="1"/>
    <col min="9987" max="9987" width="31.5546875" style="2" customWidth="1"/>
    <col min="9988" max="9988" width="8" style="2" bestFit="1" customWidth="1"/>
    <col min="9989" max="9989" width="27.109375" style="2" customWidth="1"/>
    <col min="9990" max="9990" width="13.6640625" style="2" customWidth="1"/>
    <col min="9991" max="9991" width="15.33203125" style="2" customWidth="1"/>
    <col min="9992" max="9992" width="11.33203125" style="2" customWidth="1"/>
    <col min="9993" max="9993" width="19" style="2" customWidth="1"/>
    <col min="9994" max="9994" width="6.88671875" style="2"/>
    <col min="9995" max="9996" width="11" style="2" customWidth="1"/>
    <col min="9997" max="9997" width="6.88671875" style="2"/>
    <col min="9998" max="9998" width="13.44140625" style="2" customWidth="1"/>
    <col min="9999" max="9999" width="13.5546875" style="2" customWidth="1"/>
    <col min="10000" max="10000" width="11.109375" style="2" customWidth="1"/>
    <col min="10001" max="10001" width="15" style="2" customWidth="1"/>
    <col min="10002" max="10227" width="6.88671875" style="2"/>
    <col min="10228" max="10228" width="5.44140625" style="2" customWidth="1"/>
    <col min="10229" max="10229" width="33.109375" style="2" customWidth="1"/>
    <col min="10230" max="10230" width="17.109375" style="2" customWidth="1"/>
    <col min="10231" max="10231" width="7.88671875" style="2" customWidth="1"/>
    <col min="10232" max="10232" width="13.88671875" style="2" customWidth="1"/>
    <col min="10233" max="10233" width="6.88671875" style="2" customWidth="1"/>
    <col min="10234" max="10234" width="22.6640625" style="2" customWidth="1"/>
    <col min="10235" max="10235" width="22.33203125" style="2" customWidth="1"/>
    <col min="10236" max="10236" width="10.88671875" style="2" customWidth="1"/>
    <col min="10237" max="10237" width="21.109375" style="2" customWidth="1"/>
    <col min="10238" max="10239" width="28" style="2" customWidth="1"/>
    <col min="10240" max="10240" width="0" style="2" hidden="1" customWidth="1"/>
    <col min="10241" max="10241" width="17" style="2" customWidth="1"/>
    <col min="10242" max="10242" width="23.33203125" style="2" customWidth="1"/>
    <col min="10243" max="10243" width="31.5546875" style="2" customWidth="1"/>
    <col min="10244" max="10244" width="8" style="2" bestFit="1" customWidth="1"/>
    <col min="10245" max="10245" width="27.109375" style="2" customWidth="1"/>
    <col min="10246" max="10246" width="13.6640625" style="2" customWidth="1"/>
    <col min="10247" max="10247" width="15.33203125" style="2" customWidth="1"/>
    <col min="10248" max="10248" width="11.33203125" style="2" customWidth="1"/>
    <col min="10249" max="10249" width="19" style="2" customWidth="1"/>
    <col min="10250" max="10250" width="6.88671875" style="2"/>
    <col min="10251" max="10252" width="11" style="2" customWidth="1"/>
    <col min="10253" max="10253" width="6.88671875" style="2"/>
    <col min="10254" max="10254" width="13.44140625" style="2" customWidth="1"/>
    <col min="10255" max="10255" width="13.5546875" style="2" customWidth="1"/>
    <col min="10256" max="10256" width="11.109375" style="2" customWidth="1"/>
    <col min="10257" max="10257" width="15" style="2" customWidth="1"/>
    <col min="10258" max="10483" width="6.88671875" style="2"/>
    <col min="10484" max="10484" width="5.44140625" style="2" customWidth="1"/>
    <col min="10485" max="10485" width="33.109375" style="2" customWidth="1"/>
    <col min="10486" max="10486" width="17.109375" style="2" customWidth="1"/>
    <col min="10487" max="10487" width="7.88671875" style="2" customWidth="1"/>
    <col min="10488" max="10488" width="13.88671875" style="2" customWidth="1"/>
    <col min="10489" max="10489" width="6.88671875" style="2" customWidth="1"/>
    <col min="10490" max="10490" width="22.6640625" style="2" customWidth="1"/>
    <col min="10491" max="10491" width="22.33203125" style="2" customWidth="1"/>
    <col min="10492" max="10492" width="10.88671875" style="2" customWidth="1"/>
    <col min="10493" max="10493" width="21.109375" style="2" customWidth="1"/>
    <col min="10494" max="10495" width="28" style="2" customWidth="1"/>
    <col min="10496" max="10496" width="0" style="2" hidden="1" customWidth="1"/>
    <col min="10497" max="10497" width="17" style="2" customWidth="1"/>
    <col min="10498" max="10498" width="23.33203125" style="2" customWidth="1"/>
    <col min="10499" max="10499" width="31.5546875" style="2" customWidth="1"/>
    <col min="10500" max="10500" width="8" style="2" bestFit="1" customWidth="1"/>
    <col min="10501" max="10501" width="27.109375" style="2" customWidth="1"/>
    <col min="10502" max="10502" width="13.6640625" style="2" customWidth="1"/>
    <col min="10503" max="10503" width="15.33203125" style="2" customWidth="1"/>
    <col min="10504" max="10504" width="11.33203125" style="2" customWidth="1"/>
    <col min="10505" max="10505" width="19" style="2" customWidth="1"/>
    <col min="10506" max="10506" width="6.88671875" style="2"/>
    <col min="10507" max="10508" width="11" style="2" customWidth="1"/>
    <col min="10509" max="10509" width="6.88671875" style="2"/>
    <col min="10510" max="10510" width="13.44140625" style="2" customWidth="1"/>
    <col min="10511" max="10511" width="13.5546875" style="2" customWidth="1"/>
    <col min="10512" max="10512" width="11.109375" style="2" customWidth="1"/>
    <col min="10513" max="10513" width="15" style="2" customWidth="1"/>
    <col min="10514" max="10739" width="6.88671875" style="2"/>
    <col min="10740" max="10740" width="5.44140625" style="2" customWidth="1"/>
    <col min="10741" max="10741" width="33.109375" style="2" customWidth="1"/>
    <col min="10742" max="10742" width="17.109375" style="2" customWidth="1"/>
    <col min="10743" max="10743" width="7.88671875" style="2" customWidth="1"/>
    <col min="10744" max="10744" width="13.88671875" style="2" customWidth="1"/>
    <col min="10745" max="10745" width="6.88671875" style="2" customWidth="1"/>
    <col min="10746" max="10746" width="22.6640625" style="2" customWidth="1"/>
    <col min="10747" max="10747" width="22.33203125" style="2" customWidth="1"/>
    <col min="10748" max="10748" width="10.88671875" style="2" customWidth="1"/>
    <col min="10749" max="10749" width="21.109375" style="2" customWidth="1"/>
    <col min="10750" max="10751" width="28" style="2" customWidth="1"/>
    <col min="10752" max="10752" width="0" style="2" hidden="1" customWidth="1"/>
    <col min="10753" max="10753" width="17" style="2" customWidth="1"/>
    <col min="10754" max="10754" width="23.33203125" style="2" customWidth="1"/>
    <col min="10755" max="10755" width="31.5546875" style="2" customWidth="1"/>
    <col min="10756" max="10756" width="8" style="2" bestFit="1" customWidth="1"/>
    <col min="10757" max="10757" width="27.109375" style="2" customWidth="1"/>
    <col min="10758" max="10758" width="13.6640625" style="2" customWidth="1"/>
    <col min="10759" max="10759" width="15.33203125" style="2" customWidth="1"/>
    <col min="10760" max="10760" width="11.33203125" style="2" customWidth="1"/>
    <col min="10761" max="10761" width="19" style="2" customWidth="1"/>
    <col min="10762" max="10762" width="6.88671875" style="2"/>
    <col min="10763" max="10764" width="11" style="2" customWidth="1"/>
    <col min="10765" max="10765" width="6.88671875" style="2"/>
    <col min="10766" max="10766" width="13.44140625" style="2" customWidth="1"/>
    <col min="10767" max="10767" width="13.5546875" style="2" customWidth="1"/>
    <col min="10768" max="10768" width="11.109375" style="2" customWidth="1"/>
    <col min="10769" max="10769" width="15" style="2" customWidth="1"/>
    <col min="10770" max="10995" width="6.88671875" style="2"/>
    <col min="10996" max="10996" width="5.44140625" style="2" customWidth="1"/>
    <col min="10997" max="10997" width="33.109375" style="2" customWidth="1"/>
    <col min="10998" max="10998" width="17.109375" style="2" customWidth="1"/>
    <col min="10999" max="10999" width="7.88671875" style="2" customWidth="1"/>
    <col min="11000" max="11000" width="13.88671875" style="2" customWidth="1"/>
    <col min="11001" max="11001" width="6.88671875" style="2" customWidth="1"/>
    <col min="11002" max="11002" width="22.6640625" style="2" customWidth="1"/>
    <col min="11003" max="11003" width="22.33203125" style="2" customWidth="1"/>
    <col min="11004" max="11004" width="10.88671875" style="2" customWidth="1"/>
    <col min="11005" max="11005" width="21.109375" style="2" customWidth="1"/>
    <col min="11006" max="11007" width="28" style="2" customWidth="1"/>
    <col min="11008" max="11008" width="0" style="2" hidden="1" customWidth="1"/>
    <col min="11009" max="11009" width="17" style="2" customWidth="1"/>
    <col min="11010" max="11010" width="23.33203125" style="2" customWidth="1"/>
    <col min="11011" max="11011" width="31.5546875" style="2" customWidth="1"/>
    <col min="11012" max="11012" width="8" style="2" bestFit="1" customWidth="1"/>
    <col min="11013" max="11013" width="27.109375" style="2" customWidth="1"/>
    <col min="11014" max="11014" width="13.6640625" style="2" customWidth="1"/>
    <col min="11015" max="11015" width="15.33203125" style="2" customWidth="1"/>
    <col min="11016" max="11016" width="11.33203125" style="2" customWidth="1"/>
    <col min="11017" max="11017" width="19" style="2" customWidth="1"/>
    <col min="11018" max="11018" width="6.88671875" style="2"/>
    <col min="11019" max="11020" width="11" style="2" customWidth="1"/>
    <col min="11021" max="11021" width="6.88671875" style="2"/>
    <col min="11022" max="11022" width="13.44140625" style="2" customWidth="1"/>
    <col min="11023" max="11023" width="13.5546875" style="2" customWidth="1"/>
    <col min="11024" max="11024" width="11.109375" style="2" customWidth="1"/>
    <col min="11025" max="11025" width="15" style="2" customWidth="1"/>
    <col min="11026" max="11251" width="6.88671875" style="2"/>
    <col min="11252" max="11252" width="5.44140625" style="2" customWidth="1"/>
    <col min="11253" max="11253" width="33.109375" style="2" customWidth="1"/>
    <col min="11254" max="11254" width="17.109375" style="2" customWidth="1"/>
    <col min="11255" max="11255" width="7.88671875" style="2" customWidth="1"/>
    <col min="11256" max="11256" width="13.88671875" style="2" customWidth="1"/>
    <col min="11257" max="11257" width="6.88671875" style="2" customWidth="1"/>
    <col min="11258" max="11258" width="22.6640625" style="2" customWidth="1"/>
    <col min="11259" max="11259" width="22.33203125" style="2" customWidth="1"/>
    <col min="11260" max="11260" width="10.88671875" style="2" customWidth="1"/>
    <col min="11261" max="11261" width="21.109375" style="2" customWidth="1"/>
    <col min="11262" max="11263" width="28" style="2" customWidth="1"/>
    <col min="11264" max="11264" width="0" style="2" hidden="1" customWidth="1"/>
    <col min="11265" max="11265" width="17" style="2" customWidth="1"/>
    <col min="11266" max="11266" width="23.33203125" style="2" customWidth="1"/>
    <col min="11267" max="11267" width="31.5546875" style="2" customWidth="1"/>
    <col min="11268" max="11268" width="8" style="2" bestFit="1" customWidth="1"/>
    <col min="11269" max="11269" width="27.109375" style="2" customWidth="1"/>
    <col min="11270" max="11270" width="13.6640625" style="2" customWidth="1"/>
    <col min="11271" max="11271" width="15.33203125" style="2" customWidth="1"/>
    <col min="11272" max="11272" width="11.33203125" style="2" customWidth="1"/>
    <col min="11273" max="11273" width="19" style="2" customWidth="1"/>
    <col min="11274" max="11274" width="6.88671875" style="2"/>
    <col min="11275" max="11276" width="11" style="2" customWidth="1"/>
    <col min="11277" max="11277" width="6.88671875" style="2"/>
    <col min="11278" max="11278" width="13.44140625" style="2" customWidth="1"/>
    <col min="11279" max="11279" width="13.5546875" style="2" customWidth="1"/>
    <col min="11280" max="11280" width="11.109375" style="2" customWidth="1"/>
    <col min="11281" max="11281" width="15" style="2" customWidth="1"/>
    <col min="11282" max="11507" width="6.88671875" style="2"/>
    <col min="11508" max="11508" width="5.44140625" style="2" customWidth="1"/>
    <col min="11509" max="11509" width="33.109375" style="2" customWidth="1"/>
    <col min="11510" max="11510" width="17.109375" style="2" customWidth="1"/>
    <col min="11511" max="11511" width="7.88671875" style="2" customWidth="1"/>
    <col min="11512" max="11512" width="13.88671875" style="2" customWidth="1"/>
    <col min="11513" max="11513" width="6.88671875" style="2" customWidth="1"/>
    <col min="11514" max="11514" width="22.6640625" style="2" customWidth="1"/>
    <col min="11515" max="11515" width="22.33203125" style="2" customWidth="1"/>
    <col min="11516" max="11516" width="10.88671875" style="2" customWidth="1"/>
    <col min="11517" max="11517" width="21.109375" style="2" customWidth="1"/>
    <col min="11518" max="11519" width="28" style="2" customWidth="1"/>
    <col min="11520" max="11520" width="0" style="2" hidden="1" customWidth="1"/>
    <col min="11521" max="11521" width="17" style="2" customWidth="1"/>
    <col min="11522" max="11522" width="23.33203125" style="2" customWidth="1"/>
    <col min="11523" max="11523" width="31.5546875" style="2" customWidth="1"/>
    <col min="11524" max="11524" width="8" style="2" bestFit="1" customWidth="1"/>
    <col min="11525" max="11525" width="27.109375" style="2" customWidth="1"/>
    <col min="11526" max="11526" width="13.6640625" style="2" customWidth="1"/>
    <col min="11527" max="11527" width="15.33203125" style="2" customWidth="1"/>
    <col min="11528" max="11528" width="11.33203125" style="2" customWidth="1"/>
    <col min="11529" max="11529" width="19" style="2" customWidth="1"/>
    <col min="11530" max="11530" width="6.88671875" style="2"/>
    <col min="11531" max="11532" width="11" style="2" customWidth="1"/>
    <col min="11533" max="11533" width="6.88671875" style="2"/>
    <col min="11534" max="11534" width="13.44140625" style="2" customWidth="1"/>
    <col min="11535" max="11535" width="13.5546875" style="2" customWidth="1"/>
    <col min="11536" max="11536" width="11.109375" style="2" customWidth="1"/>
    <col min="11537" max="11537" width="15" style="2" customWidth="1"/>
    <col min="11538" max="11763" width="6.88671875" style="2"/>
    <col min="11764" max="11764" width="5.44140625" style="2" customWidth="1"/>
    <col min="11765" max="11765" width="33.109375" style="2" customWidth="1"/>
    <col min="11766" max="11766" width="17.109375" style="2" customWidth="1"/>
    <col min="11767" max="11767" width="7.88671875" style="2" customWidth="1"/>
    <col min="11768" max="11768" width="13.88671875" style="2" customWidth="1"/>
    <col min="11769" max="11769" width="6.88671875" style="2" customWidth="1"/>
    <col min="11770" max="11770" width="22.6640625" style="2" customWidth="1"/>
    <col min="11771" max="11771" width="22.33203125" style="2" customWidth="1"/>
    <col min="11772" max="11772" width="10.88671875" style="2" customWidth="1"/>
    <col min="11773" max="11773" width="21.109375" style="2" customWidth="1"/>
    <col min="11774" max="11775" width="28" style="2" customWidth="1"/>
    <col min="11776" max="11776" width="0" style="2" hidden="1" customWidth="1"/>
    <col min="11777" max="11777" width="17" style="2" customWidth="1"/>
    <col min="11778" max="11778" width="23.33203125" style="2" customWidth="1"/>
    <col min="11779" max="11779" width="31.5546875" style="2" customWidth="1"/>
    <col min="11780" max="11780" width="8" style="2" bestFit="1" customWidth="1"/>
    <col min="11781" max="11781" width="27.109375" style="2" customWidth="1"/>
    <col min="11782" max="11782" width="13.6640625" style="2" customWidth="1"/>
    <col min="11783" max="11783" width="15.33203125" style="2" customWidth="1"/>
    <col min="11784" max="11784" width="11.33203125" style="2" customWidth="1"/>
    <col min="11785" max="11785" width="19" style="2" customWidth="1"/>
    <col min="11786" max="11786" width="6.88671875" style="2"/>
    <col min="11787" max="11788" width="11" style="2" customWidth="1"/>
    <col min="11789" max="11789" width="6.88671875" style="2"/>
    <col min="11790" max="11790" width="13.44140625" style="2" customWidth="1"/>
    <col min="11791" max="11791" width="13.5546875" style="2" customWidth="1"/>
    <col min="11792" max="11792" width="11.109375" style="2" customWidth="1"/>
    <col min="11793" max="11793" width="15" style="2" customWidth="1"/>
    <col min="11794" max="12019" width="6.88671875" style="2"/>
    <col min="12020" max="12020" width="5.44140625" style="2" customWidth="1"/>
    <col min="12021" max="12021" width="33.109375" style="2" customWidth="1"/>
    <col min="12022" max="12022" width="17.109375" style="2" customWidth="1"/>
    <col min="12023" max="12023" width="7.88671875" style="2" customWidth="1"/>
    <col min="12024" max="12024" width="13.88671875" style="2" customWidth="1"/>
    <col min="12025" max="12025" width="6.88671875" style="2" customWidth="1"/>
    <col min="12026" max="12026" width="22.6640625" style="2" customWidth="1"/>
    <col min="12027" max="12027" width="22.33203125" style="2" customWidth="1"/>
    <col min="12028" max="12028" width="10.88671875" style="2" customWidth="1"/>
    <col min="12029" max="12029" width="21.109375" style="2" customWidth="1"/>
    <col min="12030" max="12031" width="28" style="2" customWidth="1"/>
    <col min="12032" max="12032" width="0" style="2" hidden="1" customWidth="1"/>
    <col min="12033" max="12033" width="17" style="2" customWidth="1"/>
    <col min="12034" max="12034" width="23.33203125" style="2" customWidth="1"/>
    <col min="12035" max="12035" width="31.5546875" style="2" customWidth="1"/>
    <col min="12036" max="12036" width="8" style="2" bestFit="1" customWidth="1"/>
    <col min="12037" max="12037" width="27.109375" style="2" customWidth="1"/>
    <col min="12038" max="12038" width="13.6640625" style="2" customWidth="1"/>
    <col min="12039" max="12039" width="15.33203125" style="2" customWidth="1"/>
    <col min="12040" max="12040" width="11.33203125" style="2" customWidth="1"/>
    <col min="12041" max="12041" width="19" style="2" customWidth="1"/>
    <col min="12042" max="12042" width="6.88671875" style="2"/>
    <col min="12043" max="12044" width="11" style="2" customWidth="1"/>
    <col min="12045" max="12045" width="6.88671875" style="2"/>
    <col min="12046" max="12046" width="13.44140625" style="2" customWidth="1"/>
    <col min="12047" max="12047" width="13.5546875" style="2" customWidth="1"/>
    <col min="12048" max="12048" width="11.109375" style="2" customWidth="1"/>
    <col min="12049" max="12049" width="15" style="2" customWidth="1"/>
    <col min="12050" max="12275" width="6.88671875" style="2"/>
    <col min="12276" max="12276" width="5.44140625" style="2" customWidth="1"/>
    <col min="12277" max="12277" width="33.109375" style="2" customWidth="1"/>
    <col min="12278" max="12278" width="17.109375" style="2" customWidth="1"/>
    <col min="12279" max="12279" width="7.88671875" style="2" customWidth="1"/>
    <col min="12280" max="12280" width="13.88671875" style="2" customWidth="1"/>
    <col min="12281" max="12281" width="6.88671875" style="2" customWidth="1"/>
    <col min="12282" max="12282" width="22.6640625" style="2" customWidth="1"/>
    <col min="12283" max="12283" width="22.33203125" style="2" customWidth="1"/>
    <col min="12284" max="12284" width="10.88671875" style="2" customWidth="1"/>
    <col min="12285" max="12285" width="21.109375" style="2" customWidth="1"/>
    <col min="12286" max="12287" width="28" style="2" customWidth="1"/>
    <col min="12288" max="12288" width="0" style="2" hidden="1" customWidth="1"/>
    <col min="12289" max="12289" width="17" style="2" customWidth="1"/>
    <col min="12290" max="12290" width="23.33203125" style="2" customWidth="1"/>
    <col min="12291" max="12291" width="31.5546875" style="2" customWidth="1"/>
    <col min="12292" max="12292" width="8" style="2" bestFit="1" customWidth="1"/>
    <col min="12293" max="12293" width="27.109375" style="2" customWidth="1"/>
    <col min="12294" max="12294" width="13.6640625" style="2" customWidth="1"/>
    <col min="12295" max="12295" width="15.33203125" style="2" customWidth="1"/>
    <col min="12296" max="12296" width="11.33203125" style="2" customWidth="1"/>
    <col min="12297" max="12297" width="19" style="2" customWidth="1"/>
    <col min="12298" max="12298" width="6.88671875" style="2"/>
    <col min="12299" max="12300" width="11" style="2" customWidth="1"/>
    <col min="12301" max="12301" width="6.88671875" style="2"/>
    <col min="12302" max="12302" width="13.44140625" style="2" customWidth="1"/>
    <col min="12303" max="12303" width="13.5546875" style="2" customWidth="1"/>
    <col min="12304" max="12304" width="11.109375" style="2" customWidth="1"/>
    <col min="12305" max="12305" width="15" style="2" customWidth="1"/>
    <col min="12306" max="12531" width="6.88671875" style="2"/>
    <col min="12532" max="12532" width="5.44140625" style="2" customWidth="1"/>
    <col min="12533" max="12533" width="33.109375" style="2" customWidth="1"/>
    <col min="12534" max="12534" width="17.109375" style="2" customWidth="1"/>
    <col min="12535" max="12535" width="7.88671875" style="2" customWidth="1"/>
    <col min="12536" max="12536" width="13.88671875" style="2" customWidth="1"/>
    <col min="12537" max="12537" width="6.88671875" style="2" customWidth="1"/>
    <col min="12538" max="12538" width="22.6640625" style="2" customWidth="1"/>
    <col min="12539" max="12539" width="22.33203125" style="2" customWidth="1"/>
    <col min="12540" max="12540" width="10.88671875" style="2" customWidth="1"/>
    <col min="12541" max="12541" width="21.109375" style="2" customWidth="1"/>
    <col min="12542" max="12543" width="28" style="2" customWidth="1"/>
    <col min="12544" max="12544" width="0" style="2" hidden="1" customWidth="1"/>
    <col min="12545" max="12545" width="17" style="2" customWidth="1"/>
    <col min="12546" max="12546" width="23.33203125" style="2" customWidth="1"/>
    <col min="12547" max="12547" width="31.5546875" style="2" customWidth="1"/>
    <col min="12548" max="12548" width="8" style="2" bestFit="1" customWidth="1"/>
    <col min="12549" max="12549" width="27.109375" style="2" customWidth="1"/>
    <col min="12550" max="12550" width="13.6640625" style="2" customWidth="1"/>
    <col min="12551" max="12551" width="15.33203125" style="2" customWidth="1"/>
    <col min="12552" max="12552" width="11.33203125" style="2" customWidth="1"/>
    <col min="12553" max="12553" width="19" style="2" customWidth="1"/>
    <col min="12554" max="12554" width="6.88671875" style="2"/>
    <col min="12555" max="12556" width="11" style="2" customWidth="1"/>
    <col min="12557" max="12557" width="6.88671875" style="2"/>
    <col min="12558" max="12558" width="13.44140625" style="2" customWidth="1"/>
    <col min="12559" max="12559" width="13.5546875" style="2" customWidth="1"/>
    <col min="12560" max="12560" width="11.109375" style="2" customWidth="1"/>
    <col min="12561" max="12561" width="15" style="2" customWidth="1"/>
    <col min="12562" max="12787" width="6.88671875" style="2"/>
    <col min="12788" max="12788" width="5.44140625" style="2" customWidth="1"/>
    <col min="12789" max="12789" width="33.109375" style="2" customWidth="1"/>
    <col min="12790" max="12790" width="17.109375" style="2" customWidth="1"/>
    <col min="12791" max="12791" width="7.88671875" style="2" customWidth="1"/>
    <col min="12792" max="12792" width="13.88671875" style="2" customWidth="1"/>
    <col min="12793" max="12793" width="6.88671875" style="2" customWidth="1"/>
    <col min="12794" max="12794" width="22.6640625" style="2" customWidth="1"/>
    <col min="12795" max="12795" width="22.33203125" style="2" customWidth="1"/>
    <col min="12796" max="12796" width="10.88671875" style="2" customWidth="1"/>
    <col min="12797" max="12797" width="21.109375" style="2" customWidth="1"/>
    <col min="12798" max="12799" width="28" style="2" customWidth="1"/>
    <col min="12800" max="12800" width="0" style="2" hidden="1" customWidth="1"/>
    <col min="12801" max="12801" width="17" style="2" customWidth="1"/>
    <col min="12802" max="12802" width="23.33203125" style="2" customWidth="1"/>
    <col min="12803" max="12803" width="31.5546875" style="2" customWidth="1"/>
    <col min="12804" max="12804" width="8" style="2" bestFit="1" customWidth="1"/>
    <col min="12805" max="12805" width="27.109375" style="2" customWidth="1"/>
    <col min="12806" max="12806" width="13.6640625" style="2" customWidth="1"/>
    <col min="12807" max="12807" width="15.33203125" style="2" customWidth="1"/>
    <col min="12808" max="12808" width="11.33203125" style="2" customWidth="1"/>
    <col min="12809" max="12809" width="19" style="2" customWidth="1"/>
    <col min="12810" max="12810" width="6.88671875" style="2"/>
    <col min="12811" max="12812" width="11" style="2" customWidth="1"/>
    <col min="12813" max="12813" width="6.88671875" style="2"/>
    <col min="12814" max="12814" width="13.44140625" style="2" customWidth="1"/>
    <col min="12815" max="12815" width="13.5546875" style="2" customWidth="1"/>
    <col min="12816" max="12816" width="11.109375" style="2" customWidth="1"/>
    <col min="12817" max="12817" width="15" style="2" customWidth="1"/>
    <col min="12818" max="13043" width="6.88671875" style="2"/>
    <col min="13044" max="13044" width="5.44140625" style="2" customWidth="1"/>
    <col min="13045" max="13045" width="33.109375" style="2" customWidth="1"/>
    <col min="13046" max="13046" width="17.109375" style="2" customWidth="1"/>
    <col min="13047" max="13047" width="7.88671875" style="2" customWidth="1"/>
    <col min="13048" max="13048" width="13.88671875" style="2" customWidth="1"/>
    <col min="13049" max="13049" width="6.88671875" style="2" customWidth="1"/>
    <col min="13050" max="13050" width="22.6640625" style="2" customWidth="1"/>
    <col min="13051" max="13051" width="22.33203125" style="2" customWidth="1"/>
    <col min="13052" max="13052" width="10.88671875" style="2" customWidth="1"/>
    <col min="13053" max="13053" width="21.109375" style="2" customWidth="1"/>
    <col min="13054" max="13055" width="28" style="2" customWidth="1"/>
    <col min="13056" max="13056" width="0" style="2" hidden="1" customWidth="1"/>
    <col min="13057" max="13057" width="17" style="2" customWidth="1"/>
    <col min="13058" max="13058" width="23.33203125" style="2" customWidth="1"/>
    <col min="13059" max="13059" width="31.5546875" style="2" customWidth="1"/>
    <col min="13060" max="13060" width="8" style="2" bestFit="1" customWidth="1"/>
    <col min="13061" max="13061" width="27.109375" style="2" customWidth="1"/>
    <col min="13062" max="13062" width="13.6640625" style="2" customWidth="1"/>
    <col min="13063" max="13063" width="15.33203125" style="2" customWidth="1"/>
    <col min="13064" max="13064" width="11.33203125" style="2" customWidth="1"/>
    <col min="13065" max="13065" width="19" style="2" customWidth="1"/>
    <col min="13066" max="13066" width="6.88671875" style="2"/>
    <col min="13067" max="13068" width="11" style="2" customWidth="1"/>
    <col min="13069" max="13069" width="6.88671875" style="2"/>
    <col min="13070" max="13070" width="13.44140625" style="2" customWidth="1"/>
    <col min="13071" max="13071" width="13.5546875" style="2" customWidth="1"/>
    <col min="13072" max="13072" width="11.109375" style="2" customWidth="1"/>
    <col min="13073" max="13073" width="15" style="2" customWidth="1"/>
    <col min="13074" max="13299" width="6.88671875" style="2"/>
    <col min="13300" max="13300" width="5.44140625" style="2" customWidth="1"/>
    <col min="13301" max="13301" width="33.109375" style="2" customWidth="1"/>
    <col min="13302" max="13302" width="17.109375" style="2" customWidth="1"/>
    <col min="13303" max="13303" width="7.88671875" style="2" customWidth="1"/>
    <col min="13304" max="13304" width="13.88671875" style="2" customWidth="1"/>
    <col min="13305" max="13305" width="6.88671875" style="2" customWidth="1"/>
    <col min="13306" max="13306" width="22.6640625" style="2" customWidth="1"/>
    <col min="13307" max="13307" width="22.33203125" style="2" customWidth="1"/>
    <col min="13308" max="13308" width="10.88671875" style="2" customWidth="1"/>
    <col min="13309" max="13309" width="21.109375" style="2" customWidth="1"/>
    <col min="13310" max="13311" width="28" style="2" customWidth="1"/>
    <col min="13312" max="13312" width="0" style="2" hidden="1" customWidth="1"/>
    <col min="13313" max="13313" width="17" style="2" customWidth="1"/>
    <col min="13314" max="13314" width="23.33203125" style="2" customWidth="1"/>
    <col min="13315" max="13315" width="31.5546875" style="2" customWidth="1"/>
    <col min="13316" max="13316" width="8" style="2" bestFit="1" customWidth="1"/>
    <col min="13317" max="13317" width="27.109375" style="2" customWidth="1"/>
    <col min="13318" max="13318" width="13.6640625" style="2" customWidth="1"/>
    <col min="13319" max="13319" width="15.33203125" style="2" customWidth="1"/>
    <col min="13320" max="13320" width="11.33203125" style="2" customWidth="1"/>
    <col min="13321" max="13321" width="19" style="2" customWidth="1"/>
    <col min="13322" max="13322" width="6.88671875" style="2"/>
    <col min="13323" max="13324" width="11" style="2" customWidth="1"/>
    <col min="13325" max="13325" width="6.88671875" style="2"/>
    <col min="13326" max="13326" width="13.44140625" style="2" customWidth="1"/>
    <col min="13327" max="13327" width="13.5546875" style="2" customWidth="1"/>
    <col min="13328" max="13328" width="11.109375" style="2" customWidth="1"/>
    <col min="13329" max="13329" width="15" style="2" customWidth="1"/>
    <col min="13330" max="13555" width="6.88671875" style="2"/>
    <col min="13556" max="13556" width="5.44140625" style="2" customWidth="1"/>
    <col min="13557" max="13557" width="33.109375" style="2" customWidth="1"/>
    <col min="13558" max="13558" width="17.109375" style="2" customWidth="1"/>
    <col min="13559" max="13559" width="7.88671875" style="2" customWidth="1"/>
    <col min="13560" max="13560" width="13.88671875" style="2" customWidth="1"/>
    <col min="13561" max="13561" width="6.88671875" style="2" customWidth="1"/>
    <col min="13562" max="13562" width="22.6640625" style="2" customWidth="1"/>
    <col min="13563" max="13563" width="22.33203125" style="2" customWidth="1"/>
    <col min="13564" max="13564" width="10.88671875" style="2" customWidth="1"/>
    <col min="13565" max="13565" width="21.109375" style="2" customWidth="1"/>
    <col min="13566" max="13567" width="28" style="2" customWidth="1"/>
    <col min="13568" max="13568" width="0" style="2" hidden="1" customWidth="1"/>
    <col min="13569" max="13569" width="17" style="2" customWidth="1"/>
    <col min="13570" max="13570" width="23.33203125" style="2" customWidth="1"/>
    <col min="13571" max="13571" width="31.5546875" style="2" customWidth="1"/>
    <col min="13572" max="13572" width="8" style="2" bestFit="1" customWidth="1"/>
    <col min="13573" max="13573" width="27.109375" style="2" customWidth="1"/>
    <col min="13574" max="13574" width="13.6640625" style="2" customWidth="1"/>
    <col min="13575" max="13575" width="15.33203125" style="2" customWidth="1"/>
    <col min="13576" max="13576" width="11.33203125" style="2" customWidth="1"/>
    <col min="13577" max="13577" width="19" style="2" customWidth="1"/>
    <col min="13578" max="13578" width="6.88671875" style="2"/>
    <col min="13579" max="13580" width="11" style="2" customWidth="1"/>
    <col min="13581" max="13581" width="6.88671875" style="2"/>
    <col min="13582" max="13582" width="13.44140625" style="2" customWidth="1"/>
    <col min="13583" max="13583" width="13.5546875" style="2" customWidth="1"/>
    <col min="13584" max="13584" width="11.109375" style="2" customWidth="1"/>
    <col min="13585" max="13585" width="15" style="2" customWidth="1"/>
    <col min="13586" max="13811" width="6.88671875" style="2"/>
    <col min="13812" max="13812" width="5.44140625" style="2" customWidth="1"/>
    <col min="13813" max="13813" width="33.109375" style="2" customWidth="1"/>
    <col min="13814" max="13814" width="17.109375" style="2" customWidth="1"/>
    <col min="13815" max="13815" width="7.88671875" style="2" customWidth="1"/>
    <col min="13816" max="13816" width="13.88671875" style="2" customWidth="1"/>
    <col min="13817" max="13817" width="6.88671875" style="2" customWidth="1"/>
    <col min="13818" max="13818" width="22.6640625" style="2" customWidth="1"/>
    <col min="13819" max="13819" width="22.33203125" style="2" customWidth="1"/>
    <col min="13820" max="13820" width="10.88671875" style="2" customWidth="1"/>
    <col min="13821" max="13821" width="21.109375" style="2" customWidth="1"/>
    <col min="13822" max="13823" width="28" style="2" customWidth="1"/>
    <col min="13824" max="13824" width="0" style="2" hidden="1" customWidth="1"/>
    <col min="13825" max="13825" width="17" style="2" customWidth="1"/>
    <col min="13826" max="13826" width="23.33203125" style="2" customWidth="1"/>
    <col min="13827" max="13827" width="31.5546875" style="2" customWidth="1"/>
    <col min="13828" max="13828" width="8" style="2" bestFit="1" customWidth="1"/>
    <col min="13829" max="13829" width="27.109375" style="2" customWidth="1"/>
    <col min="13830" max="13830" width="13.6640625" style="2" customWidth="1"/>
    <col min="13831" max="13831" width="15.33203125" style="2" customWidth="1"/>
    <col min="13832" max="13832" width="11.33203125" style="2" customWidth="1"/>
    <col min="13833" max="13833" width="19" style="2" customWidth="1"/>
    <col min="13834" max="13834" width="6.88671875" style="2"/>
    <col min="13835" max="13836" width="11" style="2" customWidth="1"/>
    <col min="13837" max="13837" width="6.88671875" style="2"/>
    <col min="13838" max="13838" width="13.44140625" style="2" customWidth="1"/>
    <col min="13839" max="13839" width="13.5546875" style="2" customWidth="1"/>
    <col min="13840" max="13840" width="11.109375" style="2" customWidth="1"/>
    <col min="13841" max="13841" width="15" style="2" customWidth="1"/>
    <col min="13842" max="14067" width="6.88671875" style="2"/>
    <col min="14068" max="14068" width="5.44140625" style="2" customWidth="1"/>
    <col min="14069" max="14069" width="33.109375" style="2" customWidth="1"/>
    <col min="14070" max="14070" width="17.109375" style="2" customWidth="1"/>
    <col min="14071" max="14071" width="7.88671875" style="2" customWidth="1"/>
    <col min="14072" max="14072" width="13.88671875" style="2" customWidth="1"/>
    <col min="14073" max="14073" width="6.88671875" style="2" customWidth="1"/>
    <col min="14074" max="14074" width="22.6640625" style="2" customWidth="1"/>
    <col min="14075" max="14075" width="22.33203125" style="2" customWidth="1"/>
    <col min="14076" max="14076" width="10.88671875" style="2" customWidth="1"/>
    <col min="14077" max="14077" width="21.109375" style="2" customWidth="1"/>
    <col min="14078" max="14079" width="28" style="2" customWidth="1"/>
    <col min="14080" max="14080" width="0" style="2" hidden="1" customWidth="1"/>
    <col min="14081" max="14081" width="17" style="2" customWidth="1"/>
    <col min="14082" max="14082" width="23.33203125" style="2" customWidth="1"/>
    <col min="14083" max="14083" width="31.5546875" style="2" customWidth="1"/>
    <col min="14084" max="14084" width="8" style="2" bestFit="1" customWidth="1"/>
    <col min="14085" max="14085" width="27.109375" style="2" customWidth="1"/>
    <col min="14086" max="14086" width="13.6640625" style="2" customWidth="1"/>
    <col min="14087" max="14087" width="15.33203125" style="2" customWidth="1"/>
    <col min="14088" max="14088" width="11.33203125" style="2" customWidth="1"/>
    <col min="14089" max="14089" width="19" style="2" customWidth="1"/>
    <col min="14090" max="14090" width="6.88671875" style="2"/>
    <col min="14091" max="14092" width="11" style="2" customWidth="1"/>
    <col min="14093" max="14093" width="6.88671875" style="2"/>
    <col min="14094" max="14094" width="13.44140625" style="2" customWidth="1"/>
    <col min="14095" max="14095" width="13.5546875" style="2" customWidth="1"/>
    <col min="14096" max="14096" width="11.109375" style="2" customWidth="1"/>
    <col min="14097" max="14097" width="15" style="2" customWidth="1"/>
    <col min="14098" max="14323" width="6.88671875" style="2"/>
    <col min="14324" max="14324" width="5.44140625" style="2" customWidth="1"/>
    <col min="14325" max="14325" width="33.109375" style="2" customWidth="1"/>
    <col min="14326" max="14326" width="17.109375" style="2" customWidth="1"/>
    <col min="14327" max="14327" width="7.88671875" style="2" customWidth="1"/>
    <col min="14328" max="14328" width="13.88671875" style="2" customWidth="1"/>
    <col min="14329" max="14329" width="6.88671875" style="2" customWidth="1"/>
    <col min="14330" max="14330" width="22.6640625" style="2" customWidth="1"/>
    <col min="14331" max="14331" width="22.33203125" style="2" customWidth="1"/>
    <col min="14332" max="14332" width="10.88671875" style="2" customWidth="1"/>
    <col min="14333" max="14333" width="21.109375" style="2" customWidth="1"/>
    <col min="14334" max="14335" width="28" style="2" customWidth="1"/>
    <col min="14336" max="14336" width="0" style="2" hidden="1" customWidth="1"/>
    <col min="14337" max="14337" width="17" style="2" customWidth="1"/>
    <col min="14338" max="14338" width="23.33203125" style="2" customWidth="1"/>
    <col min="14339" max="14339" width="31.5546875" style="2" customWidth="1"/>
    <col min="14340" max="14340" width="8" style="2" bestFit="1" customWidth="1"/>
    <col min="14341" max="14341" width="27.109375" style="2" customWidth="1"/>
    <col min="14342" max="14342" width="13.6640625" style="2" customWidth="1"/>
    <col min="14343" max="14343" width="15.33203125" style="2" customWidth="1"/>
    <col min="14344" max="14344" width="11.33203125" style="2" customWidth="1"/>
    <col min="14345" max="14345" width="19" style="2" customWidth="1"/>
    <col min="14346" max="14346" width="6.88671875" style="2"/>
    <col min="14347" max="14348" width="11" style="2" customWidth="1"/>
    <col min="14349" max="14349" width="6.88671875" style="2"/>
    <col min="14350" max="14350" width="13.44140625" style="2" customWidth="1"/>
    <col min="14351" max="14351" width="13.5546875" style="2" customWidth="1"/>
    <col min="14352" max="14352" width="11.109375" style="2" customWidth="1"/>
    <col min="14353" max="14353" width="15" style="2" customWidth="1"/>
    <col min="14354" max="14579" width="6.88671875" style="2"/>
    <col min="14580" max="14580" width="5.44140625" style="2" customWidth="1"/>
    <col min="14581" max="14581" width="33.109375" style="2" customWidth="1"/>
    <col min="14582" max="14582" width="17.109375" style="2" customWidth="1"/>
    <col min="14583" max="14583" width="7.88671875" style="2" customWidth="1"/>
    <col min="14584" max="14584" width="13.88671875" style="2" customWidth="1"/>
    <col min="14585" max="14585" width="6.88671875" style="2" customWidth="1"/>
    <col min="14586" max="14586" width="22.6640625" style="2" customWidth="1"/>
    <col min="14587" max="14587" width="22.33203125" style="2" customWidth="1"/>
    <col min="14588" max="14588" width="10.88671875" style="2" customWidth="1"/>
    <col min="14589" max="14589" width="21.109375" style="2" customWidth="1"/>
    <col min="14590" max="14591" width="28" style="2" customWidth="1"/>
    <col min="14592" max="14592" width="0" style="2" hidden="1" customWidth="1"/>
    <col min="14593" max="14593" width="17" style="2" customWidth="1"/>
    <col min="14594" max="14594" width="23.33203125" style="2" customWidth="1"/>
    <col min="14595" max="14595" width="31.5546875" style="2" customWidth="1"/>
    <col min="14596" max="14596" width="8" style="2" bestFit="1" customWidth="1"/>
    <col min="14597" max="14597" width="27.109375" style="2" customWidth="1"/>
    <col min="14598" max="14598" width="13.6640625" style="2" customWidth="1"/>
    <col min="14599" max="14599" width="15.33203125" style="2" customWidth="1"/>
    <col min="14600" max="14600" width="11.33203125" style="2" customWidth="1"/>
    <col min="14601" max="14601" width="19" style="2" customWidth="1"/>
    <col min="14602" max="14602" width="6.88671875" style="2"/>
    <col min="14603" max="14604" width="11" style="2" customWidth="1"/>
    <col min="14605" max="14605" width="6.88671875" style="2"/>
    <col min="14606" max="14606" width="13.44140625" style="2" customWidth="1"/>
    <col min="14607" max="14607" width="13.5546875" style="2" customWidth="1"/>
    <col min="14608" max="14608" width="11.109375" style="2" customWidth="1"/>
    <col min="14609" max="14609" width="15" style="2" customWidth="1"/>
    <col min="14610" max="14835" width="6.88671875" style="2"/>
    <col min="14836" max="14836" width="5.44140625" style="2" customWidth="1"/>
    <col min="14837" max="14837" width="33.109375" style="2" customWidth="1"/>
    <col min="14838" max="14838" width="17.109375" style="2" customWidth="1"/>
    <col min="14839" max="14839" width="7.88671875" style="2" customWidth="1"/>
    <col min="14840" max="14840" width="13.88671875" style="2" customWidth="1"/>
    <col min="14841" max="14841" width="6.88671875" style="2" customWidth="1"/>
    <col min="14842" max="14842" width="22.6640625" style="2" customWidth="1"/>
    <col min="14843" max="14843" width="22.33203125" style="2" customWidth="1"/>
    <col min="14844" max="14844" width="10.88671875" style="2" customWidth="1"/>
    <col min="14845" max="14845" width="21.109375" style="2" customWidth="1"/>
    <col min="14846" max="14847" width="28" style="2" customWidth="1"/>
    <col min="14848" max="14848" width="0" style="2" hidden="1" customWidth="1"/>
    <col min="14849" max="14849" width="17" style="2" customWidth="1"/>
    <col min="14850" max="14850" width="23.33203125" style="2" customWidth="1"/>
    <col min="14851" max="14851" width="31.5546875" style="2" customWidth="1"/>
    <col min="14852" max="14852" width="8" style="2" bestFit="1" customWidth="1"/>
    <col min="14853" max="14853" width="27.109375" style="2" customWidth="1"/>
    <col min="14854" max="14854" width="13.6640625" style="2" customWidth="1"/>
    <col min="14855" max="14855" width="15.33203125" style="2" customWidth="1"/>
    <col min="14856" max="14856" width="11.33203125" style="2" customWidth="1"/>
    <col min="14857" max="14857" width="19" style="2" customWidth="1"/>
    <col min="14858" max="14858" width="6.88671875" style="2"/>
    <col min="14859" max="14860" width="11" style="2" customWidth="1"/>
    <col min="14861" max="14861" width="6.88671875" style="2"/>
    <col min="14862" max="14862" width="13.44140625" style="2" customWidth="1"/>
    <col min="14863" max="14863" width="13.5546875" style="2" customWidth="1"/>
    <col min="14864" max="14864" width="11.109375" style="2" customWidth="1"/>
    <col min="14865" max="14865" width="15" style="2" customWidth="1"/>
    <col min="14866" max="15091" width="6.88671875" style="2"/>
    <col min="15092" max="15092" width="5.44140625" style="2" customWidth="1"/>
    <col min="15093" max="15093" width="33.109375" style="2" customWidth="1"/>
    <col min="15094" max="15094" width="17.109375" style="2" customWidth="1"/>
    <col min="15095" max="15095" width="7.88671875" style="2" customWidth="1"/>
    <col min="15096" max="15096" width="13.88671875" style="2" customWidth="1"/>
    <col min="15097" max="15097" width="6.88671875" style="2" customWidth="1"/>
    <col min="15098" max="15098" width="22.6640625" style="2" customWidth="1"/>
    <col min="15099" max="15099" width="22.33203125" style="2" customWidth="1"/>
    <col min="15100" max="15100" width="10.88671875" style="2" customWidth="1"/>
    <col min="15101" max="15101" width="21.109375" style="2" customWidth="1"/>
    <col min="15102" max="15103" width="28" style="2" customWidth="1"/>
    <col min="15104" max="15104" width="0" style="2" hidden="1" customWidth="1"/>
    <col min="15105" max="15105" width="17" style="2" customWidth="1"/>
    <col min="15106" max="15106" width="23.33203125" style="2" customWidth="1"/>
    <col min="15107" max="15107" width="31.5546875" style="2" customWidth="1"/>
    <col min="15108" max="15108" width="8" style="2" bestFit="1" customWidth="1"/>
    <col min="15109" max="15109" width="27.109375" style="2" customWidth="1"/>
    <col min="15110" max="15110" width="13.6640625" style="2" customWidth="1"/>
    <col min="15111" max="15111" width="15.33203125" style="2" customWidth="1"/>
    <col min="15112" max="15112" width="11.33203125" style="2" customWidth="1"/>
    <col min="15113" max="15113" width="19" style="2" customWidth="1"/>
    <col min="15114" max="15114" width="6.88671875" style="2"/>
    <col min="15115" max="15116" width="11" style="2" customWidth="1"/>
    <col min="15117" max="15117" width="6.88671875" style="2"/>
    <col min="15118" max="15118" width="13.44140625" style="2" customWidth="1"/>
    <col min="15119" max="15119" width="13.5546875" style="2" customWidth="1"/>
    <col min="15120" max="15120" width="11.109375" style="2" customWidth="1"/>
    <col min="15121" max="15121" width="15" style="2" customWidth="1"/>
    <col min="15122" max="15347" width="6.88671875" style="2"/>
    <col min="15348" max="15348" width="5.44140625" style="2" customWidth="1"/>
    <col min="15349" max="15349" width="33.109375" style="2" customWidth="1"/>
    <col min="15350" max="15350" width="17.109375" style="2" customWidth="1"/>
    <col min="15351" max="15351" width="7.88671875" style="2" customWidth="1"/>
    <col min="15352" max="15352" width="13.88671875" style="2" customWidth="1"/>
    <col min="15353" max="15353" width="6.88671875" style="2" customWidth="1"/>
    <col min="15354" max="15354" width="22.6640625" style="2" customWidth="1"/>
    <col min="15355" max="15355" width="22.33203125" style="2" customWidth="1"/>
    <col min="15356" max="15356" width="10.88671875" style="2" customWidth="1"/>
    <col min="15357" max="15357" width="21.109375" style="2" customWidth="1"/>
    <col min="15358" max="15359" width="28" style="2" customWidth="1"/>
    <col min="15360" max="15360" width="0" style="2" hidden="1" customWidth="1"/>
    <col min="15361" max="15361" width="17" style="2" customWidth="1"/>
    <col min="15362" max="15362" width="23.33203125" style="2" customWidth="1"/>
    <col min="15363" max="15363" width="31.5546875" style="2" customWidth="1"/>
    <col min="15364" max="15364" width="8" style="2" bestFit="1" customWidth="1"/>
    <col min="15365" max="15365" width="27.109375" style="2" customWidth="1"/>
    <col min="15366" max="15366" width="13.6640625" style="2" customWidth="1"/>
    <col min="15367" max="15367" width="15.33203125" style="2" customWidth="1"/>
    <col min="15368" max="15368" width="11.33203125" style="2" customWidth="1"/>
    <col min="15369" max="15369" width="19" style="2" customWidth="1"/>
    <col min="15370" max="15370" width="6.88671875" style="2"/>
    <col min="15371" max="15372" width="11" style="2" customWidth="1"/>
    <col min="15373" max="15373" width="6.88671875" style="2"/>
    <col min="15374" max="15374" width="13.44140625" style="2" customWidth="1"/>
    <col min="15375" max="15375" width="13.5546875" style="2" customWidth="1"/>
    <col min="15376" max="15376" width="11.109375" style="2" customWidth="1"/>
    <col min="15377" max="15377" width="15" style="2" customWidth="1"/>
    <col min="15378" max="15603" width="6.88671875" style="2"/>
    <col min="15604" max="15604" width="5.44140625" style="2" customWidth="1"/>
    <col min="15605" max="15605" width="33.109375" style="2" customWidth="1"/>
    <col min="15606" max="15606" width="17.109375" style="2" customWidth="1"/>
    <col min="15607" max="15607" width="7.88671875" style="2" customWidth="1"/>
    <col min="15608" max="15608" width="13.88671875" style="2" customWidth="1"/>
    <col min="15609" max="15609" width="6.88671875" style="2" customWidth="1"/>
    <col min="15610" max="15610" width="22.6640625" style="2" customWidth="1"/>
    <col min="15611" max="15611" width="22.33203125" style="2" customWidth="1"/>
    <col min="15612" max="15612" width="10.88671875" style="2" customWidth="1"/>
    <col min="15613" max="15613" width="21.109375" style="2" customWidth="1"/>
    <col min="15614" max="15615" width="28" style="2" customWidth="1"/>
    <col min="15616" max="15616" width="0" style="2" hidden="1" customWidth="1"/>
    <col min="15617" max="15617" width="17" style="2" customWidth="1"/>
    <col min="15618" max="15618" width="23.33203125" style="2" customWidth="1"/>
    <col min="15619" max="15619" width="31.5546875" style="2" customWidth="1"/>
    <col min="15620" max="15620" width="8" style="2" bestFit="1" customWidth="1"/>
    <col min="15621" max="15621" width="27.109375" style="2" customWidth="1"/>
    <col min="15622" max="15622" width="13.6640625" style="2" customWidth="1"/>
    <col min="15623" max="15623" width="15.33203125" style="2" customWidth="1"/>
    <col min="15624" max="15624" width="11.33203125" style="2" customWidth="1"/>
    <col min="15625" max="15625" width="19" style="2" customWidth="1"/>
    <col min="15626" max="15626" width="6.88671875" style="2"/>
    <col min="15627" max="15628" width="11" style="2" customWidth="1"/>
    <col min="15629" max="15629" width="6.88671875" style="2"/>
    <col min="15630" max="15630" width="13.44140625" style="2" customWidth="1"/>
    <col min="15631" max="15631" width="13.5546875" style="2" customWidth="1"/>
    <col min="15632" max="15632" width="11.109375" style="2" customWidth="1"/>
    <col min="15633" max="15633" width="15" style="2" customWidth="1"/>
    <col min="15634" max="15859" width="6.88671875" style="2"/>
    <col min="15860" max="15860" width="5.44140625" style="2" customWidth="1"/>
    <col min="15861" max="15861" width="33.109375" style="2" customWidth="1"/>
    <col min="15862" max="15862" width="17.109375" style="2" customWidth="1"/>
    <col min="15863" max="15863" width="7.88671875" style="2" customWidth="1"/>
    <col min="15864" max="15864" width="13.88671875" style="2" customWidth="1"/>
    <col min="15865" max="15865" width="6.88671875" style="2" customWidth="1"/>
    <col min="15866" max="15866" width="22.6640625" style="2" customWidth="1"/>
    <col min="15867" max="15867" width="22.33203125" style="2" customWidth="1"/>
    <col min="15868" max="15868" width="10.88671875" style="2" customWidth="1"/>
    <col min="15869" max="15869" width="21.109375" style="2" customWidth="1"/>
    <col min="15870" max="15871" width="28" style="2" customWidth="1"/>
    <col min="15872" max="15872" width="0" style="2" hidden="1" customWidth="1"/>
    <col min="15873" max="15873" width="17" style="2" customWidth="1"/>
    <col min="15874" max="15874" width="23.33203125" style="2" customWidth="1"/>
    <col min="15875" max="15875" width="31.5546875" style="2" customWidth="1"/>
    <col min="15876" max="15876" width="8" style="2" bestFit="1" customWidth="1"/>
    <col min="15877" max="15877" width="27.109375" style="2" customWidth="1"/>
    <col min="15878" max="15878" width="13.6640625" style="2" customWidth="1"/>
    <col min="15879" max="15879" width="15.33203125" style="2" customWidth="1"/>
    <col min="15880" max="15880" width="11.33203125" style="2" customWidth="1"/>
    <col min="15881" max="15881" width="19" style="2" customWidth="1"/>
    <col min="15882" max="15882" width="6.88671875" style="2"/>
    <col min="15883" max="15884" width="11" style="2" customWidth="1"/>
    <col min="15885" max="15885" width="6.88671875" style="2"/>
    <col min="15886" max="15886" width="13.44140625" style="2" customWidth="1"/>
    <col min="15887" max="15887" width="13.5546875" style="2" customWidth="1"/>
    <col min="15888" max="15888" width="11.109375" style="2" customWidth="1"/>
    <col min="15889" max="15889" width="15" style="2" customWidth="1"/>
    <col min="15890" max="16115" width="6.88671875" style="2"/>
    <col min="16116" max="16116" width="5.44140625" style="2" customWidth="1"/>
    <col min="16117" max="16117" width="33.109375" style="2" customWidth="1"/>
    <col min="16118" max="16118" width="17.109375" style="2" customWidth="1"/>
    <col min="16119" max="16119" width="7.88671875" style="2" customWidth="1"/>
    <col min="16120" max="16120" width="13.88671875" style="2" customWidth="1"/>
    <col min="16121" max="16121" width="6.88671875" style="2" customWidth="1"/>
    <col min="16122" max="16122" width="22.6640625" style="2" customWidth="1"/>
    <col min="16123" max="16123" width="22.33203125" style="2" customWidth="1"/>
    <col min="16124" max="16124" width="10.88671875" style="2" customWidth="1"/>
    <col min="16125" max="16125" width="21.109375" style="2" customWidth="1"/>
    <col min="16126" max="16127" width="28" style="2" customWidth="1"/>
    <col min="16128" max="16128" width="0" style="2" hidden="1" customWidth="1"/>
    <col min="16129" max="16129" width="17" style="2" customWidth="1"/>
    <col min="16130" max="16130" width="23.33203125" style="2" customWidth="1"/>
    <col min="16131" max="16131" width="31.5546875" style="2" customWidth="1"/>
    <col min="16132" max="16132" width="8" style="2" bestFit="1" customWidth="1"/>
    <col min="16133" max="16133" width="27.109375" style="2" customWidth="1"/>
    <col min="16134" max="16134" width="13.6640625" style="2" customWidth="1"/>
    <col min="16135" max="16135" width="15.33203125" style="2" customWidth="1"/>
    <col min="16136" max="16136" width="11.33203125" style="2" customWidth="1"/>
    <col min="16137" max="16137" width="19" style="2" customWidth="1"/>
    <col min="16138" max="16138" width="6.88671875" style="2"/>
    <col min="16139" max="16140" width="11" style="2" customWidth="1"/>
    <col min="16141" max="16141" width="6.88671875" style="2"/>
    <col min="16142" max="16142" width="13.44140625" style="2" customWidth="1"/>
    <col min="16143" max="16143" width="13.5546875" style="2" customWidth="1"/>
    <col min="16144" max="16144" width="11.109375" style="2" customWidth="1"/>
    <col min="16145" max="16145" width="15" style="2" customWidth="1"/>
    <col min="16146" max="16384" width="6.88671875" style="2"/>
  </cols>
  <sheetData>
    <row r="1" spans="1:16" ht="18" x14ac:dyDescent="0.25">
      <c r="A1" s="139" t="s">
        <v>866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16" ht="13.6" thickBot="1" x14ac:dyDescent="0.3"/>
    <row r="3" spans="1:16" ht="13.6" customHeight="1" thickTop="1" x14ac:dyDescent="0.3">
      <c r="A3" s="158" t="s">
        <v>1</v>
      </c>
      <c r="B3" s="152" t="s">
        <v>2</v>
      </c>
      <c r="C3" s="153" t="s">
        <v>3</v>
      </c>
      <c r="D3" s="160"/>
      <c r="E3" s="152" t="s">
        <v>4</v>
      </c>
      <c r="F3" s="157" t="s">
        <v>5</v>
      </c>
      <c r="G3" s="152" t="s">
        <v>6</v>
      </c>
      <c r="H3" s="152" t="s">
        <v>7</v>
      </c>
      <c r="I3" s="152" t="s">
        <v>8</v>
      </c>
      <c r="J3" s="153" t="s">
        <v>9</v>
      </c>
      <c r="K3" s="154"/>
      <c r="L3" s="154"/>
      <c r="M3" s="154"/>
      <c r="N3" s="152" t="s">
        <v>837</v>
      </c>
      <c r="O3" s="157" t="s">
        <v>10</v>
      </c>
      <c r="P3" s="143" t="s">
        <v>11</v>
      </c>
    </row>
    <row r="4" spans="1:16" ht="12.45" x14ac:dyDescent="0.3">
      <c r="A4" s="159"/>
      <c r="B4" s="146"/>
      <c r="C4" s="149"/>
      <c r="D4" s="150"/>
      <c r="E4" s="146"/>
      <c r="F4" s="151"/>
      <c r="G4" s="146"/>
      <c r="H4" s="146"/>
      <c r="I4" s="146"/>
      <c r="J4" s="155"/>
      <c r="K4" s="156"/>
      <c r="L4" s="156"/>
      <c r="M4" s="156"/>
      <c r="N4" s="146"/>
      <c r="O4" s="151"/>
      <c r="P4" s="144"/>
    </row>
    <row r="5" spans="1:16" ht="12.45" x14ac:dyDescent="0.3">
      <c r="A5" s="159"/>
      <c r="B5" s="146"/>
      <c r="C5" s="145" t="s">
        <v>12</v>
      </c>
      <c r="D5" s="145" t="s">
        <v>13</v>
      </c>
      <c r="E5" s="146"/>
      <c r="F5" s="151"/>
      <c r="G5" s="146"/>
      <c r="H5" s="146"/>
      <c r="I5" s="146"/>
      <c r="J5" s="147"/>
      <c r="K5" s="148"/>
      <c r="L5" s="151" t="s">
        <v>108</v>
      </c>
      <c r="M5" s="151" t="s">
        <v>159</v>
      </c>
      <c r="N5" s="146"/>
      <c r="O5" s="151"/>
      <c r="P5" s="144"/>
    </row>
    <row r="6" spans="1:16" ht="12.45" x14ac:dyDescent="0.3">
      <c r="A6" s="159"/>
      <c r="B6" s="146"/>
      <c r="C6" s="146"/>
      <c r="D6" s="146"/>
      <c r="E6" s="146"/>
      <c r="F6" s="126"/>
      <c r="G6" s="146"/>
      <c r="H6" s="146"/>
      <c r="I6" s="146"/>
      <c r="J6" s="149"/>
      <c r="K6" s="150"/>
      <c r="L6" s="151"/>
      <c r="M6" s="151"/>
      <c r="N6" s="146"/>
      <c r="O6" s="126"/>
      <c r="P6" s="144"/>
    </row>
    <row r="7" spans="1:16" x14ac:dyDescent="0.25">
      <c r="A7" s="51"/>
      <c r="B7" s="47"/>
      <c r="C7" s="47"/>
      <c r="D7" s="47"/>
      <c r="E7" s="47"/>
      <c r="F7" s="47"/>
      <c r="G7" s="47"/>
      <c r="H7" s="47"/>
      <c r="I7" s="47"/>
      <c r="J7" s="44"/>
      <c r="K7" s="45"/>
      <c r="L7" s="45"/>
      <c r="M7" s="45"/>
      <c r="N7" s="47"/>
      <c r="O7" s="47"/>
      <c r="P7" s="52"/>
    </row>
    <row r="8" spans="1:16" ht="13.6" thickBot="1" x14ac:dyDescent="0.3">
      <c r="A8" s="48"/>
      <c r="B8" s="49" t="s">
        <v>14</v>
      </c>
      <c r="C8" s="49"/>
      <c r="D8" s="49"/>
      <c r="E8" s="49"/>
      <c r="F8" s="49"/>
      <c r="G8" s="49"/>
      <c r="H8" s="49"/>
      <c r="I8" s="49"/>
      <c r="J8" s="40"/>
      <c r="K8" s="41"/>
      <c r="L8" s="41"/>
      <c r="M8" s="42"/>
      <c r="N8" s="49"/>
      <c r="O8" s="49"/>
      <c r="P8" s="50"/>
    </row>
    <row r="9" spans="1:16" ht="13.6" thickTop="1" x14ac:dyDescent="0.25">
      <c r="A9" s="24"/>
      <c r="B9" s="25" t="s">
        <v>127</v>
      </c>
      <c r="C9" s="25"/>
      <c r="D9" s="25"/>
      <c r="E9" s="25"/>
      <c r="F9" s="25"/>
      <c r="G9" s="25"/>
      <c r="H9" s="25"/>
      <c r="I9" s="25"/>
      <c r="J9" s="29"/>
      <c r="K9" s="30"/>
      <c r="L9" s="30"/>
      <c r="M9" s="31"/>
      <c r="N9" s="25"/>
      <c r="O9" s="25"/>
      <c r="P9" s="26"/>
    </row>
    <row r="10" spans="1:16" ht="25.55" x14ac:dyDescent="0.25">
      <c r="A10" s="59">
        <v>1</v>
      </c>
      <c r="B10" s="53" t="s">
        <v>28</v>
      </c>
      <c r="C10" s="53" t="s">
        <v>110</v>
      </c>
      <c r="D10" s="53" t="s">
        <v>111</v>
      </c>
      <c r="E10" s="57">
        <v>24170</v>
      </c>
      <c r="F10" s="60"/>
      <c r="G10" s="53" t="s">
        <v>36</v>
      </c>
      <c r="H10" s="53" t="s">
        <v>141</v>
      </c>
      <c r="I10" s="53" t="s">
        <v>29</v>
      </c>
      <c r="J10" s="54" t="s">
        <v>157</v>
      </c>
      <c r="K10" s="55" t="s">
        <v>109</v>
      </c>
      <c r="L10" s="65" t="s">
        <v>163</v>
      </c>
      <c r="M10" s="56">
        <v>44802</v>
      </c>
      <c r="N10" s="58">
        <f>4450150+50000</f>
        <v>4500150</v>
      </c>
      <c r="O10" s="53"/>
      <c r="P10" s="16"/>
    </row>
    <row r="11" spans="1:16" ht="25.55" x14ac:dyDescent="0.25">
      <c r="A11" s="59">
        <v>2</v>
      </c>
      <c r="B11" s="53" t="s">
        <v>28</v>
      </c>
      <c r="C11" s="6"/>
      <c r="D11" s="6"/>
      <c r="E11" s="35">
        <v>648</v>
      </c>
      <c r="F11" s="11"/>
      <c r="G11" s="6" t="s">
        <v>36</v>
      </c>
      <c r="H11" s="6" t="s">
        <v>141</v>
      </c>
      <c r="I11" s="6" t="s">
        <v>29</v>
      </c>
      <c r="J11" s="21" t="s">
        <v>157</v>
      </c>
      <c r="K11" s="33" t="s">
        <v>109</v>
      </c>
      <c r="L11" s="62" t="s">
        <v>152</v>
      </c>
      <c r="M11" s="34">
        <v>44802</v>
      </c>
      <c r="N11" s="10">
        <v>553680</v>
      </c>
      <c r="O11" s="6"/>
      <c r="P11" s="12" t="s">
        <v>811</v>
      </c>
    </row>
    <row r="12" spans="1:16" ht="25.55" x14ac:dyDescent="0.25">
      <c r="A12" s="59">
        <v>3</v>
      </c>
      <c r="B12" s="6" t="s">
        <v>121</v>
      </c>
      <c r="C12" s="6" t="s">
        <v>123</v>
      </c>
      <c r="D12" s="6" t="s">
        <v>111</v>
      </c>
      <c r="E12" s="35">
        <v>18220</v>
      </c>
      <c r="F12" s="11"/>
      <c r="G12" s="6" t="s">
        <v>129</v>
      </c>
      <c r="H12" s="6" t="s">
        <v>142</v>
      </c>
      <c r="I12" s="6" t="s">
        <v>29</v>
      </c>
      <c r="J12" s="21" t="s">
        <v>157</v>
      </c>
      <c r="K12" s="33" t="s">
        <v>109</v>
      </c>
      <c r="L12" s="62" t="s">
        <v>807</v>
      </c>
      <c r="M12" s="34">
        <v>44914</v>
      </c>
      <c r="N12" s="10">
        <v>3451600</v>
      </c>
      <c r="O12" s="6"/>
      <c r="P12" s="12"/>
    </row>
    <row r="13" spans="1:16" ht="25.55" x14ac:dyDescent="0.25">
      <c r="A13" s="59">
        <v>4</v>
      </c>
      <c r="B13" s="6" t="s">
        <v>33</v>
      </c>
      <c r="C13" s="6" t="s">
        <v>124</v>
      </c>
      <c r="D13" s="6" t="s">
        <v>111</v>
      </c>
      <c r="E13" s="35">
        <v>434</v>
      </c>
      <c r="F13" s="11"/>
      <c r="G13" s="6" t="s">
        <v>129</v>
      </c>
      <c r="H13" s="6" t="s">
        <v>142</v>
      </c>
      <c r="I13" s="6" t="s">
        <v>29</v>
      </c>
      <c r="J13" s="21" t="s">
        <v>157</v>
      </c>
      <c r="K13" s="33" t="s">
        <v>109</v>
      </c>
      <c r="L13" s="62" t="s">
        <v>808</v>
      </c>
      <c r="M13" s="34">
        <v>44922</v>
      </c>
      <c r="N13" s="10"/>
      <c r="O13" s="6"/>
      <c r="P13" s="12"/>
    </row>
    <row r="14" spans="1:16" ht="25.55" x14ac:dyDescent="0.25">
      <c r="A14" s="59">
        <v>5</v>
      </c>
      <c r="B14" s="6" t="s">
        <v>121</v>
      </c>
      <c r="C14" s="6" t="s">
        <v>123</v>
      </c>
      <c r="D14" s="6" t="s">
        <v>112</v>
      </c>
      <c r="E14" s="35">
        <v>12080</v>
      </c>
      <c r="F14" s="11"/>
      <c r="G14" s="6" t="s">
        <v>130</v>
      </c>
      <c r="H14" s="6" t="s">
        <v>143</v>
      </c>
      <c r="I14" s="6" t="s">
        <v>29</v>
      </c>
      <c r="J14" s="21" t="s">
        <v>157</v>
      </c>
      <c r="K14" s="33" t="s">
        <v>109</v>
      </c>
      <c r="L14" s="62" t="s">
        <v>163</v>
      </c>
      <c r="M14" s="34">
        <v>44802</v>
      </c>
      <c r="N14" s="10">
        <f>2382800+50000</f>
        <v>2432800</v>
      </c>
      <c r="O14" s="6"/>
      <c r="P14" s="12" t="s">
        <v>155</v>
      </c>
    </row>
    <row r="15" spans="1:16" ht="25.55" x14ac:dyDescent="0.25">
      <c r="A15" s="59">
        <v>6</v>
      </c>
      <c r="B15" s="6" t="s">
        <v>121</v>
      </c>
      <c r="C15" s="6" t="s">
        <v>123</v>
      </c>
      <c r="D15" s="6" t="s">
        <v>113</v>
      </c>
      <c r="E15" s="35">
        <v>6314</v>
      </c>
      <c r="F15" s="11"/>
      <c r="G15" s="6" t="s">
        <v>130</v>
      </c>
      <c r="H15" s="6" t="s">
        <v>143</v>
      </c>
      <c r="I15" s="6" t="s">
        <v>29</v>
      </c>
      <c r="J15" s="21" t="s">
        <v>157</v>
      </c>
      <c r="K15" s="33" t="s">
        <v>109</v>
      </c>
      <c r="L15" s="62" t="s">
        <v>164</v>
      </c>
      <c r="M15" s="34">
        <v>44802</v>
      </c>
      <c r="N15" s="10">
        <f>1460240+50000</f>
        <v>1510240</v>
      </c>
      <c r="O15" s="6"/>
      <c r="P15" s="12" t="s">
        <v>155</v>
      </c>
    </row>
    <row r="16" spans="1:16" x14ac:dyDescent="0.25">
      <c r="A16" s="59">
        <v>7</v>
      </c>
      <c r="B16" s="6" t="s">
        <v>121</v>
      </c>
      <c r="C16" s="6" t="s">
        <v>123</v>
      </c>
      <c r="D16" s="6" t="s">
        <v>111</v>
      </c>
      <c r="E16" s="35">
        <v>18360</v>
      </c>
      <c r="F16" s="11"/>
      <c r="G16" s="6" t="s">
        <v>131</v>
      </c>
      <c r="H16" s="6" t="s">
        <v>144</v>
      </c>
      <c r="I16" s="6" t="s">
        <v>29</v>
      </c>
      <c r="J16" s="21" t="s">
        <v>157</v>
      </c>
      <c r="K16" s="33" t="s">
        <v>109</v>
      </c>
      <c r="L16" s="62" t="s">
        <v>115</v>
      </c>
      <c r="M16" s="34">
        <v>44804</v>
      </c>
      <c r="N16" s="10">
        <v>3397200</v>
      </c>
      <c r="O16" s="6"/>
      <c r="P16" s="12"/>
    </row>
    <row r="17" spans="1:16" ht="25.55" x14ac:dyDescent="0.25">
      <c r="A17" s="59">
        <v>8</v>
      </c>
      <c r="B17" s="6" t="s">
        <v>28</v>
      </c>
      <c r="C17" s="6" t="s">
        <v>110</v>
      </c>
      <c r="D17" s="6" t="s">
        <v>111</v>
      </c>
      <c r="E17" s="35">
        <v>17530</v>
      </c>
      <c r="F17" s="11"/>
      <c r="G17" s="6" t="s">
        <v>132</v>
      </c>
      <c r="H17" s="6" t="s">
        <v>151</v>
      </c>
      <c r="I17" s="6" t="s">
        <v>29</v>
      </c>
      <c r="J17" s="21" t="s">
        <v>157</v>
      </c>
      <c r="K17" s="33" t="s">
        <v>109</v>
      </c>
      <c r="L17" s="62" t="s">
        <v>171</v>
      </c>
      <c r="M17" s="34">
        <v>44804</v>
      </c>
      <c r="N17" s="10">
        <v>3254800</v>
      </c>
      <c r="O17" s="6"/>
      <c r="P17" s="12"/>
    </row>
    <row r="18" spans="1:16" ht="25.55" x14ac:dyDescent="0.25">
      <c r="A18" s="59">
        <v>9</v>
      </c>
      <c r="B18" s="6" t="s">
        <v>28</v>
      </c>
      <c r="C18" s="6" t="s">
        <v>110</v>
      </c>
      <c r="D18" s="6" t="s">
        <v>111</v>
      </c>
      <c r="E18" s="35">
        <v>57600</v>
      </c>
      <c r="F18" s="11"/>
      <c r="G18" s="6" t="s">
        <v>133</v>
      </c>
      <c r="H18" s="6" t="s">
        <v>145</v>
      </c>
      <c r="I18" s="6" t="s">
        <v>29</v>
      </c>
      <c r="J18" s="21" t="s">
        <v>157</v>
      </c>
      <c r="K18" s="33" t="s">
        <v>109</v>
      </c>
      <c r="L18" s="62" t="s">
        <v>175</v>
      </c>
      <c r="M18" s="34">
        <v>44819</v>
      </c>
      <c r="N18" s="10">
        <v>9666000</v>
      </c>
      <c r="O18" s="6"/>
      <c r="P18" s="12"/>
    </row>
    <row r="19" spans="1:16" ht="25.55" x14ac:dyDescent="0.25">
      <c r="A19" s="59">
        <v>10</v>
      </c>
      <c r="B19" s="6" t="s">
        <v>28</v>
      </c>
      <c r="C19" s="6" t="s">
        <v>110</v>
      </c>
      <c r="D19" s="6" t="s">
        <v>111</v>
      </c>
      <c r="E19" s="35">
        <v>29660</v>
      </c>
      <c r="F19" s="11"/>
      <c r="G19" s="6" t="s">
        <v>134</v>
      </c>
      <c r="H19" s="6" t="s">
        <v>146</v>
      </c>
      <c r="I19" s="6" t="s">
        <v>29</v>
      </c>
      <c r="J19" s="21" t="s">
        <v>157</v>
      </c>
      <c r="K19" s="33" t="s">
        <v>109</v>
      </c>
      <c r="L19" s="62" t="s">
        <v>172</v>
      </c>
      <c r="M19" s="34">
        <v>44804</v>
      </c>
      <c r="N19" s="10">
        <v>5195000</v>
      </c>
      <c r="O19" s="6"/>
      <c r="P19" s="12" t="s">
        <v>812</v>
      </c>
    </row>
    <row r="20" spans="1:16" ht="25.55" x14ac:dyDescent="0.25">
      <c r="A20" s="59">
        <v>11</v>
      </c>
      <c r="B20" s="6" t="s">
        <v>28</v>
      </c>
      <c r="C20" s="6" t="s">
        <v>110</v>
      </c>
      <c r="D20" s="6" t="s">
        <v>111</v>
      </c>
      <c r="E20" s="35">
        <v>29100</v>
      </c>
      <c r="F20" s="11"/>
      <c r="G20" s="6" t="s">
        <v>135</v>
      </c>
      <c r="H20" s="6" t="s">
        <v>147</v>
      </c>
      <c r="I20" s="6" t="s">
        <v>29</v>
      </c>
      <c r="J20" s="21" t="s">
        <v>157</v>
      </c>
      <c r="K20" s="33" t="s">
        <v>109</v>
      </c>
      <c r="L20" s="62" t="s">
        <v>165</v>
      </c>
      <c r="M20" s="34">
        <v>44802</v>
      </c>
      <c r="N20" s="10">
        <f>5250000+50000</f>
        <v>5300000</v>
      </c>
      <c r="O20" s="6"/>
      <c r="P20" s="12" t="s">
        <v>155</v>
      </c>
    </row>
    <row r="21" spans="1:16" ht="25.55" x14ac:dyDescent="0.25">
      <c r="A21" s="59">
        <v>12</v>
      </c>
      <c r="B21" s="6" t="s">
        <v>34</v>
      </c>
      <c r="C21" s="6" t="s">
        <v>126</v>
      </c>
      <c r="D21" s="6" t="s">
        <v>111</v>
      </c>
      <c r="E21" s="35">
        <v>26790</v>
      </c>
      <c r="F21" s="11"/>
      <c r="G21" s="6" t="s">
        <v>136</v>
      </c>
      <c r="H21" s="6" t="s">
        <v>148</v>
      </c>
      <c r="I21" s="6" t="s">
        <v>29</v>
      </c>
      <c r="J21" s="21" t="s">
        <v>157</v>
      </c>
      <c r="K21" s="33" t="s">
        <v>109</v>
      </c>
      <c r="L21" s="62" t="s">
        <v>166</v>
      </c>
      <c r="M21" s="34">
        <v>44802</v>
      </c>
      <c r="N21" s="10">
        <v>4736400</v>
      </c>
      <c r="O21" s="6"/>
      <c r="P21" s="12"/>
    </row>
    <row r="22" spans="1:16" ht="25.55" x14ac:dyDescent="0.25">
      <c r="A22" s="59">
        <v>13</v>
      </c>
      <c r="B22" s="6" t="s">
        <v>28</v>
      </c>
      <c r="C22" s="6" t="s">
        <v>110</v>
      </c>
      <c r="D22" s="6" t="s">
        <v>111</v>
      </c>
      <c r="E22" s="35">
        <v>18380</v>
      </c>
      <c r="F22" s="11"/>
      <c r="G22" s="6" t="s">
        <v>137</v>
      </c>
      <c r="H22" s="6" t="s">
        <v>149</v>
      </c>
      <c r="I22" s="6" t="s">
        <v>29</v>
      </c>
      <c r="J22" s="21" t="s">
        <v>157</v>
      </c>
      <c r="K22" s="33" t="s">
        <v>109</v>
      </c>
      <c r="L22" s="62" t="s">
        <v>116</v>
      </c>
      <c r="M22" s="34">
        <v>44804</v>
      </c>
      <c r="N22" s="10">
        <v>3390800</v>
      </c>
      <c r="O22" s="6"/>
      <c r="P22" s="12"/>
    </row>
    <row r="23" spans="1:16" ht="38.299999999999997" x14ac:dyDescent="0.25">
      <c r="A23" s="59">
        <v>14</v>
      </c>
      <c r="B23" s="6" t="s">
        <v>31</v>
      </c>
      <c r="C23" s="6" t="s">
        <v>123</v>
      </c>
      <c r="D23" s="6" t="s">
        <v>111</v>
      </c>
      <c r="E23" s="35">
        <v>18760</v>
      </c>
      <c r="F23" s="11"/>
      <c r="G23" s="6" t="s">
        <v>32</v>
      </c>
      <c r="H23" s="6" t="s">
        <v>161</v>
      </c>
      <c r="I23" s="6" t="s">
        <v>29</v>
      </c>
      <c r="J23" s="21" t="s">
        <v>157</v>
      </c>
      <c r="K23" s="33" t="s">
        <v>109</v>
      </c>
      <c r="L23" s="62" t="s">
        <v>167</v>
      </c>
      <c r="M23" s="34">
        <v>44804</v>
      </c>
      <c r="N23" s="10">
        <f>3522000+50000</f>
        <v>3572000</v>
      </c>
      <c r="O23" s="6"/>
      <c r="P23" s="12" t="s">
        <v>810</v>
      </c>
    </row>
    <row r="24" spans="1:16" ht="25.55" x14ac:dyDescent="0.25">
      <c r="A24" s="59">
        <v>15</v>
      </c>
      <c r="B24" s="6" t="s">
        <v>28</v>
      </c>
      <c r="C24" s="6" t="s">
        <v>110</v>
      </c>
      <c r="D24" s="6" t="s">
        <v>111</v>
      </c>
      <c r="E24" s="35">
        <v>8771</v>
      </c>
      <c r="F24" s="11"/>
      <c r="G24" s="6" t="s">
        <v>138</v>
      </c>
      <c r="H24" s="6" t="s">
        <v>162</v>
      </c>
      <c r="I24" s="6" t="s">
        <v>29</v>
      </c>
      <c r="J24" s="21" t="s">
        <v>157</v>
      </c>
      <c r="K24" s="33" t="s">
        <v>109</v>
      </c>
      <c r="L24" s="62" t="s">
        <v>128</v>
      </c>
      <c r="M24" s="34">
        <v>44804</v>
      </c>
      <c r="N24" s="10">
        <v>1853360</v>
      </c>
      <c r="O24" s="6"/>
      <c r="P24" s="12" t="s">
        <v>809</v>
      </c>
    </row>
    <row r="25" spans="1:16" ht="38.299999999999997" x14ac:dyDescent="0.25">
      <c r="A25" s="59">
        <v>16</v>
      </c>
      <c r="B25" s="6" t="s">
        <v>28</v>
      </c>
      <c r="C25" s="6" t="s">
        <v>110</v>
      </c>
      <c r="D25" s="6" t="s">
        <v>111</v>
      </c>
      <c r="E25" s="35">
        <v>9164</v>
      </c>
      <c r="F25" s="11"/>
      <c r="G25" s="6" t="s">
        <v>139</v>
      </c>
      <c r="H25" s="6" t="s">
        <v>168</v>
      </c>
      <c r="I25" s="6" t="s">
        <v>29</v>
      </c>
      <c r="J25" s="21" t="s">
        <v>157</v>
      </c>
      <c r="K25" s="33" t="s">
        <v>109</v>
      </c>
      <c r="L25" s="62" t="s">
        <v>169</v>
      </c>
      <c r="M25" s="34">
        <v>44802</v>
      </c>
      <c r="N25" s="10">
        <f>2074960+50000</f>
        <v>2124960</v>
      </c>
      <c r="O25" s="6"/>
      <c r="P25" s="12" t="s">
        <v>155</v>
      </c>
    </row>
    <row r="26" spans="1:16" x14ac:dyDescent="0.25">
      <c r="A26" s="59">
        <v>17</v>
      </c>
      <c r="B26" s="6" t="s">
        <v>33</v>
      </c>
      <c r="C26" s="6" t="s">
        <v>124</v>
      </c>
      <c r="D26" s="6" t="s">
        <v>111</v>
      </c>
      <c r="E26" s="35">
        <v>10490</v>
      </c>
      <c r="F26" s="11"/>
      <c r="G26" s="6" t="s">
        <v>140</v>
      </c>
      <c r="H26" s="6" t="s">
        <v>150</v>
      </c>
      <c r="I26" s="6" t="s">
        <v>29</v>
      </c>
      <c r="J26" s="21" t="s">
        <v>157</v>
      </c>
      <c r="K26" s="33" t="s">
        <v>109</v>
      </c>
      <c r="L26" s="62" t="s">
        <v>113</v>
      </c>
      <c r="M26" s="34">
        <v>44804</v>
      </c>
      <c r="N26" s="10">
        <f>2163600+50000</f>
        <v>2213600</v>
      </c>
      <c r="O26" s="6"/>
      <c r="P26" s="12"/>
    </row>
    <row r="27" spans="1:16" x14ac:dyDescent="0.25">
      <c r="A27" s="59">
        <v>18</v>
      </c>
      <c r="B27" s="6"/>
      <c r="C27" s="6"/>
      <c r="D27" s="6"/>
      <c r="E27" s="35">
        <v>20000</v>
      </c>
      <c r="F27" s="11"/>
      <c r="G27" s="6"/>
      <c r="H27" s="6" t="s">
        <v>156</v>
      </c>
      <c r="I27" s="6" t="s">
        <v>29</v>
      </c>
      <c r="J27" s="21" t="s">
        <v>176</v>
      </c>
      <c r="K27" s="33" t="s">
        <v>109</v>
      </c>
      <c r="L27" s="62" t="s">
        <v>173</v>
      </c>
      <c r="M27" s="34">
        <v>44812</v>
      </c>
      <c r="N27" s="10">
        <f>3650000+50000+219200</f>
        <v>3919200</v>
      </c>
      <c r="O27" s="6"/>
      <c r="P27" s="12" t="s">
        <v>867</v>
      </c>
    </row>
    <row r="28" spans="1:16" ht="38.299999999999997" x14ac:dyDescent="0.25">
      <c r="A28" s="59">
        <v>19</v>
      </c>
      <c r="B28" s="6" t="s">
        <v>37</v>
      </c>
      <c r="C28" s="7" t="s">
        <v>38</v>
      </c>
      <c r="D28" s="7" t="s">
        <v>19</v>
      </c>
      <c r="E28" s="35">
        <v>19580</v>
      </c>
      <c r="F28" s="9">
        <v>1991</v>
      </c>
      <c r="G28" s="6" t="s">
        <v>39</v>
      </c>
      <c r="H28" s="6" t="s">
        <v>40</v>
      </c>
      <c r="I28" s="7" t="s">
        <v>18</v>
      </c>
      <c r="J28" s="21" t="s">
        <v>157</v>
      </c>
      <c r="K28" s="33" t="s">
        <v>109</v>
      </c>
      <c r="L28" s="62" t="s">
        <v>114</v>
      </c>
      <c r="M28" s="34">
        <v>44804</v>
      </c>
      <c r="N28" s="8">
        <v>3582800</v>
      </c>
      <c r="O28" s="6" t="s">
        <v>41</v>
      </c>
      <c r="P28" s="12"/>
    </row>
    <row r="29" spans="1:16" x14ac:dyDescent="0.25">
      <c r="A29" s="5"/>
      <c r="B29" s="6"/>
      <c r="C29" s="6"/>
      <c r="D29" s="6"/>
      <c r="E29" s="35"/>
      <c r="F29" s="11"/>
      <c r="G29" s="6"/>
      <c r="H29" s="6"/>
      <c r="I29" s="6"/>
      <c r="J29" s="21"/>
      <c r="K29" s="33"/>
      <c r="L29" s="33"/>
      <c r="M29" s="34"/>
      <c r="N29" s="10"/>
      <c r="O29" s="6"/>
      <c r="P29" s="13"/>
    </row>
    <row r="30" spans="1:16" x14ac:dyDescent="0.25">
      <c r="A30" s="5"/>
      <c r="B30" s="25" t="s">
        <v>153</v>
      </c>
      <c r="C30" s="6"/>
      <c r="D30" s="6"/>
      <c r="E30" s="35"/>
      <c r="F30" s="11"/>
      <c r="G30" s="6"/>
      <c r="H30" s="6"/>
      <c r="I30" s="6"/>
      <c r="J30" s="21"/>
      <c r="K30" s="33"/>
      <c r="L30" s="33"/>
      <c r="M30" s="34"/>
      <c r="N30" s="10"/>
      <c r="O30" s="6"/>
      <c r="P30" s="13"/>
    </row>
    <row r="31" spans="1:16" ht="25.55" x14ac:dyDescent="0.25">
      <c r="A31" s="5">
        <v>20</v>
      </c>
      <c r="B31" s="6" t="s">
        <v>15</v>
      </c>
      <c r="C31" s="6" t="s">
        <v>24</v>
      </c>
      <c r="D31" s="6" t="s">
        <v>17</v>
      </c>
      <c r="E31" s="35">
        <v>1670</v>
      </c>
      <c r="F31" s="11">
        <v>1979</v>
      </c>
      <c r="G31" s="6" t="s">
        <v>846</v>
      </c>
      <c r="H31" s="6" t="s">
        <v>838</v>
      </c>
      <c r="I31" s="6" t="s">
        <v>18</v>
      </c>
      <c r="J31" s="21" t="s">
        <v>157</v>
      </c>
      <c r="K31" s="33" t="s">
        <v>109</v>
      </c>
      <c r="L31" s="33">
        <v>326</v>
      </c>
      <c r="M31" s="34">
        <v>44889</v>
      </c>
      <c r="N31" s="10">
        <v>0</v>
      </c>
      <c r="O31" s="6" t="s">
        <v>49</v>
      </c>
      <c r="P31" s="13" t="s">
        <v>80</v>
      </c>
    </row>
    <row r="32" spans="1:16" x14ac:dyDescent="0.25">
      <c r="A32" s="5"/>
      <c r="B32" s="6"/>
      <c r="C32" s="6"/>
      <c r="D32" s="6"/>
      <c r="E32" s="35"/>
      <c r="F32" s="11"/>
      <c r="G32" s="6"/>
      <c r="H32" s="6"/>
      <c r="I32" s="6"/>
      <c r="J32" s="21"/>
      <c r="K32" s="33"/>
      <c r="L32" s="33"/>
      <c r="M32" s="34"/>
      <c r="N32" s="10"/>
      <c r="O32" s="6"/>
      <c r="P32" s="13"/>
    </row>
    <row r="33" spans="1:16" ht="38.299999999999997" x14ac:dyDescent="0.25">
      <c r="A33" s="5">
        <v>21</v>
      </c>
      <c r="B33" s="6" t="s">
        <v>15</v>
      </c>
      <c r="C33" s="6" t="s">
        <v>24</v>
      </c>
      <c r="D33" s="6" t="s">
        <v>21</v>
      </c>
      <c r="E33" s="35">
        <v>2100</v>
      </c>
      <c r="F33" s="11">
        <v>1979</v>
      </c>
      <c r="G33" s="6" t="s">
        <v>847</v>
      </c>
      <c r="H33" s="6" t="s">
        <v>839</v>
      </c>
      <c r="I33" s="6" t="s">
        <v>18</v>
      </c>
      <c r="J33" s="21" t="s">
        <v>157</v>
      </c>
      <c r="K33" s="33" t="s">
        <v>109</v>
      </c>
      <c r="L33" s="33">
        <v>4</v>
      </c>
      <c r="M33" s="34">
        <v>44776</v>
      </c>
      <c r="N33" s="10">
        <v>0</v>
      </c>
      <c r="O33" s="6" t="s">
        <v>49</v>
      </c>
      <c r="P33" s="13" t="s">
        <v>81</v>
      </c>
    </row>
    <row r="34" spans="1:16" ht="12.45" x14ac:dyDescent="0.3">
      <c r="A34" s="5"/>
      <c r="B34" s="6"/>
      <c r="C34" s="6"/>
      <c r="D34" s="6"/>
      <c r="E34" s="35"/>
      <c r="F34" s="11"/>
      <c r="G34" s="6"/>
      <c r="H34" s="6"/>
      <c r="I34" s="6"/>
      <c r="J34" s="21"/>
      <c r="K34" s="33"/>
      <c r="L34" s="33"/>
      <c r="M34" s="34"/>
      <c r="N34" s="10"/>
      <c r="O34" s="6"/>
      <c r="P34" s="13"/>
    </row>
    <row r="35" spans="1:16" ht="24.9" x14ac:dyDescent="0.3">
      <c r="A35" s="5">
        <v>22</v>
      </c>
      <c r="B35" s="6" t="s">
        <v>15</v>
      </c>
      <c r="C35" s="6" t="s">
        <v>24</v>
      </c>
      <c r="D35" s="6" t="s">
        <v>25</v>
      </c>
      <c r="E35" s="35">
        <v>8699</v>
      </c>
      <c r="F35" s="11">
        <v>1979</v>
      </c>
      <c r="G35" s="6" t="s">
        <v>848</v>
      </c>
      <c r="H35" s="6" t="s">
        <v>840</v>
      </c>
      <c r="I35" s="6" t="s">
        <v>18</v>
      </c>
      <c r="J35" s="21" t="s">
        <v>157</v>
      </c>
      <c r="K35" s="33" t="s">
        <v>109</v>
      </c>
      <c r="L35" s="33">
        <v>92</v>
      </c>
      <c r="M35" s="34">
        <v>44859</v>
      </c>
      <c r="N35" s="10">
        <v>0</v>
      </c>
      <c r="O35" s="6" t="s">
        <v>49</v>
      </c>
      <c r="P35" s="13" t="s">
        <v>82</v>
      </c>
    </row>
    <row r="36" spans="1:16" ht="12.45" x14ac:dyDescent="0.3">
      <c r="A36" s="5"/>
      <c r="B36" s="6"/>
      <c r="C36" s="6"/>
      <c r="D36" s="6"/>
      <c r="E36" s="35"/>
      <c r="F36" s="11"/>
      <c r="G36" s="6"/>
      <c r="H36" s="6"/>
      <c r="I36" s="6"/>
      <c r="J36" s="21"/>
      <c r="K36" s="33"/>
      <c r="L36" s="33"/>
      <c r="M36" s="34"/>
      <c r="N36" s="10"/>
      <c r="O36" s="6"/>
      <c r="P36" s="13"/>
    </row>
    <row r="37" spans="1:16" ht="24.9" x14ac:dyDescent="0.3">
      <c r="A37" s="5">
        <v>23</v>
      </c>
      <c r="B37" s="6" t="s">
        <v>15</v>
      </c>
      <c r="C37" s="6" t="s">
        <v>16</v>
      </c>
      <c r="D37" s="6" t="s">
        <v>17</v>
      </c>
      <c r="E37" s="35">
        <v>2101</v>
      </c>
      <c r="F37" s="11">
        <v>2008</v>
      </c>
      <c r="G37" s="6" t="s">
        <v>848</v>
      </c>
      <c r="H37" s="6" t="s">
        <v>841</v>
      </c>
      <c r="I37" s="6" t="s">
        <v>18</v>
      </c>
      <c r="J37" s="21" t="s">
        <v>157</v>
      </c>
      <c r="K37" s="33" t="s">
        <v>109</v>
      </c>
      <c r="L37" s="33">
        <v>89</v>
      </c>
      <c r="M37" s="34">
        <v>44859</v>
      </c>
      <c r="N37" s="10">
        <v>0</v>
      </c>
      <c r="O37" s="6" t="s">
        <v>49</v>
      </c>
      <c r="P37" s="13" t="s">
        <v>83</v>
      </c>
    </row>
    <row r="38" spans="1:16" ht="24.9" x14ac:dyDescent="0.3">
      <c r="A38" s="5">
        <v>24</v>
      </c>
      <c r="B38" s="140" t="s">
        <v>868</v>
      </c>
      <c r="C38" s="6"/>
      <c r="D38" s="6"/>
      <c r="E38" s="35">
        <v>2093</v>
      </c>
      <c r="F38" s="11"/>
      <c r="G38" s="6" t="s">
        <v>849</v>
      </c>
      <c r="H38" s="6" t="s">
        <v>841</v>
      </c>
      <c r="I38" s="6"/>
      <c r="J38" s="21" t="s">
        <v>157</v>
      </c>
      <c r="K38" s="33" t="s">
        <v>109</v>
      </c>
      <c r="L38" s="33">
        <v>45</v>
      </c>
      <c r="M38" s="34">
        <v>44816</v>
      </c>
      <c r="N38" s="10">
        <v>0</v>
      </c>
      <c r="O38" s="6"/>
      <c r="P38" s="13" t="s">
        <v>84</v>
      </c>
    </row>
    <row r="39" spans="1:16" ht="12.45" x14ac:dyDescent="0.3">
      <c r="A39" s="5"/>
      <c r="B39" s="6"/>
      <c r="C39" s="6"/>
      <c r="D39" s="6"/>
      <c r="E39" s="35"/>
      <c r="F39" s="11"/>
      <c r="G39" s="6"/>
      <c r="H39" s="6"/>
      <c r="I39" s="6"/>
      <c r="J39" s="21"/>
      <c r="K39" s="33"/>
      <c r="L39" s="33"/>
      <c r="M39" s="34"/>
      <c r="N39" s="10"/>
      <c r="O39" s="6"/>
      <c r="P39" s="13"/>
    </row>
    <row r="40" spans="1:16" ht="24.9" x14ac:dyDescent="0.3">
      <c r="A40" s="5">
        <v>25</v>
      </c>
      <c r="B40" s="6" t="s">
        <v>15</v>
      </c>
      <c r="C40" s="6" t="s">
        <v>16</v>
      </c>
      <c r="D40" s="6" t="s">
        <v>17</v>
      </c>
      <c r="E40" s="35">
        <v>3498</v>
      </c>
      <c r="F40" s="11">
        <v>1994</v>
      </c>
      <c r="G40" s="6" t="s">
        <v>849</v>
      </c>
      <c r="H40" s="6" t="s">
        <v>842</v>
      </c>
      <c r="I40" s="6" t="s">
        <v>18</v>
      </c>
      <c r="J40" s="21" t="s">
        <v>157</v>
      </c>
      <c r="K40" s="33" t="s">
        <v>109</v>
      </c>
      <c r="L40" s="33">
        <v>44</v>
      </c>
      <c r="M40" s="34">
        <v>44816</v>
      </c>
      <c r="N40" s="10">
        <v>0</v>
      </c>
      <c r="O40" s="6" t="s">
        <v>49</v>
      </c>
      <c r="P40" s="13" t="s">
        <v>85</v>
      </c>
    </row>
    <row r="41" spans="1:16" ht="12.45" x14ac:dyDescent="0.3">
      <c r="A41" s="5"/>
      <c r="B41" s="6"/>
      <c r="C41" s="6"/>
      <c r="D41" s="6"/>
      <c r="E41" s="35"/>
      <c r="F41" s="11"/>
      <c r="G41" s="6"/>
      <c r="H41" s="6"/>
      <c r="I41" s="6"/>
      <c r="J41" s="21"/>
      <c r="K41" s="33"/>
      <c r="L41" s="33"/>
      <c r="M41" s="34"/>
      <c r="N41" s="10"/>
      <c r="O41" s="6"/>
      <c r="P41" s="13"/>
    </row>
    <row r="42" spans="1:16" ht="24.9" x14ac:dyDescent="0.3">
      <c r="A42" s="5">
        <v>26</v>
      </c>
      <c r="B42" s="6" t="s">
        <v>15</v>
      </c>
      <c r="C42" s="6" t="s">
        <v>16</v>
      </c>
      <c r="D42" s="6" t="s">
        <v>17</v>
      </c>
      <c r="E42" s="35">
        <v>3704</v>
      </c>
      <c r="F42" s="11">
        <v>1998</v>
      </c>
      <c r="G42" s="6" t="s">
        <v>846</v>
      </c>
      <c r="H42" s="6" t="s">
        <v>843</v>
      </c>
      <c r="I42" s="6" t="s">
        <v>18</v>
      </c>
      <c r="J42" s="21" t="s">
        <v>157</v>
      </c>
      <c r="K42" s="33" t="s">
        <v>109</v>
      </c>
      <c r="L42" s="33">
        <v>324</v>
      </c>
      <c r="M42" s="34">
        <v>44889</v>
      </c>
      <c r="N42" s="10">
        <v>0</v>
      </c>
      <c r="O42" s="6" t="s">
        <v>49</v>
      </c>
      <c r="P42" s="13" t="s">
        <v>86</v>
      </c>
    </row>
    <row r="43" spans="1:16" ht="12.45" x14ac:dyDescent="0.3">
      <c r="A43" s="5"/>
      <c r="B43" s="6"/>
      <c r="C43" s="6"/>
      <c r="D43" s="6"/>
      <c r="E43" s="35"/>
      <c r="F43" s="11"/>
      <c r="G43" s="6"/>
      <c r="H43" s="6"/>
      <c r="I43" s="6"/>
      <c r="J43" s="21"/>
      <c r="K43" s="33"/>
      <c r="L43" s="33"/>
      <c r="M43" s="34"/>
      <c r="N43" s="10"/>
      <c r="O43" s="6"/>
      <c r="P43" s="13"/>
    </row>
    <row r="44" spans="1:16" ht="24.9" x14ac:dyDescent="0.3">
      <c r="A44" s="5">
        <v>27</v>
      </c>
      <c r="B44" s="6" t="s">
        <v>15</v>
      </c>
      <c r="C44" s="6" t="s">
        <v>16</v>
      </c>
      <c r="D44" s="6" t="s">
        <v>17</v>
      </c>
      <c r="E44" s="35">
        <v>1854</v>
      </c>
      <c r="F44" s="11">
        <v>2006</v>
      </c>
      <c r="G44" s="6" t="s">
        <v>850</v>
      </c>
      <c r="H44" s="6" t="s">
        <v>844</v>
      </c>
      <c r="I44" s="6" t="s">
        <v>18</v>
      </c>
      <c r="J44" s="21" t="s">
        <v>157</v>
      </c>
      <c r="K44" s="33" t="s">
        <v>109</v>
      </c>
      <c r="L44" s="33">
        <v>39</v>
      </c>
      <c r="M44" s="34">
        <v>44704</v>
      </c>
      <c r="N44" s="10">
        <v>0</v>
      </c>
      <c r="O44" s="6" t="s">
        <v>49</v>
      </c>
      <c r="P44" s="13" t="s">
        <v>87</v>
      </c>
    </row>
    <row r="45" spans="1:16" ht="24.9" x14ac:dyDescent="0.3">
      <c r="A45" s="5">
        <v>28</v>
      </c>
      <c r="B45" s="140" t="s">
        <v>868</v>
      </c>
      <c r="C45" s="6"/>
      <c r="D45" s="6"/>
      <c r="E45" s="35">
        <v>459</v>
      </c>
      <c r="F45" s="11"/>
      <c r="G45" s="6" t="s">
        <v>850</v>
      </c>
      <c r="H45" s="6"/>
      <c r="I45" s="6"/>
      <c r="J45" s="21" t="s">
        <v>157</v>
      </c>
      <c r="K45" s="33" t="s">
        <v>109</v>
      </c>
      <c r="L45" s="33">
        <v>40</v>
      </c>
      <c r="M45" s="34">
        <v>44704</v>
      </c>
      <c r="N45" s="10">
        <v>0</v>
      </c>
      <c r="O45" s="6"/>
      <c r="P45" s="13" t="s">
        <v>88</v>
      </c>
    </row>
    <row r="46" spans="1:16" ht="24.9" x14ac:dyDescent="0.3">
      <c r="A46" s="5">
        <v>29</v>
      </c>
      <c r="B46" s="140" t="s">
        <v>868</v>
      </c>
      <c r="C46" s="6"/>
      <c r="D46" s="6"/>
      <c r="E46" s="35">
        <v>2941</v>
      </c>
      <c r="F46" s="11"/>
      <c r="G46" s="6" t="s">
        <v>850</v>
      </c>
      <c r="H46" s="6"/>
      <c r="I46" s="6"/>
      <c r="J46" s="21" t="s">
        <v>157</v>
      </c>
      <c r="K46" s="33" t="s">
        <v>109</v>
      </c>
      <c r="L46" s="33">
        <v>41</v>
      </c>
      <c r="M46" s="34">
        <v>44704</v>
      </c>
      <c r="N46" s="10">
        <v>0</v>
      </c>
      <c r="O46" s="6"/>
      <c r="P46" s="13" t="s">
        <v>89</v>
      </c>
    </row>
    <row r="47" spans="1:16" ht="24.9" x14ac:dyDescent="0.3">
      <c r="A47" s="5">
        <v>30</v>
      </c>
      <c r="B47" s="140" t="s">
        <v>868</v>
      </c>
      <c r="C47" s="6"/>
      <c r="D47" s="6"/>
      <c r="E47" s="35">
        <v>713</v>
      </c>
      <c r="F47" s="11"/>
      <c r="G47" s="6" t="s">
        <v>850</v>
      </c>
      <c r="H47" s="6"/>
      <c r="I47" s="6"/>
      <c r="J47" s="21" t="s">
        <v>157</v>
      </c>
      <c r="K47" s="33" t="s">
        <v>109</v>
      </c>
      <c r="L47" s="33">
        <v>42</v>
      </c>
      <c r="M47" s="34">
        <v>44704</v>
      </c>
      <c r="N47" s="10">
        <v>0</v>
      </c>
      <c r="O47" s="6"/>
      <c r="P47" s="13" t="s">
        <v>90</v>
      </c>
    </row>
    <row r="48" spans="1:16" ht="12.45" x14ac:dyDescent="0.3">
      <c r="A48" s="5"/>
      <c r="B48" s="6"/>
      <c r="C48" s="6"/>
      <c r="D48" s="6"/>
      <c r="E48" s="35"/>
      <c r="F48" s="11"/>
      <c r="G48" s="6"/>
      <c r="H48" s="6"/>
      <c r="I48" s="6"/>
      <c r="J48" s="21"/>
      <c r="K48" s="33"/>
      <c r="L48" s="33"/>
      <c r="M48" s="34"/>
      <c r="N48" s="10"/>
      <c r="O48" s="6"/>
      <c r="P48" s="13"/>
    </row>
    <row r="49" spans="1:16" ht="24.9" x14ac:dyDescent="0.3">
      <c r="A49" s="5">
        <v>31</v>
      </c>
      <c r="B49" s="6" t="s">
        <v>15</v>
      </c>
      <c r="C49" s="6" t="s">
        <v>26</v>
      </c>
      <c r="D49" s="6" t="s">
        <v>17</v>
      </c>
      <c r="E49" s="35">
        <v>1264</v>
      </c>
      <c r="F49" s="11">
        <v>2006</v>
      </c>
      <c r="G49" s="21" t="s">
        <v>850</v>
      </c>
      <c r="H49" s="6" t="s">
        <v>845</v>
      </c>
      <c r="I49" s="6" t="s">
        <v>18</v>
      </c>
      <c r="J49" s="21" t="s">
        <v>157</v>
      </c>
      <c r="K49" s="33" t="s">
        <v>109</v>
      </c>
      <c r="L49" s="33">
        <v>38</v>
      </c>
      <c r="M49" s="34">
        <v>44704</v>
      </c>
      <c r="N49" s="10">
        <v>0</v>
      </c>
      <c r="O49" s="6" t="s">
        <v>49</v>
      </c>
      <c r="P49" s="13" t="s">
        <v>91</v>
      </c>
    </row>
    <row r="50" spans="1:16" ht="24.9" x14ac:dyDescent="0.3">
      <c r="A50" s="5">
        <v>32</v>
      </c>
      <c r="B50" s="140" t="s">
        <v>868</v>
      </c>
      <c r="C50" s="6"/>
      <c r="D50" s="6"/>
      <c r="E50" s="35">
        <v>2559</v>
      </c>
      <c r="F50" s="11"/>
      <c r="G50" s="136" t="s">
        <v>851</v>
      </c>
      <c r="H50" s="6"/>
      <c r="I50" s="6"/>
      <c r="J50" s="21" t="s">
        <v>157</v>
      </c>
      <c r="K50" s="33" t="s">
        <v>109</v>
      </c>
      <c r="L50" s="33">
        <v>10</v>
      </c>
      <c r="M50" s="34">
        <v>44776</v>
      </c>
      <c r="N50" s="10">
        <v>0</v>
      </c>
      <c r="O50" s="6"/>
      <c r="P50" s="13" t="s">
        <v>92</v>
      </c>
    </row>
    <row r="51" spans="1:16" ht="24.9" x14ac:dyDescent="0.3">
      <c r="A51" s="5">
        <v>33</v>
      </c>
      <c r="B51" s="140" t="s">
        <v>868</v>
      </c>
      <c r="C51" s="6"/>
      <c r="D51" s="6"/>
      <c r="E51" s="35">
        <v>6084</v>
      </c>
      <c r="F51" s="11"/>
      <c r="G51" s="136" t="s">
        <v>851</v>
      </c>
      <c r="H51" s="6"/>
      <c r="I51" s="6"/>
      <c r="J51" s="21" t="s">
        <v>157</v>
      </c>
      <c r="K51" s="33" t="s">
        <v>109</v>
      </c>
      <c r="L51" s="33">
        <v>11</v>
      </c>
      <c r="M51" s="34">
        <v>44776</v>
      </c>
      <c r="N51" s="10">
        <v>0</v>
      </c>
      <c r="O51" s="6"/>
      <c r="P51" s="13" t="s">
        <v>93</v>
      </c>
    </row>
    <row r="52" spans="1:16" ht="24.9" x14ac:dyDescent="0.3">
      <c r="A52" s="5">
        <v>34</v>
      </c>
      <c r="B52" s="140" t="s">
        <v>868</v>
      </c>
      <c r="C52" s="6"/>
      <c r="D52" s="6"/>
      <c r="E52" s="35">
        <v>204</v>
      </c>
      <c r="F52" s="11"/>
      <c r="G52" s="136" t="s">
        <v>851</v>
      </c>
      <c r="H52" s="6"/>
      <c r="I52" s="6"/>
      <c r="J52" s="21" t="s">
        <v>157</v>
      </c>
      <c r="K52" s="33" t="s">
        <v>109</v>
      </c>
      <c r="L52" s="33">
        <v>12</v>
      </c>
      <c r="M52" s="34">
        <v>44776</v>
      </c>
      <c r="N52" s="10">
        <v>0</v>
      </c>
      <c r="O52" s="6"/>
      <c r="P52" s="13" t="s">
        <v>94</v>
      </c>
    </row>
    <row r="53" spans="1:16" ht="24.9" x14ac:dyDescent="0.3">
      <c r="A53" s="5">
        <v>35</v>
      </c>
      <c r="B53" s="140" t="s">
        <v>868</v>
      </c>
      <c r="C53" s="6"/>
      <c r="D53" s="6"/>
      <c r="E53" s="35">
        <v>12010</v>
      </c>
      <c r="F53" s="11"/>
      <c r="G53" s="136" t="s">
        <v>851</v>
      </c>
      <c r="H53" s="6"/>
      <c r="I53" s="6"/>
      <c r="J53" s="21" t="s">
        <v>157</v>
      </c>
      <c r="K53" s="33" t="s">
        <v>109</v>
      </c>
      <c r="L53" s="33">
        <v>13</v>
      </c>
      <c r="M53" s="34">
        <v>44776</v>
      </c>
      <c r="N53" s="10">
        <v>0</v>
      </c>
      <c r="O53" s="6"/>
      <c r="P53" s="13" t="s">
        <v>158</v>
      </c>
    </row>
    <row r="54" spans="1:16" ht="12.45" x14ac:dyDescent="0.3">
      <c r="A54" s="5"/>
      <c r="B54" s="6"/>
      <c r="C54" s="6"/>
      <c r="D54" s="6"/>
      <c r="E54" s="35"/>
      <c r="F54" s="11"/>
      <c r="G54" s="6"/>
      <c r="H54" s="6"/>
      <c r="I54" s="6"/>
      <c r="J54" s="21"/>
      <c r="K54" s="33"/>
      <c r="L54" s="33"/>
      <c r="M54" s="34"/>
      <c r="N54" s="10"/>
      <c r="O54" s="6"/>
      <c r="P54" s="13"/>
    </row>
    <row r="55" spans="1:16" ht="24.9" x14ac:dyDescent="0.3">
      <c r="A55" s="5">
        <v>36</v>
      </c>
      <c r="B55" s="6" t="s">
        <v>15</v>
      </c>
      <c r="C55" s="6" t="s">
        <v>27</v>
      </c>
      <c r="D55" s="6" t="s">
        <v>17</v>
      </c>
      <c r="E55" s="35">
        <v>2356</v>
      </c>
      <c r="F55" s="11">
        <v>2004</v>
      </c>
      <c r="G55" s="6" t="s">
        <v>849</v>
      </c>
      <c r="H55" s="6" t="s">
        <v>852</v>
      </c>
      <c r="I55" s="6" t="s">
        <v>18</v>
      </c>
      <c r="J55" s="21" t="s">
        <v>157</v>
      </c>
      <c r="K55" s="33" t="s">
        <v>109</v>
      </c>
      <c r="L55" s="33">
        <v>46</v>
      </c>
      <c r="M55" s="34">
        <v>44816</v>
      </c>
      <c r="N55" s="10">
        <v>0</v>
      </c>
      <c r="O55" s="6" t="s">
        <v>49</v>
      </c>
      <c r="P55" s="13" t="s">
        <v>95</v>
      </c>
    </row>
    <row r="56" spans="1:16" ht="12.45" x14ac:dyDescent="0.3">
      <c r="A56" s="5"/>
      <c r="B56" s="6"/>
      <c r="C56" s="6"/>
      <c r="D56" s="6"/>
      <c r="E56" s="35"/>
      <c r="F56" s="11"/>
      <c r="G56" s="6"/>
      <c r="H56" s="6"/>
      <c r="I56" s="6"/>
      <c r="J56" s="21"/>
      <c r="K56" s="33"/>
      <c r="L56" s="33"/>
      <c r="M56" s="34"/>
      <c r="N56" s="10"/>
      <c r="O56" s="6"/>
      <c r="P56" s="13"/>
    </row>
    <row r="57" spans="1:16" ht="24.9" x14ac:dyDescent="0.3">
      <c r="A57" s="5">
        <v>37</v>
      </c>
      <c r="B57" s="6" t="s">
        <v>15</v>
      </c>
      <c r="C57" s="6" t="s">
        <v>27</v>
      </c>
      <c r="D57" s="6" t="s">
        <v>19</v>
      </c>
      <c r="E57" s="35">
        <v>3416</v>
      </c>
      <c r="F57" s="11">
        <v>2006</v>
      </c>
      <c r="G57" s="6" t="s">
        <v>865</v>
      </c>
      <c r="H57" s="6" t="s">
        <v>864</v>
      </c>
      <c r="I57" s="6" t="s">
        <v>18</v>
      </c>
      <c r="J57" s="21" t="s">
        <v>157</v>
      </c>
      <c r="K57" s="33" t="s">
        <v>109</v>
      </c>
      <c r="L57" s="33">
        <v>5</v>
      </c>
      <c r="M57" s="34">
        <v>44873</v>
      </c>
      <c r="N57" s="10">
        <v>0</v>
      </c>
      <c r="O57" s="6" t="s">
        <v>49</v>
      </c>
      <c r="P57" s="13" t="s">
        <v>182</v>
      </c>
    </row>
    <row r="58" spans="1:16" ht="12.45" x14ac:dyDescent="0.3">
      <c r="A58" s="5"/>
      <c r="B58" s="6"/>
      <c r="C58" s="6"/>
      <c r="D58" s="6"/>
      <c r="E58" s="35"/>
      <c r="F58" s="11"/>
      <c r="G58" s="6"/>
      <c r="H58" s="6"/>
      <c r="I58" s="6"/>
      <c r="J58" s="21"/>
      <c r="K58" s="33"/>
      <c r="L58" s="33"/>
      <c r="M58" s="34"/>
      <c r="N58" s="10"/>
      <c r="O58" s="6"/>
      <c r="P58" s="13"/>
    </row>
    <row r="59" spans="1:16" ht="24.9" x14ac:dyDescent="0.3">
      <c r="A59" s="5">
        <v>38</v>
      </c>
      <c r="B59" s="6" t="s">
        <v>15</v>
      </c>
      <c r="C59" s="6" t="s">
        <v>27</v>
      </c>
      <c r="D59" s="6" t="s">
        <v>20</v>
      </c>
      <c r="E59" s="35">
        <v>154</v>
      </c>
      <c r="F59" s="11">
        <v>2006</v>
      </c>
      <c r="G59" s="6" t="s">
        <v>849</v>
      </c>
      <c r="H59" s="130" t="s">
        <v>863</v>
      </c>
      <c r="I59" s="6" t="s">
        <v>18</v>
      </c>
      <c r="J59" s="21" t="s">
        <v>157</v>
      </c>
      <c r="K59" s="33" t="s">
        <v>109</v>
      </c>
      <c r="L59" s="33">
        <v>43</v>
      </c>
      <c r="M59" s="34">
        <v>44816</v>
      </c>
      <c r="N59" s="10">
        <v>0</v>
      </c>
      <c r="O59" s="6" t="s">
        <v>49</v>
      </c>
      <c r="P59" s="13" t="s">
        <v>96</v>
      </c>
    </row>
    <row r="60" spans="1:16" ht="24.9" x14ac:dyDescent="0.3">
      <c r="A60" s="5">
        <v>39</v>
      </c>
      <c r="B60" s="140" t="s">
        <v>868</v>
      </c>
      <c r="C60" s="6"/>
      <c r="D60" s="6"/>
      <c r="E60" s="35">
        <v>5842</v>
      </c>
      <c r="F60" s="11"/>
      <c r="G60" s="137" t="s">
        <v>846</v>
      </c>
      <c r="H60" s="130"/>
      <c r="I60" s="6"/>
      <c r="J60" s="21" t="s">
        <v>157</v>
      </c>
      <c r="K60" s="33" t="s">
        <v>109</v>
      </c>
      <c r="L60" s="33">
        <v>325</v>
      </c>
      <c r="M60" s="34">
        <v>44889</v>
      </c>
      <c r="N60" s="10">
        <v>0</v>
      </c>
      <c r="O60" s="6"/>
      <c r="P60" s="13" t="s">
        <v>97</v>
      </c>
    </row>
    <row r="61" spans="1:16" ht="12.45" x14ac:dyDescent="0.3">
      <c r="A61" s="5"/>
      <c r="B61" s="6"/>
      <c r="C61" s="6"/>
      <c r="D61" s="6"/>
      <c r="E61" s="35"/>
      <c r="F61" s="11"/>
      <c r="G61" s="6"/>
      <c r="H61" s="6"/>
      <c r="I61" s="6"/>
      <c r="J61" s="21"/>
      <c r="K61" s="33"/>
      <c r="L61" s="33"/>
      <c r="M61" s="34"/>
      <c r="N61" s="10"/>
      <c r="O61" s="6"/>
      <c r="P61" s="13"/>
    </row>
    <row r="62" spans="1:16" ht="24.9" x14ac:dyDescent="0.3">
      <c r="A62" s="5">
        <v>40</v>
      </c>
      <c r="B62" s="6" t="s">
        <v>15</v>
      </c>
      <c r="C62" s="6" t="s">
        <v>16</v>
      </c>
      <c r="D62" s="6" t="s">
        <v>19</v>
      </c>
      <c r="E62" s="35">
        <v>5821</v>
      </c>
      <c r="F62" s="11">
        <v>2005</v>
      </c>
      <c r="G62" s="6" t="s">
        <v>847</v>
      </c>
      <c r="H62" s="6" t="s">
        <v>862</v>
      </c>
      <c r="I62" s="6" t="s">
        <v>18</v>
      </c>
      <c r="J62" s="21" t="s">
        <v>157</v>
      </c>
      <c r="K62" s="33" t="s">
        <v>109</v>
      </c>
      <c r="L62" s="33">
        <v>3</v>
      </c>
      <c r="M62" s="34">
        <v>44776</v>
      </c>
      <c r="N62" s="10">
        <v>0</v>
      </c>
      <c r="O62" s="6" t="s">
        <v>49</v>
      </c>
      <c r="P62" s="13" t="s">
        <v>98</v>
      </c>
    </row>
    <row r="63" spans="1:16" ht="12.45" x14ac:dyDescent="0.3">
      <c r="A63" s="5"/>
      <c r="B63" s="6"/>
      <c r="C63" s="6"/>
      <c r="D63" s="6"/>
      <c r="E63" s="35"/>
      <c r="F63" s="11"/>
      <c r="G63" s="6"/>
      <c r="H63" s="6"/>
      <c r="I63" s="6"/>
      <c r="J63" s="21"/>
      <c r="K63" s="33"/>
      <c r="L63" s="33"/>
      <c r="M63" s="34"/>
      <c r="N63" s="10"/>
      <c r="O63" s="6"/>
      <c r="P63" s="13"/>
    </row>
    <row r="64" spans="1:16" ht="24.9" x14ac:dyDescent="0.3">
      <c r="A64" s="5">
        <v>41</v>
      </c>
      <c r="B64" s="6" t="s">
        <v>15</v>
      </c>
      <c r="C64" s="6" t="s">
        <v>16</v>
      </c>
      <c r="D64" s="6" t="s">
        <v>20</v>
      </c>
      <c r="E64" s="35">
        <v>3709</v>
      </c>
      <c r="F64" s="11">
        <v>2007</v>
      </c>
      <c r="G64" s="6" t="s">
        <v>855</v>
      </c>
      <c r="H64" s="6" t="s">
        <v>861</v>
      </c>
      <c r="I64" s="6" t="s">
        <v>18</v>
      </c>
      <c r="J64" s="21" t="s">
        <v>157</v>
      </c>
      <c r="K64" s="33" t="s">
        <v>109</v>
      </c>
      <c r="L64" s="62" t="s">
        <v>180</v>
      </c>
      <c r="M64" s="34">
        <v>44887</v>
      </c>
      <c r="N64" s="10">
        <v>0</v>
      </c>
      <c r="O64" s="6" t="s">
        <v>49</v>
      </c>
      <c r="P64" s="13" t="s">
        <v>181</v>
      </c>
    </row>
    <row r="65" spans="1:16" ht="12.45" x14ac:dyDescent="0.3">
      <c r="A65" s="5"/>
      <c r="B65" s="6"/>
      <c r="C65" s="6"/>
      <c r="D65" s="6"/>
      <c r="E65" s="35"/>
      <c r="F65" s="11"/>
      <c r="G65" s="6"/>
      <c r="H65" s="6"/>
      <c r="I65" s="6"/>
      <c r="J65" s="21"/>
      <c r="K65" s="33"/>
      <c r="L65" s="33"/>
      <c r="M65" s="34"/>
      <c r="N65" s="10"/>
      <c r="O65" s="6"/>
      <c r="P65" s="13"/>
    </row>
    <row r="66" spans="1:16" ht="24.9" x14ac:dyDescent="0.3">
      <c r="A66" s="5">
        <v>42</v>
      </c>
      <c r="B66" s="6" t="s">
        <v>15</v>
      </c>
      <c r="C66" s="6" t="s">
        <v>24</v>
      </c>
      <c r="D66" s="6" t="s">
        <v>17</v>
      </c>
      <c r="E66" s="35">
        <v>2935</v>
      </c>
      <c r="F66" s="11">
        <v>1984</v>
      </c>
      <c r="G66" s="6" t="s">
        <v>855</v>
      </c>
      <c r="H66" s="6" t="s">
        <v>860</v>
      </c>
      <c r="I66" s="6" t="s">
        <v>18</v>
      </c>
      <c r="J66" s="21" t="s">
        <v>157</v>
      </c>
      <c r="K66" s="33" t="s">
        <v>109</v>
      </c>
      <c r="L66" s="33">
        <v>75</v>
      </c>
      <c r="M66" s="34">
        <v>44887</v>
      </c>
      <c r="N66" s="10">
        <v>0</v>
      </c>
      <c r="O66" s="6" t="s">
        <v>49</v>
      </c>
      <c r="P66" s="13" t="s">
        <v>99</v>
      </c>
    </row>
    <row r="67" spans="1:16" ht="12.45" x14ac:dyDescent="0.3">
      <c r="A67" s="5"/>
      <c r="B67" s="6"/>
      <c r="C67" s="6"/>
      <c r="D67" s="6"/>
      <c r="E67" s="35"/>
      <c r="F67" s="11"/>
      <c r="G67" s="6"/>
      <c r="H67" s="130"/>
      <c r="I67" s="6"/>
      <c r="J67" s="21"/>
      <c r="K67" s="33"/>
      <c r="L67" s="33"/>
      <c r="M67" s="34"/>
      <c r="N67" s="10"/>
      <c r="O67" s="6"/>
      <c r="P67" s="13"/>
    </row>
    <row r="68" spans="1:16" ht="24.9" x14ac:dyDescent="0.3">
      <c r="A68" s="5">
        <v>43</v>
      </c>
      <c r="B68" s="6" t="s">
        <v>15</v>
      </c>
      <c r="C68" s="6" t="s">
        <v>27</v>
      </c>
      <c r="D68" s="6" t="s">
        <v>22</v>
      </c>
      <c r="E68" s="35">
        <v>4611</v>
      </c>
      <c r="F68" s="11">
        <v>1987</v>
      </c>
      <c r="G68" s="6" t="s">
        <v>853</v>
      </c>
      <c r="H68" s="130" t="s">
        <v>859</v>
      </c>
      <c r="I68" s="6" t="s">
        <v>18</v>
      </c>
      <c r="J68" s="21" t="s">
        <v>157</v>
      </c>
      <c r="K68" s="33" t="s">
        <v>109</v>
      </c>
      <c r="L68" s="33">
        <v>10</v>
      </c>
      <c r="M68" s="34">
        <v>44873</v>
      </c>
      <c r="N68" s="10">
        <v>0</v>
      </c>
      <c r="O68" s="6" t="s">
        <v>49</v>
      </c>
      <c r="P68" s="13" t="s">
        <v>178</v>
      </c>
    </row>
    <row r="69" spans="1:16" ht="24.9" x14ac:dyDescent="0.3">
      <c r="A69" s="5">
        <v>44</v>
      </c>
      <c r="B69" s="140" t="s">
        <v>868</v>
      </c>
      <c r="C69" s="6"/>
      <c r="D69" s="6"/>
      <c r="E69" s="35">
        <v>480</v>
      </c>
      <c r="F69" s="11"/>
      <c r="G69" s="137" t="s">
        <v>853</v>
      </c>
      <c r="H69" s="130"/>
      <c r="I69" s="6"/>
      <c r="J69" s="21" t="s">
        <v>157</v>
      </c>
      <c r="K69" s="33" t="s">
        <v>109</v>
      </c>
      <c r="L69" s="33">
        <v>11</v>
      </c>
      <c r="M69" s="34">
        <v>44873</v>
      </c>
      <c r="N69" s="10">
        <v>0</v>
      </c>
      <c r="O69" s="6"/>
      <c r="P69" s="13" t="s">
        <v>179</v>
      </c>
    </row>
    <row r="70" spans="1:16" ht="12.45" x14ac:dyDescent="0.3">
      <c r="A70" s="5"/>
      <c r="B70" s="6"/>
      <c r="C70" s="6"/>
      <c r="D70" s="6"/>
      <c r="E70" s="35"/>
      <c r="F70" s="11"/>
      <c r="G70" s="6"/>
      <c r="H70" s="6"/>
      <c r="I70" s="6"/>
      <c r="J70" s="21"/>
      <c r="K70" s="33"/>
      <c r="L70" s="33"/>
      <c r="M70" s="34"/>
      <c r="N70" s="10"/>
      <c r="O70" s="6"/>
      <c r="P70" s="13"/>
    </row>
    <row r="71" spans="1:16" ht="24.9" x14ac:dyDescent="0.3">
      <c r="A71" s="5">
        <v>45</v>
      </c>
      <c r="B71" s="6" t="s">
        <v>15</v>
      </c>
      <c r="C71" s="6" t="s">
        <v>27</v>
      </c>
      <c r="D71" s="6" t="s">
        <v>20</v>
      </c>
      <c r="E71" s="35">
        <v>3094</v>
      </c>
      <c r="F71" s="11">
        <v>1988</v>
      </c>
      <c r="G71" s="6" t="s">
        <v>857</v>
      </c>
      <c r="H71" s="6" t="s">
        <v>856</v>
      </c>
      <c r="I71" s="6" t="s">
        <v>18</v>
      </c>
      <c r="J71" s="21" t="s">
        <v>157</v>
      </c>
      <c r="K71" s="33" t="s">
        <v>109</v>
      </c>
      <c r="L71" s="33">
        <v>90</v>
      </c>
      <c r="M71" s="34">
        <v>44859</v>
      </c>
      <c r="N71" s="10">
        <v>0</v>
      </c>
      <c r="O71" s="6" t="s">
        <v>49</v>
      </c>
      <c r="P71" s="13" t="s">
        <v>100</v>
      </c>
    </row>
    <row r="72" spans="1:16" ht="24.9" x14ac:dyDescent="0.3">
      <c r="A72" s="5">
        <v>46</v>
      </c>
      <c r="B72" s="140" t="s">
        <v>868</v>
      </c>
      <c r="C72" s="6"/>
      <c r="D72" s="6"/>
      <c r="E72" s="35">
        <v>901</v>
      </c>
      <c r="F72" s="11"/>
      <c r="G72" s="6" t="s">
        <v>848</v>
      </c>
      <c r="H72" s="6"/>
      <c r="I72" s="6"/>
      <c r="J72" s="21" t="s">
        <v>157</v>
      </c>
      <c r="K72" s="33" t="s">
        <v>109</v>
      </c>
      <c r="L72" s="33">
        <v>91</v>
      </c>
      <c r="M72" s="34">
        <v>44859</v>
      </c>
      <c r="N72" s="10">
        <v>0</v>
      </c>
      <c r="O72" s="6"/>
      <c r="P72" s="13" t="s">
        <v>858</v>
      </c>
    </row>
    <row r="73" spans="1:16" ht="12.45" x14ac:dyDescent="0.3">
      <c r="A73" s="5"/>
      <c r="B73" s="6"/>
      <c r="C73" s="6"/>
      <c r="D73" s="6"/>
      <c r="E73" s="35"/>
      <c r="F73" s="11"/>
      <c r="G73" s="6"/>
      <c r="H73" s="6"/>
      <c r="I73" s="6"/>
      <c r="J73" s="21"/>
      <c r="K73" s="33"/>
      <c r="L73" s="33"/>
      <c r="M73" s="34"/>
      <c r="N73" s="10"/>
      <c r="O73" s="6"/>
      <c r="P73" s="13"/>
    </row>
    <row r="74" spans="1:16" ht="37.35" x14ac:dyDescent="0.3">
      <c r="A74" s="5">
        <v>47</v>
      </c>
      <c r="B74" s="6" t="s">
        <v>15</v>
      </c>
      <c r="C74" s="6"/>
      <c r="D74" s="6"/>
      <c r="E74" s="35">
        <v>4698</v>
      </c>
      <c r="F74" s="11">
        <v>2001</v>
      </c>
      <c r="G74" s="6" t="s">
        <v>853</v>
      </c>
      <c r="H74" s="6" t="s">
        <v>854</v>
      </c>
      <c r="I74" s="6" t="s">
        <v>18</v>
      </c>
      <c r="J74" s="21" t="s">
        <v>157</v>
      </c>
      <c r="K74" s="33" t="s">
        <v>109</v>
      </c>
      <c r="L74" s="33">
        <v>12</v>
      </c>
      <c r="M74" s="34">
        <v>44873</v>
      </c>
      <c r="N74" s="10">
        <v>0</v>
      </c>
      <c r="O74" s="6" t="s">
        <v>49</v>
      </c>
      <c r="P74" s="13" t="s">
        <v>101</v>
      </c>
    </row>
    <row r="75" spans="1:16" ht="37.35" x14ac:dyDescent="0.3">
      <c r="A75" s="5">
        <v>48</v>
      </c>
      <c r="B75" s="140" t="s">
        <v>868</v>
      </c>
      <c r="C75" s="6"/>
      <c r="D75" s="6"/>
      <c r="E75" s="35">
        <v>2818</v>
      </c>
      <c r="F75" s="11"/>
      <c r="G75" s="6" t="s">
        <v>855</v>
      </c>
      <c r="H75" s="6"/>
      <c r="I75" s="6"/>
      <c r="J75" s="21" t="s">
        <v>157</v>
      </c>
      <c r="K75" s="33" t="s">
        <v>109</v>
      </c>
      <c r="L75" s="62" t="s">
        <v>183</v>
      </c>
      <c r="M75" s="34">
        <v>44887</v>
      </c>
      <c r="N75" s="10">
        <v>0</v>
      </c>
      <c r="O75" s="6" t="s">
        <v>49</v>
      </c>
      <c r="P75" s="13" t="s">
        <v>184</v>
      </c>
    </row>
    <row r="76" spans="1:16" ht="12.45" x14ac:dyDescent="0.3">
      <c r="A76" s="5"/>
      <c r="B76" s="6"/>
      <c r="C76" s="6"/>
      <c r="D76" s="6"/>
      <c r="E76" s="10"/>
      <c r="F76" s="11"/>
      <c r="G76" s="6"/>
      <c r="H76" s="6"/>
      <c r="I76" s="6"/>
      <c r="J76" s="21"/>
      <c r="K76" s="33"/>
      <c r="L76" s="33"/>
      <c r="M76" s="34"/>
      <c r="N76" s="10"/>
      <c r="O76" s="6"/>
      <c r="P76" s="13"/>
    </row>
    <row r="77" spans="1:16" ht="12.45" x14ac:dyDescent="0.3">
      <c r="A77" s="5"/>
      <c r="B77" s="25" t="s">
        <v>154</v>
      </c>
      <c r="C77" s="6"/>
      <c r="D77" s="6"/>
      <c r="E77" s="10"/>
      <c r="F77" s="11"/>
      <c r="G77" s="6"/>
      <c r="H77" s="6"/>
      <c r="I77" s="6"/>
      <c r="J77" s="21"/>
      <c r="K77" s="33"/>
      <c r="L77" s="33"/>
      <c r="M77" s="34"/>
      <c r="N77" s="10"/>
      <c r="O77" s="6"/>
      <c r="P77" s="13"/>
    </row>
    <row r="78" spans="1:16" ht="24.9" x14ac:dyDescent="0.3">
      <c r="A78" s="5">
        <v>49</v>
      </c>
      <c r="B78" s="6" t="s">
        <v>28</v>
      </c>
      <c r="C78" s="6" t="s">
        <v>110</v>
      </c>
      <c r="D78" s="6" t="s">
        <v>111</v>
      </c>
      <c r="E78" s="35">
        <v>10990</v>
      </c>
      <c r="F78" s="11">
        <v>2017</v>
      </c>
      <c r="G78" s="6" t="s">
        <v>827</v>
      </c>
      <c r="H78" s="6" t="s">
        <v>828</v>
      </c>
      <c r="I78" s="6" t="s">
        <v>29</v>
      </c>
      <c r="J78" s="21" t="s">
        <v>157</v>
      </c>
      <c r="K78" s="33" t="s">
        <v>109</v>
      </c>
      <c r="L78" s="33">
        <v>63</v>
      </c>
      <c r="M78" s="34">
        <v>44939</v>
      </c>
      <c r="N78" s="10">
        <v>0</v>
      </c>
      <c r="O78" s="6"/>
      <c r="P78" s="13" t="s">
        <v>155</v>
      </c>
    </row>
    <row r="79" spans="1:16" ht="12.45" x14ac:dyDescent="0.3">
      <c r="A79" s="5">
        <v>50</v>
      </c>
      <c r="B79" s="6" t="s">
        <v>28</v>
      </c>
      <c r="C79" s="6" t="s">
        <v>110</v>
      </c>
      <c r="D79" s="6" t="s">
        <v>111</v>
      </c>
      <c r="E79" s="35">
        <v>11380</v>
      </c>
      <c r="F79" s="11">
        <v>2017</v>
      </c>
      <c r="G79" s="6" t="s">
        <v>829</v>
      </c>
      <c r="H79" s="6" t="s">
        <v>830</v>
      </c>
      <c r="I79" s="6" t="s">
        <v>29</v>
      </c>
      <c r="J79" s="21" t="s">
        <v>157</v>
      </c>
      <c r="K79" s="33" t="s">
        <v>109</v>
      </c>
      <c r="L79" s="33">
        <v>58</v>
      </c>
      <c r="M79" s="34">
        <v>44916</v>
      </c>
      <c r="N79" s="10">
        <v>0</v>
      </c>
      <c r="O79" s="6"/>
      <c r="P79" s="13" t="s">
        <v>155</v>
      </c>
    </row>
    <row r="80" spans="1:16" ht="24.9" x14ac:dyDescent="0.3">
      <c r="A80" s="5">
        <v>51</v>
      </c>
      <c r="B80" s="6" t="s">
        <v>28</v>
      </c>
      <c r="C80" s="6" t="s">
        <v>110</v>
      </c>
      <c r="D80" s="6" t="s">
        <v>111</v>
      </c>
      <c r="E80" s="35">
        <v>15160</v>
      </c>
      <c r="F80" s="11">
        <v>2017</v>
      </c>
      <c r="G80" s="6" t="s">
        <v>831</v>
      </c>
      <c r="H80" s="6" t="s">
        <v>832</v>
      </c>
      <c r="I80" s="6" t="s">
        <v>29</v>
      </c>
      <c r="J80" s="21" t="s">
        <v>157</v>
      </c>
      <c r="K80" s="33" t="s">
        <v>109</v>
      </c>
      <c r="L80" s="33">
        <v>6</v>
      </c>
      <c r="M80" s="34">
        <v>44937</v>
      </c>
      <c r="N80" s="10">
        <v>0</v>
      </c>
      <c r="O80" s="6"/>
      <c r="P80" s="13" t="s">
        <v>155</v>
      </c>
    </row>
    <row r="81" spans="1:16145" ht="12.45" x14ac:dyDescent="0.3">
      <c r="A81" s="5">
        <v>52</v>
      </c>
      <c r="B81" s="6" t="s">
        <v>28</v>
      </c>
      <c r="C81" s="6" t="s">
        <v>110</v>
      </c>
      <c r="D81" s="6" t="s">
        <v>111</v>
      </c>
      <c r="E81" s="35">
        <v>30520</v>
      </c>
      <c r="F81" s="11">
        <v>2017</v>
      </c>
      <c r="G81" s="6" t="s">
        <v>821</v>
      </c>
      <c r="H81" s="6" t="s">
        <v>822</v>
      </c>
      <c r="I81" s="6" t="s">
        <v>29</v>
      </c>
      <c r="J81" s="21" t="s">
        <v>157</v>
      </c>
      <c r="K81" s="33" t="s">
        <v>109</v>
      </c>
      <c r="L81" s="33">
        <v>44</v>
      </c>
      <c r="M81" s="34">
        <v>44916</v>
      </c>
      <c r="N81" s="10">
        <v>0</v>
      </c>
      <c r="O81" s="6"/>
      <c r="P81" s="13" t="s">
        <v>155</v>
      </c>
    </row>
    <row r="82" spans="1:16145" ht="12.45" x14ac:dyDescent="0.3">
      <c r="A82" s="5">
        <v>53</v>
      </c>
      <c r="B82" s="6" t="s">
        <v>28</v>
      </c>
      <c r="C82" s="6" t="s">
        <v>110</v>
      </c>
      <c r="D82" s="6" t="s">
        <v>111</v>
      </c>
      <c r="E82" s="35">
        <v>8238</v>
      </c>
      <c r="F82" s="11">
        <v>2017</v>
      </c>
      <c r="G82" s="6" t="s">
        <v>823</v>
      </c>
      <c r="H82" s="6" t="s">
        <v>824</v>
      </c>
      <c r="I82" s="6" t="s">
        <v>29</v>
      </c>
      <c r="J82" s="21" t="s">
        <v>157</v>
      </c>
      <c r="K82" s="33" t="s">
        <v>109</v>
      </c>
      <c r="L82" s="33">
        <v>15</v>
      </c>
      <c r="M82" s="34">
        <v>44916</v>
      </c>
      <c r="N82" s="10">
        <v>0</v>
      </c>
      <c r="O82" s="6"/>
      <c r="P82" s="13" t="s">
        <v>155</v>
      </c>
    </row>
    <row r="83" spans="1:16145" ht="12.45" x14ac:dyDescent="0.3">
      <c r="A83" s="5">
        <v>54</v>
      </c>
      <c r="B83" s="6" t="s">
        <v>28</v>
      </c>
      <c r="C83" s="6" t="s">
        <v>110</v>
      </c>
      <c r="D83" s="6" t="s">
        <v>111</v>
      </c>
      <c r="E83" s="35">
        <v>18240</v>
      </c>
      <c r="F83" s="11">
        <v>2017</v>
      </c>
      <c r="G83" s="6" t="s">
        <v>829</v>
      </c>
      <c r="H83" s="6" t="s">
        <v>833</v>
      </c>
      <c r="I83" s="6" t="s">
        <v>29</v>
      </c>
      <c r="J83" s="21" t="s">
        <v>157</v>
      </c>
      <c r="K83" s="33" t="s">
        <v>109</v>
      </c>
      <c r="L83" s="33">
        <v>61</v>
      </c>
      <c r="M83" s="34">
        <v>44939</v>
      </c>
      <c r="N83" s="10">
        <v>0</v>
      </c>
      <c r="O83" s="6"/>
      <c r="P83" s="13" t="s">
        <v>155</v>
      </c>
    </row>
    <row r="84" spans="1:16145" ht="24.9" x14ac:dyDescent="0.3">
      <c r="A84" s="5">
        <v>55</v>
      </c>
      <c r="B84" s="6" t="s">
        <v>28</v>
      </c>
      <c r="C84" s="6" t="s">
        <v>110</v>
      </c>
      <c r="D84" s="6" t="s">
        <v>111</v>
      </c>
      <c r="E84" s="35">
        <v>19590</v>
      </c>
      <c r="F84" s="11">
        <v>2017</v>
      </c>
      <c r="G84" s="6" t="s">
        <v>117</v>
      </c>
      <c r="H84" s="6" t="s">
        <v>119</v>
      </c>
      <c r="I84" s="6" t="s">
        <v>29</v>
      </c>
      <c r="J84" s="21" t="s">
        <v>157</v>
      </c>
      <c r="K84" s="33" t="s">
        <v>109</v>
      </c>
      <c r="L84" s="33">
        <v>91</v>
      </c>
      <c r="M84" s="34">
        <v>44859</v>
      </c>
      <c r="N84" s="10">
        <v>0</v>
      </c>
      <c r="O84" s="6"/>
      <c r="P84" s="13"/>
    </row>
    <row r="85" spans="1:16145" ht="12.45" x14ac:dyDescent="0.3">
      <c r="A85" s="5">
        <v>56</v>
      </c>
      <c r="B85" s="6" t="s">
        <v>28</v>
      </c>
      <c r="C85" s="6" t="s">
        <v>110</v>
      </c>
      <c r="D85" s="6" t="s">
        <v>111</v>
      </c>
      <c r="E85" s="35">
        <v>16080</v>
      </c>
      <c r="F85" s="11">
        <v>2017</v>
      </c>
      <c r="G85" s="6" t="s">
        <v>825</v>
      </c>
      <c r="H85" s="6" t="s">
        <v>826</v>
      </c>
      <c r="I85" s="6" t="s">
        <v>29</v>
      </c>
      <c r="J85" s="21" t="s">
        <v>157</v>
      </c>
      <c r="K85" s="33" t="s">
        <v>109</v>
      </c>
      <c r="L85" s="33">
        <v>73</v>
      </c>
      <c r="M85" s="34">
        <v>44916</v>
      </c>
      <c r="N85" s="10">
        <v>0</v>
      </c>
      <c r="O85" s="6"/>
      <c r="P85" s="13"/>
    </row>
    <row r="86" spans="1:16145" ht="12.45" x14ac:dyDescent="0.3">
      <c r="A86" s="5"/>
      <c r="B86" s="6"/>
      <c r="C86" s="6"/>
      <c r="D86" s="6"/>
      <c r="E86" s="35"/>
      <c r="F86" s="11"/>
      <c r="G86" s="6"/>
      <c r="H86" s="6"/>
      <c r="I86" s="6"/>
      <c r="J86" s="21"/>
      <c r="K86" s="33"/>
      <c r="L86" s="33"/>
      <c r="M86" s="34"/>
      <c r="N86" s="10"/>
      <c r="O86" s="6"/>
      <c r="P86" s="13"/>
    </row>
    <row r="87" spans="1:16145" ht="12.45" x14ac:dyDescent="0.3">
      <c r="A87" s="5"/>
      <c r="B87" s="25" t="s">
        <v>170</v>
      </c>
      <c r="C87" s="6"/>
      <c r="D87" s="6"/>
      <c r="E87" s="35"/>
      <c r="F87" s="11"/>
      <c r="G87" s="6"/>
      <c r="H87" s="6"/>
      <c r="I87" s="6"/>
      <c r="J87" s="21"/>
      <c r="K87" s="33"/>
      <c r="L87" s="33"/>
      <c r="M87" s="34"/>
      <c r="N87" s="10"/>
      <c r="O87" s="6"/>
      <c r="P87" s="13"/>
    </row>
    <row r="88" spans="1:16145" ht="24.9" x14ac:dyDescent="0.3">
      <c r="A88" s="5">
        <v>57</v>
      </c>
      <c r="B88" s="6" t="s">
        <v>814</v>
      </c>
      <c r="C88" s="6" t="s">
        <v>815</v>
      </c>
      <c r="D88" s="6" t="s">
        <v>177</v>
      </c>
      <c r="E88" s="35">
        <v>1006</v>
      </c>
      <c r="F88" s="11">
        <v>2017</v>
      </c>
      <c r="G88" s="6" t="s">
        <v>816</v>
      </c>
      <c r="H88" s="6" t="s">
        <v>817</v>
      </c>
      <c r="I88" s="6" t="s">
        <v>818</v>
      </c>
      <c r="J88" s="21" t="s">
        <v>157</v>
      </c>
      <c r="K88" s="33" t="s">
        <v>109</v>
      </c>
      <c r="L88" s="62" t="s">
        <v>819</v>
      </c>
      <c r="M88" s="34">
        <v>44910</v>
      </c>
      <c r="N88" s="10">
        <f>50000+220720</f>
        <v>270720</v>
      </c>
      <c r="O88" s="6"/>
      <c r="P88" s="13" t="s">
        <v>820</v>
      </c>
    </row>
    <row r="89" spans="1:16145" ht="13.1" thickBot="1" x14ac:dyDescent="0.35">
      <c r="A89" s="5"/>
      <c r="B89" s="7"/>
      <c r="C89" s="7"/>
      <c r="D89" s="7"/>
      <c r="E89" s="8"/>
      <c r="F89" s="9"/>
      <c r="G89" s="7"/>
      <c r="H89" s="7"/>
      <c r="I89" s="7"/>
      <c r="J89" s="22"/>
      <c r="K89" s="36"/>
      <c r="L89" s="36"/>
      <c r="M89" s="37"/>
      <c r="N89" s="8"/>
      <c r="O89" s="7"/>
      <c r="P89" s="14"/>
    </row>
    <row r="90" spans="1:16145" s="1" customFormat="1" ht="13.75" thickTop="1" thickBot="1" x14ac:dyDescent="0.35">
      <c r="A90" s="17"/>
      <c r="B90" s="4" t="s">
        <v>44</v>
      </c>
      <c r="C90" s="4"/>
      <c r="D90" s="4"/>
      <c r="E90" s="18">
        <f>SUM(E10:E89)</f>
        <v>570043</v>
      </c>
      <c r="F90" s="4"/>
      <c r="G90" s="4"/>
      <c r="H90" s="4"/>
      <c r="I90" s="19"/>
      <c r="J90" s="23"/>
      <c r="K90" s="63"/>
      <c r="L90" s="131"/>
      <c r="M90" s="39"/>
      <c r="N90" s="18">
        <f>SUM(N10:N89)</f>
        <v>64925310</v>
      </c>
      <c r="O90" s="19"/>
      <c r="P90" s="20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</row>
    <row r="91" spans="1:16145" s="1" customFormat="1" ht="13.1" thickTop="1" x14ac:dyDescent="0.3">
      <c r="A91" s="3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8"/>
      <c r="N91" s="2"/>
      <c r="O91" s="2"/>
      <c r="P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</row>
    <row r="92" spans="1:16145" ht="12.45" x14ac:dyDescent="0.3">
      <c r="N92" s="64"/>
    </row>
    <row r="93" spans="1:16145" s="1" customFormat="1" ht="12.45" x14ac:dyDescent="0.2">
      <c r="A93" s="3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8"/>
      <c r="N93" s="64"/>
      <c r="O93" s="132"/>
      <c r="P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</row>
    <row r="94" spans="1:16145" s="1" customFormat="1" ht="12.45" x14ac:dyDescent="0.2">
      <c r="A94" s="3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8"/>
      <c r="N94" s="15"/>
      <c r="O94" s="133"/>
      <c r="P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</row>
    <row r="95" spans="1:16145" s="1" customFormat="1" ht="12.45" x14ac:dyDescent="0.2">
      <c r="A95" s="3"/>
      <c r="B95" s="2"/>
      <c r="C95" s="2"/>
      <c r="D95" s="2"/>
      <c r="E95" s="2"/>
      <c r="F95" s="2"/>
      <c r="G95" s="2"/>
      <c r="I95" s="2"/>
      <c r="J95" s="2"/>
      <c r="K95" s="2"/>
      <c r="L95" s="2"/>
      <c r="M95" s="28"/>
      <c r="N95" s="15"/>
      <c r="O95" s="133"/>
      <c r="P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</row>
    <row r="96" spans="1:16145" s="1" customFormat="1" ht="12.45" x14ac:dyDescent="0.2">
      <c r="A96" s="3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8"/>
      <c r="N96" s="15"/>
      <c r="O96" s="133"/>
      <c r="P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</row>
    <row r="97" spans="1:16145" s="1" customFormat="1" ht="12.45" x14ac:dyDescent="0.2">
      <c r="A97" s="3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8"/>
      <c r="N97" s="2"/>
      <c r="O97" s="133"/>
      <c r="P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</row>
    <row r="98" spans="1:16145" s="1" customFormat="1" ht="12.45" x14ac:dyDescent="0.2">
      <c r="A98" s="3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8"/>
      <c r="N98" s="2"/>
      <c r="O98" s="133"/>
      <c r="P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</row>
    <row r="99" spans="1:16145" s="1" customFormat="1" ht="12.45" x14ac:dyDescent="0.2">
      <c r="A99" s="3"/>
      <c r="B99" s="2">
        <v>77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8"/>
      <c r="N99" s="2"/>
      <c r="O99" s="133"/>
      <c r="P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</row>
    <row r="100" spans="1:16145" s="1" customFormat="1" ht="12.45" x14ac:dyDescent="0.2">
      <c r="A100" s="3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8"/>
      <c r="N100" s="2"/>
      <c r="O100" s="133" t="s">
        <v>0</v>
      </c>
      <c r="P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</row>
    <row r="101" spans="1:16145" s="1" customFormat="1" ht="12.45" x14ac:dyDescent="0.2">
      <c r="A101" s="3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8"/>
      <c r="N101" s="2"/>
      <c r="O101" s="134" t="s">
        <v>45</v>
      </c>
      <c r="P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</row>
    <row r="102" spans="1:16145" s="1" customFormat="1" ht="12.45" x14ac:dyDescent="0.2">
      <c r="A102" s="3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8"/>
      <c r="N102" s="2"/>
      <c r="O102" s="135" t="s">
        <v>46</v>
      </c>
      <c r="P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</row>
    <row r="103" spans="1:16145" s="1" customFormat="1" ht="12.45" x14ac:dyDescent="0.2">
      <c r="A103" s="3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8"/>
      <c r="N103" s="2"/>
      <c r="O103" s="133" t="s">
        <v>47</v>
      </c>
      <c r="P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</row>
    <row r="111" spans="1:16145" ht="12.45" x14ac:dyDescent="0.3">
      <c r="A111" s="2"/>
      <c r="M111" s="2"/>
      <c r="Q111" s="2"/>
    </row>
  </sheetData>
  <autoFilter ref="A8:O36"/>
  <mergeCells count="17">
    <mergeCell ref="A3:A6"/>
    <mergeCell ref="B3:B6"/>
    <mergeCell ref="C3:D4"/>
    <mergeCell ref="E3:E6"/>
    <mergeCell ref="F3:F5"/>
    <mergeCell ref="P3:P6"/>
    <mergeCell ref="C5:C6"/>
    <mergeCell ref="D5:D6"/>
    <mergeCell ref="J5:K6"/>
    <mergeCell ref="L5:L6"/>
    <mergeCell ref="M5:M6"/>
    <mergeCell ref="H3:H6"/>
    <mergeCell ref="I3:I6"/>
    <mergeCell ref="J3:M4"/>
    <mergeCell ref="N3:N6"/>
    <mergeCell ref="O3:O5"/>
    <mergeCell ref="G3:G6"/>
  </mergeCells>
  <printOptions horizontalCentered="1"/>
  <pageMargins left="0.27559055118110237" right="0" top="0.39370078740157483" bottom="0.39370078740157483" header="0" footer="0"/>
  <pageSetup paperSize="256" scale="75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autoPageBreaks="0"/>
  </sheetPr>
  <dimension ref="A1:WWA130"/>
  <sheetViews>
    <sheetView showOutlineSymbols="0" zoomScale="90" zoomScaleNormal="90" workbookViewId="0">
      <pane xSplit="2" ySplit="8" topLeftCell="C33" activePane="bottomRight" state="frozen"/>
      <selection pane="topRight" activeCell="C1" sqref="C1"/>
      <selection pane="bottomLeft" activeCell="A8" sqref="A8"/>
      <selection pane="bottomRight" activeCell="E102" sqref="E102"/>
    </sheetView>
  </sheetViews>
  <sheetFormatPr defaultColWidth="6.88671875" defaultRowHeight="12.8" customHeight="1" x14ac:dyDescent="0.3"/>
  <cols>
    <col min="1" max="1" width="5.44140625" style="3" customWidth="1"/>
    <col min="2" max="2" width="33.33203125" style="2" bestFit="1" customWidth="1"/>
    <col min="3" max="3" width="19.6640625" style="2" customWidth="1"/>
    <col min="4" max="4" width="7.6640625" style="2" bestFit="1" customWidth="1"/>
    <col min="5" max="5" width="15.44140625" style="2" customWidth="1"/>
    <col min="6" max="6" width="6.88671875" style="2" hidden="1" customWidth="1"/>
    <col min="7" max="7" width="28.44140625" style="2" customWidth="1"/>
    <col min="8" max="8" width="22.33203125" style="2" customWidth="1"/>
    <col min="9" max="9" width="11" style="2" customWidth="1"/>
    <col min="10" max="10" width="25" style="2" customWidth="1"/>
    <col min="11" max="11" width="7" style="2" customWidth="1"/>
    <col min="12" max="12" width="6.5546875" style="2" customWidth="1"/>
    <col min="13" max="13" width="19" style="28" customWidth="1"/>
    <col min="14" max="14" width="13.5546875" style="27" customWidth="1"/>
    <col min="15" max="15" width="20" style="2" customWidth="1"/>
    <col min="16" max="16" width="17" style="2" customWidth="1"/>
    <col min="17" max="17" width="23.33203125" style="2" hidden="1" customWidth="1"/>
    <col min="18" max="18" width="31.5546875" style="2" customWidth="1"/>
    <col min="19" max="19" width="9.5546875" style="1" customWidth="1"/>
    <col min="20" max="245" width="6.88671875" style="2"/>
    <col min="246" max="246" width="5.44140625" style="2" customWidth="1"/>
    <col min="247" max="247" width="33.109375" style="2" customWidth="1"/>
    <col min="248" max="248" width="17.109375" style="2" customWidth="1"/>
    <col min="249" max="249" width="7.88671875" style="2" customWidth="1"/>
    <col min="250" max="250" width="13.88671875" style="2" customWidth="1"/>
    <col min="251" max="251" width="6.88671875" style="2" customWidth="1"/>
    <col min="252" max="252" width="22.6640625" style="2" customWidth="1"/>
    <col min="253" max="253" width="22.33203125" style="2" customWidth="1"/>
    <col min="254" max="254" width="10.88671875" style="2" customWidth="1"/>
    <col min="255" max="255" width="21.109375" style="2" customWidth="1"/>
    <col min="256" max="257" width="28" style="2" customWidth="1"/>
    <col min="258" max="258" width="0" style="2" hidden="1" customWidth="1"/>
    <col min="259" max="259" width="17" style="2" customWidth="1"/>
    <col min="260" max="260" width="23.33203125" style="2" customWidth="1"/>
    <col min="261" max="261" width="31.5546875" style="2" customWidth="1"/>
    <col min="262" max="262" width="8" style="2" bestFit="1" customWidth="1"/>
    <col min="263" max="263" width="27.109375" style="2" customWidth="1"/>
    <col min="264" max="264" width="13.6640625" style="2" customWidth="1"/>
    <col min="265" max="265" width="15.33203125" style="2" customWidth="1"/>
    <col min="266" max="266" width="11.33203125" style="2" customWidth="1"/>
    <col min="267" max="267" width="19" style="2" customWidth="1"/>
    <col min="268" max="268" width="6.88671875" style="2"/>
    <col min="269" max="270" width="11" style="2" customWidth="1"/>
    <col min="271" max="271" width="6.88671875" style="2"/>
    <col min="272" max="272" width="13.44140625" style="2" customWidth="1"/>
    <col min="273" max="273" width="13.5546875" style="2" customWidth="1"/>
    <col min="274" max="274" width="11.109375" style="2" customWidth="1"/>
    <col min="275" max="275" width="15" style="2" customWidth="1"/>
    <col min="276" max="501" width="6.88671875" style="2"/>
    <col min="502" max="502" width="5.44140625" style="2" customWidth="1"/>
    <col min="503" max="503" width="33.109375" style="2" customWidth="1"/>
    <col min="504" max="504" width="17.109375" style="2" customWidth="1"/>
    <col min="505" max="505" width="7.88671875" style="2" customWidth="1"/>
    <col min="506" max="506" width="13.88671875" style="2" customWidth="1"/>
    <col min="507" max="507" width="6.88671875" style="2" customWidth="1"/>
    <col min="508" max="508" width="22.6640625" style="2" customWidth="1"/>
    <col min="509" max="509" width="22.33203125" style="2" customWidth="1"/>
    <col min="510" max="510" width="10.88671875" style="2" customWidth="1"/>
    <col min="511" max="511" width="21.109375" style="2" customWidth="1"/>
    <col min="512" max="513" width="28" style="2" customWidth="1"/>
    <col min="514" max="514" width="0" style="2" hidden="1" customWidth="1"/>
    <col min="515" max="515" width="17" style="2" customWidth="1"/>
    <col min="516" max="516" width="23.33203125" style="2" customWidth="1"/>
    <col min="517" max="517" width="31.5546875" style="2" customWidth="1"/>
    <col min="518" max="518" width="8" style="2" bestFit="1" customWidth="1"/>
    <col min="519" max="519" width="27.109375" style="2" customWidth="1"/>
    <col min="520" max="520" width="13.6640625" style="2" customWidth="1"/>
    <col min="521" max="521" width="15.33203125" style="2" customWidth="1"/>
    <col min="522" max="522" width="11.33203125" style="2" customWidth="1"/>
    <col min="523" max="523" width="19" style="2" customWidth="1"/>
    <col min="524" max="524" width="6.88671875" style="2"/>
    <col min="525" max="526" width="11" style="2" customWidth="1"/>
    <col min="527" max="527" width="6.88671875" style="2"/>
    <col min="528" max="528" width="13.44140625" style="2" customWidth="1"/>
    <col min="529" max="529" width="13.5546875" style="2" customWidth="1"/>
    <col min="530" max="530" width="11.109375" style="2" customWidth="1"/>
    <col min="531" max="531" width="15" style="2" customWidth="1"/>
    <col min="532" max="757" width="6.88671875" style="2"/>
    <col min="758" max="758" width="5.44140625" style="2" customWidth="1"/>
    <col min="759" max="759" width="33.109375" style="2" customWidth="1"/>
    <col min="760" max="760" width="17.109375" style="2" customWidth="1"/>
    <col min="761" max="761" width="7.88671875" style="2" customWidth="1"/>
    <col min="762" max="762" width="13.88671875" style="2" customWidth="1"/>
    <col min="763" max="763" width="6.88671875" style="2" customWidth="1"/>
    <col min="764" max="764" width="22.6640625" style="2" customWidth="1"/>
    <col min="765" max="765" width="22.33203125" style="2" customWidth="1"/>
    <col min="766" max="766" width="10.88671875" style="2" customWidth="1"/>
    <col min="767" max="767" width="21.109375" style="2" customWidth="1"/>
    <col min="768" max="769" width="28" style="2" customWidth="1"/>
    <col min="770" max="770" width="0" style="2" hidden="1" customWidth="1"/>
    <col min="771" max="771" width="17" style="2" customWidth="1"/>
    <col min="772" max="772" width="23.33203125" style="2" customWidth="1"/>
    <col min="773" max="773" width="31.5546875" style="2" customWidth="1"/>
    <col min="774" max="774" width="8" style="2" bestFit="1" customWidth="1"/>
    <col min="775" max="775" width="27.109375" style="2" customWidth="1"/>
    <col min="776" max="776" width="13.6640625" style="2" customWidth="1"/>
    <col min="777" max="777" width="15.33203125" style="2" customWidth="1"/>
    <col min="778" max="778" width="11.33203125" style="2" customWidth="1"/>
    <col min="779" max="779" width="19" style="2" customWidth="1"/>
    <col min="780" max="780" width="6.88671875" style="2"/>
    <col min="781" max="782" width="11" style="2" customWidth="1"/>
    <col min="783" max="783" width="6.88671875" style="2"/>
    <col min="784" max="784" width="13.44140625" style="2" customWidth="1"/>
    <col min="785" max="785" width="13.5546875" style="2" customWidth="1"/>
    <col min="786" max="786" width="11.109375" style="2" customWidth="1"/>
    <col min="787" max="787" width="15" style="2" customWidth="1"/>
    <col min="788" max="1013" width="6.88671875" style="2"/>
    <col min="1014" max="1014" width="5.44140625" style="2" customWidth="1"/>
    <col min="1015" max="1015" width="33.109375" style="2" customWidth="1"/>
    <col min="1016" max="1016" width="17.109375" style="2" customWidth="1"/>
    <col min="1017" max="1017" width="7.88671875" style="2" customWidth="1"/>
    <col min="1018" max="1018" width="13.88671875" style="2" customWidth="1"/>
    <col min="1019" max="1019" width="6.88671875" style="2" customWidth="1"/>
    <col min="1020" max="1020" width="22.6640625" style="2" customWidth="1"/>
    <col min="1021" max="1021" width="22.33203125" style="2" customWidth="1"/>
    <col min="1022" max="1022" width="10.88671875" style="2" customWidth="1"/>
    <col min="1023" max="1023" width="21.109375" style="2" customWidth="1"/>
    <col min="1024" max="1025" width="28" style="2" customWidth="1"/>
    <col min="1026" max="1026" width="0" style="2" hidden="1" customWidth="1"/>
    <col min="1027" max="1027" width="17" style="2" customWidth="1"/>
    <col min="1028" max="1028" width="23.33203125" style="2" customWidth="1"/>
    <col min="1029" max="1029" width="31.5546875" style="2" customWidth="1"/>
    <col min="1030" max="1030" width="8" style="2" bestFit="1" customWidth="1"/>
    <col min="1031" max="1031" width="27.109375" style="2" customWidth="1"/>
    <col min="1032" max="1032" width="13.6640625" style="2" customWidth="1"/>
    <col min="1033" max="1033" width="15.33203125" style="2" customWidth="1"/>
    <col min="1034" max="1034" width="11.33203125" style="2" customWidth="1"/>
    <col min="1035" max="1035" width="19" style="2" customWidth="1"/>
    <col min="1036" max="1036" width="6.88671875" style="2"/>
    <col min="1037" max="1038" width="11" style="2" customWidth="1"/>
    <col min="1039" max="1039" width="6.88671875" style="2"/>
    <col min="1040" max="1040" width="13.44140625" style="2" customWidth="1"/>
    <col min="1041" max="1041" width="13.5546875" style="2" customWidth="1"/>
    <col min="1042" max="1042" width="11.109375" style="2" customWidth="1"/>
    <col min="1043" max="1043" width="15" style="2" customWidth="1"/>
    <col min="1044" max="1269" width="6.88671875" style="2"/>
    <col min="1270" max="1270" width="5.44140625" style="2" customWidth="1"/>
    <col min="1271" max="1271" width="33.109375" style="2" customWidth="1"/>
    <col min="1272" max="1272" width="17.109375" style="2" customWidth="1"/>
    <col min="1273" max="1273" width="7.88671875" style="2" customWidth="1"/>
    <col min="1274" max="1274" width="13.88671875" style="2" customWidth="1"/>
    <col min="1275" max="1275" width="6.88671875" style="2" customWidth="1"/>
    <col min="1276" max="1276" width="22.6640625" style="2" customWidth="1"/>
    <col min="1277" max="1277" width="22.33203125" style="2" customWidth="1"/>
    <col min="1278" max="1278" width="10.88671875" style="2" customWidth="1"/>
    <col min="1279" max="1279" width="21.109375" style="2" customWidth="1"/>
    <col min="1280" max="1281" width="28" style="2" customWidth="1"/>
    <col min="1282" max="1282" width="0" style="2" hidden="1" customWidth="1"/>
    <col min="1283" max="1283" width="17" style="2" customWidth="1"/>
    <col min="1284" max="1284" width="23.33203125" style="2" customWidth="1"/>
    <col min="1285" max="1285" width="31.5546875" style="2" customWidth="1"/>
    <col min="1286" max="1286" width="8" style="2" bestFit="1" customWidth="1"/>
    <col min="1287" max="1287" width="27.109375" style="2" customWidth="1"/>
    <col min="1288" max="1288" width="13.6640625" style="2" customWidth="1"/>
    <col min="1289" max="1289" width="15.33203125" style="2" customWidth="1"/>
    <col min="1290" max="1290" width="11.33203125" style="2" customWidth="1"/>
    <col min="1291" max="1291" width="19" style="2" customWidth="1"/>
    <col min="1292" max="1292" width="6.88671875" style="2"/>
    <col min="1293" max="1294" width="11" style="2" customWidth="1"/>
    <col min="1295" max="1295" width="6.88671875" style="2"/>
    <col min="1296" max="1296" width="13.44140625" style="2" customWidth="1"/>
    <col min="1297" max="1297" width="13.5546875" style="2" customWidth="1"/>
    <col min="1298" max="1298" width="11.109375" style="2" customWidth="1"/>
    <col min="1299" max="1299" width="15" style="2" customWidth="1"/>
    <col min="1300" max="1525" width="6.88671875" style="2"/>
    <col min="1526" max="1526" width="5.44140625" style="2" customWidth="1"/>
    <col min="1527" max="1527" width="33.109375" style="2" customWidth="1"/>
    <col min="1528" max="1528" width="17.109375" style="2" customWidth="1"/>
    <col min="1529" max="1529" width="7.88671875" style="2" customWidth="1"/>
    <col min="1530" max="1530" width="13.88671875" style="2" customWidth="1"/>
    <col min="1531" max="1531" width="6.88671875" style="2" customWidth="1"/>
    <col min="1532" max="1532" width="22.6640625" style="2" customWidth="1"/>
    <col min="1533" max="1533" width="22.33203125" style="2" customWidth="1"/>
    <col min="1534" max="1534" width="10.88671875" style="2" customWidth="1"/>
    <col min="1535" max="1535" width="21.109375" style="2" customWidth="1"/>
    <col min="1536" max="1537" width="28" style="2" customWidth="1"/>
    <col min="1538" max="1538" width="0" style="2" hidden="1" customWidth="1"/>
    <col min="1539" max="1539" width="17" style="2" customWidth="1"/>
    <col min="1540" max="1540" width="23.33203125" style="2" customWidth="1"/>
    <col min="1541" max="1541" width="31.5546875" style="2" customWidth="1"/>
    <col min="1542" max="1542" width="8" style="2" bestFit="1" customWidth="1"/>
    <col min="1543" max="1543" width="27.109375" style="2" customWidth="1"/>
    <col min="1544" max="1544" width="13.6640625" style="2" customWidth="1"/>
    <col min="1545" max="1545" width="15.33203125" style="2" customWidth="1"/>
    <col min="1546" max="1546" width="11.33203125" style="2" customWidth="1"/>
    <col min="1547" max="1547" width="19" style="2" customWidth="1"/>
    <col min="1548" max="1548" width="6.88671875" style="2"/>
    <col min="1549" max="1550" width="11" style="2" customWidth="1"/>
    <col min="1551" max="1551" width="6.88671875" style="2"/>
    <col min="1552" max="1552" width="13.44140625" style="2" customWidth="1"/>
    <col min="1553" max="1553" width="13.5546875" style="2" customWidth="1"/>
    <col min="1554" max="1554" width="11.109375" style="2" customWidth="1"/>
    <col min="1555" max="1555" width="15" style="2" customWidth="1"/>
    <col min="1556" max="1781" width="6.88671875" style="2"/>
    <col min="1782" max="1782" width="5.44140625" style="2" customWidth="1"/>
    <col min="1783" max="1783" width="33.109375" style="2" customWidth="1"/>
    <col min="1784" max="1784" width="17.109375" style="2" customWidth="1"/>
    <col min="1785" max="1785" width="7.88671875" style="2" customWidth="1"/>
    <col min="1786" max="1786" width="13.88671875" style="2" customWidth="1"/>
    <col min="1787" max="1787" width="6.88671875" style="2" customWidth="1"/>
    <col min="1788" max="1788" width="22.6640625" style="2" customWidth="1"/>
    <col min="1789" max="1789" width="22.33203125" style="2" customWidth="1"/>
    <col min="1790" max="1790" width="10.88671875" style="2" customWidth="1"/>
    <col min="1791" max="1791" width="21.109375" style="2" customWidth="1"/>
    <col min="1792" max="1793" width="28" style="2" customWidth="1"/>
    <col min="1794" max="1794" width="0" style="2" hidden="1" customWidth="1"/>
    <col min="1795" max="1795" width="17" style="2" customWidth="1"/>
    <col min="1796" max="1796" width="23.33203125" style="2" customWidth="1"/>
    <col min="1797" max="1797" width="31.5546875" style="2" customWidth="1"/>
    <col min="1798" max="1798" width="8" style="2" bestFit="1" customWidth="1"/>
    <col min="1799" max="1799" width="27.109375" style="2" customWidth="1"/>
    <col min="1800" max="1800" width="13.6640625" style="2" customWidth="1"/>
    <col min="1801" max="1801" width="15.33203125" style="2" customWidth="1"/>
    <col min="1802" max="1802" width="11.33203125" style="2" customWidth="1"/>
    <col min="1803" max="1803" width="19" style="2" customWidth="1"/>
    <col min="1804" max="1804" width="6.88671875" style="2"/>
    <col min="1805" max="1806" width="11" style="2" customWidth="1"/>
    <col min="1807" max="1807" width="6.88671875" style="2"/>
    <col min="1808" max="1808" width="13.44140625" style="2" customWidth="1"/>
    <col min="1809" max="1809" width="13.5546875" style="2" customWidth="1"/>
    <col min="1810" max="1810" width="11.109375" style="2" customWidth="1"/>
    <col min="1811" max="1811" width="15" style="2" customWidth="1"/>
    <col min="1812" max="2037" width="6.88671875" style="2"/>
    <col min="2038" max="2038" width="5.44140625" style="2" customWidth="1"/>
    <col min="2039" max="2039" width="33.109375" style="2" customWidth="1"/>
    <col min="2040" max="2040" width="17.109375" style="2" customWidth="1"/>
    <col min="2041" max="2041" width="7.88671875" style="2" customWidth="1"/>
    <col min="2042" max="2042" width="13.88671875" style="2" customWidth="1"/>
    <col min="2043" max="2043" width="6.88671875" style="2" customWidth="1"/>
    <col min="2044" max="2044" width="22.6640625" style="2" customWidth="1"/>
    <col min="2045" max="2045" width="22.33203125" style="2" customWidth="1"/>
    <col min="2046" max="2046" width="10.88671875" style="2" customWidth="1"/>
    <col min="2047" max="2047" width="21.109375" style="2" customWidth="1"/>
    <col min="2048" max="2049" width="28" style="2" customWidth="1"/>
    <col min="2050" max="2050" width="0" style="2" hidden="1" customWidth="1"/>
    <col min="2051" max="2051" width="17" style="2" customWidth="1"/>
    <col min="2052" max="2052" width="23.33203125" style="2" customWidth="1"/>
    <col min="2053" max="2053" width="31.5546875" style="2" customWidth="1"/>
    <col min="2054" max="2054" width="8" style="2" bestFit="1" customWidth="1"/>
    <col min="2055" max="2055" width="27.109375" style="2" customWidth="1"/>
    <col min="2056" max="2056" width="13.6640625" style="2" customWidth="1"/>
    <col min="2057" max="2057" width="15.33203125" style="2" customWidth="1"/>
    <col min="2058" max="2058" width="11.33203125" style="2" customWidth="1"/>
    <col min="2059" max="2059" width="19" style="2" customWidth="1"/>
    <col min="2060" max="2060" width="6.88671875" style="2"/>
    <col min="2061" max="2062" width="11" style="2" customWidth="1"/>
    <col min="2063" max="2063" width="6.88671875" style="2"/>
    <col min="2064" max="2064" width="13.44140625" style="2" customWidth="1"/>
    <col min="2065" max="2065" width="13.5546875" style="2" customWidth="1"/>
    <col min="2066" max="2066" width="11.109375" style="2" customWidth="1"/>
    <col min="2067" max="2067" width="15" style="2" customWidth="1"/>
    <col min="2068" max="2293" width="6.88671875" style="2"/>
    <col min="2294" max="2294" width="5.44140625" style="2" customWidth="1"/>
    <col min="2295" max="2295" width="33.109375" style="2" customWidth="1"/>
    <col min="2296" max="2296" width="17.109375" style="2" customWidth="1"/>
    <col min="2297" max="2297" width="7.88671875" style="2" customWidth="1"/>
    <col min="2298" max="2298" width="13.88671875" style="2" customWidth="1"/>
    <col min="2299" max="2299" width="6.88671875" style="2" customWidth="1"/>
    <col min="2300" max="2300" width="22.6640625" style="2" customWidth="1"/>
    <col min="2301" max="2301" width="22.33203125" style="2" customWidth="1"/>
    <col min="2302" max="2302" width="10.88671875" style="2" customWidth="1"/>
    <col min="2303" max="2303" width="21.109375" style="2" customWidth="1"/>
    <col min="2304" max="2305" width="28" style="2" customWidth="1"/>
    <col min="2306" max="2306" width="0" style="2" hidden="1" customWidth="1"/>
    <col min="2307" max="2307" width="17" style="2" customWidth="1"/>
    <col min="2308" max="2308" width="23.33203125" style="2" customWidth="1"/>
    <col min="2309" max="2309" width="31.5546875" style="2" customWidth="1"/>
    <col min="2310" max="2310" width="8" style="2" bestFit="1" customWidth="1"/>
    <col min="2311" max="2311" width="27.109375" style="2" customWidth="1"/>
    <col min="2312" max="2312" width="13.6640625" style="2" customWidth="1"/>
    <col min="2313" max="2313" width="15.33203125" style="2" customWidth="1"/>
    <col min="2314" max="2314" width="11.33203125" style="2" customWidth="1"/>
    <col min="2315" max="2315" width="19" style="2" customWidth="1"/>
    <col min="2316" max="2316" width="6.88671875" style="2"/>
    <col min="2317" max="2318" width="11" style="2" customWidth="1"/>
    <col min="2319" max="2319" width="6.88671875" style="2"/>
    <col min="2320" max="2320" width="13.44140625" style="2" customWidth="1"/>
    <col min="2321" max="2321" width="13.5546875" style="2" customWidth="1"/>
    <col min="2322" max="2322" width="11.109375" style="2" customWidth="1"/>
    <col min="2323" max="2323" width="15" style="2" customWidth="1"/>
    <col min="2324" max="2549" width="6.88671875" style="2"/>
    <col min="2550" max="2550" width="5.44140625" style="2" customWidth="1"/>
    <col min="2551" max="2551" width="33.109375" style="2" customWidth="1"/>
    <col min="2552" max="2552" width="17.109375" style="2" customWidth="1"/>
    <col min="2553" max="2553" width="7.88671875" style="2" customWidth="1"/>
    <col min="2554" max="2554" width="13.88671875" style="2" customWidth="1"/>
    <col min="2555" max="2555" width="6.88671875" style="2" customWidth="1"/>
    <col min="2556" max="2556" width="22.6640625" style="2" customWidth="1"/>
    <col min="2557" max="2557" width="22.33203125" style="2" customWidth="1"/>
    <col min="2558" max="2558" width="10.88671875" style="2" customWidth="1"/>
    <col min="2559" max="2559" width="21.109375" style="2" customWidth="1"/>
    <col min="2560" max="2561" width="28" style="2" customWidth="1"/>
    <col min="2562" max="2562" width="0" style="2" hidden="1" customWidth="1"/>
    <col min="2563" max="2563" width="17" style="2" customWidth="1"/>
    <col min="2564" max="2564" width="23.33203125" style="2" customWidth="1"/>
    <col min="2565" max="2565" width="31.5546875" style="2" customWidth="1"/>
    <col min="2566" max="2566" width="8" style="2" bestFit="1" customWidth="1"/>
    <col min="2567" max="2567" width="27.109375" style="2" customWidth="1"/>
    <col min="2568" max="2568" width="13.6640625" style="2" customWidth="1"/>
    <col min="2569" max="2569" width="15.33203125" style="2" customWidth="1"/>
    <col min="2570" max="2570" width="11.33203125" style="2" customWidth="1"/>
    <col min="2571" max="2571" width="19" style="2" customWidth="1"/>
    <col min="2572" max="2572" width="6.88671875" style="2"/>
    <col min="2573" max="2574" width="11" style="2" customWidth="1"/>
    <col min="2575" max="2575" width="6.88671875" style="2"/>
    <col min="2576" max="2576" width="13.44140625" style="2" customWidth="1"/>
    <col min="2577" max="2577" width="13.5546875" style="2" customWidth="1"/>
    <col min="2578" max="2578" width="11.109375" style="2" customWidth="1"/>
    <col min="2579" max="2579" width="15" style="2" customWidth="1"/>
    <col min="2580" max="2805" width="6.88671875" style="2"/>
    <col min="2806" max="2806" width="5.44140625" style="2" customWidth="1"/>
    <col min="2807" max="2807" width="33.109375" style="2" customWidth="1"/>
    <col min="2808" max="2808" width="17.109375" style="2" customWidth="1"/>
    <col min="2809" max="2809" width="7.88671875" style="2" customWidth="1"/>
    <col min="2810" max="2810" width="13.88671875" style="2" customWidth="1"/>
    <col min="2811" max="2811" width="6.88671875" style="2" customWidth="1"/>
    <col min="2812" max="2812" width="22.6640625" style="2" customWidth="1"/>
    <col min="2813" max="2813" width="22.33203125" style="2" customWidth="1"/>
    <col min="2814" max="2814" width="10.88671875" style="2" customWidth="1"/>
    <col min="2815" max="2815" width="21.109375" style="2" customWidth="1"/>
    <col min="2816" max="2817" width="28" style="2" customWidth="1"/>
    <col min="2818" max="2818" width="0" style="2" hidden="1" customWidth="1"/>
    <col min="2819" max="2819" width="17" style="2" customWidth="1"/>
    <col min="2820" max="2820" width="23.33203125" style="2" customWidth="1"/>
    <col min="2821" max="2821" width="31.5546875" style="2" customWidth="1"/>
    <col min="2822" max="2822" width="8" style="2" bestFit="1" customWidth="1"/>
    <col min="2823" max="2823" width="27.109375" style="2" customWidth="1"/>
    <col min="2824" max="2824" width="13.6640625" style="2" customWidth="1"/>
    <col min="2825" max="2825" width="15.33203125" style="2" customWidth="1"/>
    <col min="2826" max="2826" width="11.33203125" style="2" customWidth="1"/>
    <col min="2827" max="2827" width="19" style="2" customWidth="1"/>
    <col min="2828" max="2828" width="6.88671875" style="2"/>
    <col min="2829" max="2830" width="11" style="2" customWidth="1"/>
    <col min="2831" max="2831" width="6.88671875" style="2"/>
    <col min="2832" max="2832" width="13.44140625" style="2" customWidth="1"/>
    <col min="2833" max="2833" width="13.5546875" style="2" customWidth="1"/>
    <col min="2834" max="2834" width="11.109375" style="2" customWidth="1"/>
    <col min="2835" max="2835" width="15" style="2" customWidth="1"/>
    <col min="2836" max="3061" width="6.88671875" style="2"/>
    <col min="3062" max="3062" width="5.44140625" style="2" customWidth="1"/>
    <col min="3063" max="3063" width="33.109375" style="2" customWidth="1"/>
    <col min="3064" max="3064" width="17.109375" style="2" customWidth="1"/>
    <col min="3065" max="3065" width="7.88671875" style="2" customWidth="1"/>
    <col min="3066" max="3066" width="13.88671875" style="2" customWidth="1"/>
    <col min="3067" max="3067" width="6.88671875" style="2" customWidth="1"/>
    <col min="3068" max="3068" width="22.6640625" style="2" customWidth="1"/>
    <col min="3069" max="3069" width="22.33203125" style="2" customWidth="1"/>
    <col min="3070" max="3070" width="10.88671875" style="2" customWidth="1"/>
    <col min="3071" max="3071" width="21.109375" style="2" customWidth="1"/>
    <col min="3072" max="3073" width="28" style="2" customWidth="1"/>
    <col min="3074" max="3074" width="0" style="2" hidden="1" customWidth="1"/>
    <col min="3075" max="3075" width="17" style="2" customWidth="1"/>
    <col min="3076" max="3076" width="23.33203125" style="2" customWidth="1"/>
    <col min="3077" max="3077" width="31.5546875" style="2" customWidth="1"/>
    <col min="3078" max="3078" width="8" style="2" bestFit="1" customWidth="1"/>
    <col min="3079" max="3079" width="27.109375" style="2" customWidth="1"/>
    <col min="3080" max="3080" width="13.6640625" style="2" customWidth="1"/>
    <col min="3081" max="3081" width="15.33203125" style="2" customWidth="1"/>
    <col min="3082" max="3082" width="11.33203125" style="2" customWidth="1"/>
    <col min="3083" max="3083" width="19" style="2" customWidth="1"/>
    <col min="3084" max="3084" width="6.88671875" style="2"/>
    <col min="3085" max="3086" width="11" style="2" customWidth="1"/>
    <col min="3087" max="3087" width="6.88671875" style="2"/>
    <col min="3088" max="3088" width="13.44140625" style="2" customWidth="1"/>
    <col min="3089" max="3089" width="13.5546875" style="2" customWidth="1"/>
    <col min="3090" max="3090" width="11.109375" style="2" customWidth="1"/>
    <col min="3091" max="3091" width="15" style="2" customWidth="1"/>
    <col min="3092" max="3317" width="6.88671875" style="2"/>
    <col min="3318" max="3318" width="5.44140625" style="2" customWidth="1"/>
    <col min="3319" max="3319" width="33.109375" style="2" customWidth="1"/>
    <col min="3320" max="3320" width="17.109375" style="2" customWidth="1"/>
    <col min="3321" max="3321" width="7.88671875" style="2" customWidth="1"/>
    <col min="3322" max="3322" width="13.88671875" style="2" customWidth="1"/>
    <col min="3323" max="3323" width="6.88671875" style="2" customWidth="1"/>
    <col min="3324" max="3324" width="22.6640625" style="2" customWidth="1"/>
    <col min="3325" max="3325" width="22.33203125" style="2" customWidth="1"/>
    <col min="3326" max="3326" width="10.88671875" style="2" customWidth="1"/>
    <col min="3327" max="3327" width="21.109375" style="2" customWidth="1"/>
    <col min="3328" max="3329" width="28" style="2" customWidth="1"/>
    <col min="3330" max="3330" width="0" style="2" hidden="1" customWidth="1"/>
    <col min="3331" max="3331" width="17" style="2" customWidth="1"/>
    <col min="3332" max="3332" width="23.33203125" style="2" customWidth="1"/>
    <col min="3333" max="3333" width="31.5546875" style="2" customWidth="1"/>
    <col min="3334" max="3334" width="8" style="2" bestFit="1" customWidth="1"/>
    <col min="3335" max="3335" width="27.109375" style="2" customWidth="1"/>
    <col min="3336" max="3336" width="13.6640625" style="2" customWidth="1"/>
    <col min="3337" max="3337" width="15.33203125" style="2" customWidth="1"/>
    <col min="3338" max="3338" width="11.33203125" style="2" customWidth="1"/>
    <col min="3339" max="3339" width="19" style="2" customWidth="1"/>
    <col min="3340" max="3340" width="6.88671875" style="2"/>
    <col min="3341" max="3342" width="11" style="2" customWidth="1"/>
    <col min="3343" max="3343" width="6.88671875" style="2"/>
    <col min="3344" max="3344" width="13.44140625" style="2" customWidth="1"/>
    <col min="3345" max="3345" width="13.5546875" style="2" customWidth="1"/>
    <col min="3346" max="3346" width="11.109375" style="2" customWidth="1"/>
    <col min="3347" max="3347" width="15" style="2" customWidth="1"/>
    <col min="3348" max="3573" width="6.88671875" style="2"/>
    <col min="3574" max="3574" width="5.44140625" style="2" customWidth="1"/>
    <col min="3575" max="3575" width="33.109375" style="2" customWidth="1"/>
    <col min="3576" max="3576" width="17.109375" style="2" customWidth="1"/>
    <col min="3577" max="3577" width="7.88671875" style="2" customWidth="1"/>
    <col min="3578" max="3578" width="13.88671875" style="2" customWidth="1"/>
    <col min="3579" max="3579" width="6.88671875" style="2" customWidth="1"/>
    <col min="3580" max="3580" width="22.6640625" style="2" customWidth="1"/>
    <col min="3581" max="3581" width="22.33203125" style="2" customWidth="1"/>
    <col min="3582" max="3582" width="10.88671875" style="2" customWidth="1"/>
    <col min="3583" max="3583" width="21.109375" style="2" customWidth="1"/>
    <col min="3584" max="3585" width="28" style="2" customWidth="1"/>
    <col min="3586" max="3586" width="0" style="2" hidden="1" customWidth="1"/>
    <col min="3587" max="3587" width="17" style="2" customWidth="1"/>
    <col min="3588" max="3588" width="23.33203125" style="2" customWidth="1"/>
    <col min="3589" max="3589" width="31.5546875" style="2" customWidth="1"/>
    <col min="3590" max="3590" width="8" style="2" bestFit="1" customWidth="1"/>
    <col min="3591" max="3591" width="27.109375" style="2" customWidth="1"/>
    <col min="3592" max="3592" width="13.6640625" style="2" customWidth="1"/>
    <col min="3593" max="3593" width="15.33203125" style="2" customWidth="1"/>
    <col min="3594" max="3594" width="11.33203125" style="2" customWidth="1"/>
    <col min="3595" max="3595" width="19" style="2" customWidth="1"/>
    <col min="3596" max="3596" width="6.88671875" style="2"/>
    <col min="3597" max="3598" width="11" style="2" customWidth="1"/>
    <col min="3599" max="3599" width="6.88671875" style="2"/>
    <col min="3600" max="3600" width="13.44140625" style="2" customWidth="1"/>
    <col min="3601" max="3601" width="13.5546875" style="2" customWidth="1"/>
    <col min="3602" max="3602" width="11.109375" style="2" customWidth="1"/>
    <col min="3603" max="3603" width="15" style="2" customWidth="1"/>
    <col min="3604" max="3829" width="6.88671875" style="2"/>
    <col min="3830" max="3830" width="5.44140625" style="2" customWidth="1"/>
    <col min="3831" max="3831" width="33.109375" style="2" customWidth="1"/>
    <col min="3832" max="3832" width="17.109375" style="2" customWidth="1"/>
    <col min="3833" max="3833" width="7.88671875" style="2" customWidth="1"/>
    <col min="3834" max="3834" width="13.88671875" style="2" customWidth="1"/>
    <col min="3835" max="3835" width="6.88671875" style="2" customWidth="1"/>
    <col min="3836" max="3836" width="22.6640625" style="2" customWidth="1"/>
    <col min="3837" max="3837" width="22.33203125" style="2" customWidth="1"/>
    <col min="3838" max="3838" width="10.88671875" style="2" customWidth="1"/>
    <col min="3839" max="3839" width="21.109375" style="2" customWidth="1"/>
    <col min="3840" max="3841" width="28" style="2" customWidth="1"/>
    <col min="3842" max="3842" width="0" style="2" hidden="1" customWidth="1"/>
    <col min="3843" max="3843" width="17" style="2" customWidth="1"/>
    <col min="3844" max="3844" width="23.33203125" style="2" customWidth="1"/>
    <col min="3845" max="3845" width="31.5546875" style="2" customWidth="1"/>
    <col min="3846" max="3846" width="8" style="2" bestFit="1" customWidth="1"/>
    <col min="3847" max="3847" width="27.109375" style="2" customWidth="1"/>
    <col min="3848" max="3848" width="13.6640625" style="2" customWidth="1"/>
    <col min="3849" max="3849" width="15.33203125" style="2" customWidth="1"/>
    <col min="3850" max="3850" width="11.33203125" style="2" customWidth="1"/>
    <col min="3851" max="3851" width="19" style="2" customWidth="1"/>
    <col min="3852" max="3852" width="6.88671875" style="2"/>
    <col min="3853" max="3854" width="11" style="2" customWidth="1"/>
    <col min="3855" max="3855" width="6.88671875" style="2"/>
    <col min="3856" max="3856" width="13.44140625" style="2" customWidth="1"/>
    <col min="3857" max="3857" width="13.5546875" style="2" customWidth="1"/>
    <col min="3858" max="3858" width="11.109375" style="2" customWidth="1"/>
    <col min="3859" max="3859" width="15" style="2" customWidth="1"/>
    <col min="3860" max="4085" width="6.88671875" style="2"/>
    <col min="4086" max="4086" width="5.44140625" style="2" customWidth="1"/>
    <col min="4087" max="4087" width="33.109375" style="2" customWidth="1"/>
    <col min="4088" max="4088" width="17.109375" style="2" customWidth="1"/>
    <col min="4089" max="4089" width="7.88671875" style="2" customWidth="1"/>
    <col min="4090" max="4090" width="13.88671875" style="2" customWidth="1"/>
    <col min="4091" max="4091" width="6.88671875" style="2" customWidth="1"/>
    <col min="4092" max="4092" width="22.6640625" style="2" customWidth="1"/>
    <col min="4093" max="4093" width="22.33203125" style="2" customWidth="1"/>
    <col min="4094" max="4094" width="10.88671875" style="2" customWidth="1"/>
    <col min="4095" max="4095" width="21.109375" style="2" customWidth="1"/>
    <col min="4096" max="4097" width="28" style="2" customWidth="1"/>
    <col min="4098" max="4098" width="0" style="2" hidden="1" customWidth="1"/>
    <col min="4099" max="4099" width="17" style="2" customWidth="1"/>
    <col min="4100" max="4100" width="23.33203125" style="2" customWidth="1"/>
    <col min="4101" max="4101" width="31.5546875" style="2" customWidth="1"/>
    <col min="4102" max="4102" width="8" style="2" bestFit="1" customWidth="1"/>
    <col min="4103" max="4103" width="27.109375" style="2" customWidth="1"/>
    <col min="4104" max="4104" width="13.6640625" style="2" customWidth="1"/>
    <col min="4105" max="4105" width="15.33203125" style="2" customWidth="1"/>
    <col min="4106" max="4106" width="11.33203125" style="2" customWidth="1"/>
    <col min="4107" max="4107" width="19" style="2" customWidth="1"/>
    <col min="4108" max="4108" width="6.88671875" style="2"/>
    <col min="4109" max="4110" width="11" style="2" customWidth="1"/>
    <col min="4111" max="4111" width="6.88671875" style="2"/>
    <col min="4112" max="4112" width="13.44140625" style="2" customWidth="1"/>
    <col min="4113" max="4113" width="13.5546875" style="2" customWidth="1"/>
    <col min="4114" max="4114" width="11.109375" style="2" customWidth="1"/>
    <col min="4115" max="4115" width="15" style="2" customWidth="1"/>
    <col min="4116" max="4341" width="6.88671875" style="2"/>
    <col min="4342" max="4342" width="5.44140625" style="2" customWidth="1"/>
    <col min="4343" max="4343" width="33.109375" style="2" customWidth="1"/>
    <col min="4344" max="4344" width="17.109375" style="2" customWidth="1"/>
    <col min="4345" max="4345" width="7.88671875" style="2" customWidth="1"/>
    <col min="4346" max="4346" width="13.88671875" style="2" customWidth="1"/>
    <col min="4347" max="4347" width="6.88671875" style="2" customWidth="1"/>
    <col min="4348" max="4348" width="22.6640625" style="2" customWidth="1"/>
    <col min="4349" max="4349" width="22.33203125" style="2" customWidth="1"/>
    <col min="4350" max="4350" width="10.88671875" style="2" customWidth="1"/>
    <col min="4351" max="4351" width="21.109375" style="2" customWidth="1"/>
    <col min="4352" max="4353" width="28" style="2" customWidth="1"/>
    <col min="4354" max="4354" width="0" style="2" hidden="1" customWidth="1"/>
    <col min="4355" max="4355" width="17" style="2" customWidth="1"/>
    <col min="4356" max="4356" width="23.33203125" style="2" customWidth="1"/>
    <col min="4357" max="4357" width="31.5546875" style="2" customWidth="1"/>
    <col min="4358" max="4358" width="8" style="2" bestFit="1" customWidth="1"/>
    <col min="4359" max="4359" width="27.109375" style="2" customWidth="1"/>
    <col min="4360" max="4360" width="13.6640625" style="2" customWidth="1"/>
    <col min="4361" max="4361" width="15.33203125" style="2" customWidth="1"/>
    <col min="4362" max="4362" width="11.33203125" style="2" customWidth="1"/>
    <col min="4363" max="4363" width="19" style="2" customWidth="1"/>
    <col min="4364" max="4364" width="6.88671875" style="2"/>
    <col min="4365" max="4366" width="11" style="2" customWidth="1"/>
    <col min="4367" max="4367" width="6.88671875" style="2"/>
    <col min="4368" max="4368" width="13.44140625" style="2" customWidth="1"/>
    <col min="4369" max="4369" width="13.5546875" style="2" customWidth="1"/>
    <col min="4370" max="4370" width="11.109375" style="2" customWidth="1"/>
    <col min="4371" max="4371" width="15" style="2" customWidth="1"/>
    <col min="4372" max="4597" width="6.88671875" style="2"/>
    <col min="4598" max="4598" width="5.44140625" style="2" customWidth="1"/>
    <col min="4599" max="4599" width="33.109375" style="2" customWidth="1"/>
    <col min="4600" max="4600" width="17.109375" style="2" customWidth="1"/>
    <col min="4601" max="4601" width="7.88671875" style="2" customWidth="1"/>
    <col min="4602" max="4602" width="13.88671875" style="2" customWidth="1"/>
    <col min="4603" max="4603" width="6.88671875" style="2" customWidth="1"/>
    <col min="4604" max="4604" width="22.6640625" style="2" customWidth="1"/>
    <col min="4605" max="4605" width="22.33203125" style="2" customWidth="1"/>
    <col min="4606" max="4606" width="10.88671875" style="2" customWidth="1"/>
    <col min="4607" max="4607" width="21.109375" style="2" customWidth="1"/>
    <col min="4608" max="4609" width="28" style="2" customWidth="1"/>
    <col min="4610" max="4610" width="0" style="2" hidden="1" customWidth="1"/>
    <col min="4611" max="4611" width="17" style="2" customWidth="1"/>
    <col min="4612" max="4612" width="23.33203125" style="2" customWidth="1"/>
    <col min="4613" max="4613" width="31.5546875" style="2" customWidth="1"/>
    <col min="4614" max="4614" width="8" style="2" bestFit="1" customWidth="1"/>
    <col min="4615" max="4615" width="27.109375" style="2" customWidth="1"/>
    <col min="4616" max="4616" width="13.6640625" style="2" customWidth="1"/>
    <col min="4617" max="4617" width="15.33203125" style="2" customWidth="1"/>
    <col min="4618" max="4618" width="11.33203125" style="2" customWidth="1"/>
    <col min="4619" max="4619" width="19" style="2" customWidth="1"/>
    <col min="4620" max="4620" width="6.88671875" style="2"/>
    <col min="4621" max="4622" width="11" style="2" customWidth="1"/>
    <col min="4623" max="4623" width="6.88671875" style="2"/>
    <col min="4624" max="4624" width="13.44140625" style="2" customWidth="1"/>
    <col min="4625" max="4625" width="13.5546875" style="2" customWidth="1"/>
    <col min="4626" max="4626" width="11.109375" style="2" customWidth="1"/>
    <col min="4627" max="4627" width="15" style="2" customWidth="1"/>
    <col min="4628" max="4853" width="6.88671875" style="2"/>
    <col min="4854" max="4854" width="5.44140625" style="2" customWidth="1"/>
    <col min="4855" max="4855" width="33.109375" style="2" customWidth="1"/>
    <col min="4856" max="4856" width="17.109375" style="2" customWidth="1"/>
    <col min="4857" max="4857" width="7.88671875" style="2" customWidth="1"/>
    <col min="4858" max="4858" width="13.88671875" style="2" customWidth="1"/>
    <col min="4859" max="4859" width="6.88671875" style="2" customWidth="1"/>
    <col min="4860" max="4860" width="22.6640625" style="2" customWidth="1"/>
    <col min="4861" max="4861" width="22.33203125" style="2" customWidth="1"/>
    <col min="4862" max="4862" width="10.88671875" style="2" customWidth="1"/>
    <col min="4863" max="4863" width="21.109375" style="2" customWidth="1"/>
    <col min="4864" max="4865" width="28" style="2" customWidth="1"/>
    <col min="4866" max="4866" width="0" style="2" hidden="1" customWidth="1"/>
    <col min="4867" max="4867" width="17" style="2" customWidth="1"/>
    <col min="4868" max="4868" width="23.33203125" style="2" customWidth="1"/>
    <col min="4869" max="4869" width="31.5546875" style="2" customWidth="1"/>
    <col min="4870" max="4870" width="8" style="2" bestFit="1" customWidth="1"/>
    <col min="4871" max="4871" width="27.109375" style="2" customWidth="1"/>
    <col min="4872" max="4872" width="13.6640625" style="2" customWidth="1"/>
    <col min="4873" max="4873" width="15.33203125" style="2" customWidth="1"/>
    <col min="4874" max="4874" width="11.33203125" style="2" customWidth="1"/>
    <col min="4875" max="4875" width="19" style="2" customWidth="1"/>
    <col min="4876" max="4876" width="6.88671875" style="2"/>
    <col min="4877" max="4878" width="11" style="2" customWidth="1"/>
    <col min="4879" max="4879" width="6.88671875" style="2"/>
    <col min="4880" max="4880" width="13.44140625" style="2" customWidth="1"/>
    <col min="4881" max="4881" width="13.5546875" style="2" customWidth="1"/>
    <col min="4882" max="4882" width="11.109375" style="2" customWidth="1"/>
    <col min="4883" max="4883" width="15" style="2" customWidth="1"/>
    <col min="4884" max="5109" width="6.88671875" style="2"/>
    <col min="5110" max="5110" width="5.44140625" style="2" customWidth="1"/>
    <col min="5111" max="5111" width="33.109375" style="2" customWidth="1"/>
    <col min="5112" max="5112" width="17.109375" style="2" customWidth="1"/>
    <col min="5113" max="5113" width="7.88671875" style="2" customWidth="1"/>
    <col min="5114" max="5114" width="13.88671875" style="2" customWidth="1"/>
    <col min="5115" max="5115" width="6.88671875" style="2" customWidth="1"/>
    <col min="5116" max="5116" width="22.6640625" style="2" customWidth="1"/>
    <col min="5117" max="5117" width="22.33203125" style="2" customWidth="1"/>
    <col min="5118" max="5118" width="10.88671875" style="2" customWidth="1"/>
    <col min="5119" max="5119" width="21.109375" style="2" customWidth="1"/>
    <col min="5120" max="5121" width="28" style="2" customWidth="1"/>
    <col min="5122" max="5122" width="0" style="2" hidden="1" customWidth="1"/>
    <col min="5123" max="5123" width="17" style="2" customWidth="1"/>
    <col min="5124" max="5124" width="23.33203125" style="2" customWidth="1"/>
    <col min="5125" max="5125" width="31.5546875" style="2" customWidth="1"/>
    <col min="5126" max="5126" width="8" style="2" bestFit="1" customWidth="1"/>
    <col min="5127" max="5127" width="27.109375" style="2" customWidth="1"/>
    <col min="5128" max="5128" width="13.6640625" style="2" customWidth="1"/>
    <col min="5129" max="5129" width="15.33203125" style="2" customWidth="1"/>
    <col min="5130" max="5130" width="11.33203125" style="2" customWidth="1"/>
    <col min="5131" max="5131" width="19" style="2" customWidth="1"/>
    <col min="5132" max="5132" width="6.88671875" style="2"/>
    <col min="5133" max="5134" width="11" style="2" customWidth="1"/>
    <col min="5135" max="5135" width="6.88671875" style="2"/>
    <col min="5136" max="5136" width="13.44140625" style="2" customWidth="1"/>
    <col min="5137" max="5137" width="13.5546875" style="2" customWidth="1"/>
    <col min="5138" max="5138" width="11.109375" style="2" customWidth="1"/>
    <col min="5139" max="5139" width="15" style="2" customWidth="1"/>
    <col min="5140" max="5365" width="6.88671875" style="2"/>
    <col min="5366" max="5366" width="5.44140625" style="2" customWidth="1"/>
    <col min="5367" max="5367" width="33.109375" style="2" customWidth="1"/>
    <col min="5368" max="5368" width="17.109375" style="2" customWidth="1"/>
    <col min="5369" max="5369" width="7.88671875" style="2" customWidth="1"/>
    <col min="5370" max="5370" width="13.88671875" style="2" customWidth="1"/>
    <col min="5371" max="5371" width="6.88671875" style="2" customWidth="1"/>
    <col min="5372" max="5372" width="22.6640625" style="2" customWidth="1"/>
    <col min="5373" max="5373" width="22.33203125" style="2" customWidth="1"/>
    <col min="5374" max="5374" width="10.88671875" style="2" customWidth="1"/>
    <col min="5375" max="5375" width="21.109375" style="2" customWidth="1"/>
    <col min="5376" max="5377" width="28" style="2" customWidth="1"/>
    <col min="5378" max="5378" width="0" style="2" hidden="1" customWidth="1"/>
    <col min="5379" max="5379" width="17" style="2" customWidth="1"/>
    <col min="5380" max="5380" width="23.33203125" style="2" customWidth="1"/>
    <col min="5381" max="5381" width="31.5546875" style="2" customWidth="1"/>
    <col min="5382" max="5382" width="8" style="2" bestFit="1" customWidth="1"/>
    <col min="5383" max="5383" width="27.109375" style="2" customWidth="1"/>
    <col min="5384" max="5384" width="13.6640625" style="2" customWidth="1"/>
    <col min="5385" max="5385" width="15.33203125" style="2" customWidth="1"/>
    <col min="5386" max="5386" width="11.33203125" style="2" customWidth="1"/>
    <col min="5387" max="5387" width="19" style="2" customWidth="1"/>
    <col min="5388" max="5388" width="6.88671875" style="2"/>
    <col min="5389" max="5390" width="11" style="2" customWidth="1"/>
    <col min="5391" max="5391" width="6.88671875" style="2"/>
    <col min="5392" max="5392" width="13.44140625" style="2" customWidth="1"/>
    <col min="5393" max="5393" width="13.5546875" style="2" customWidth="1"/>
    <col min="5394" max="5394" width="11.109375" style="2" customWidth="1"/>
    <col min="5395" max="5395" width="15" style="2" customWidth="1"/>
    <col min="5396" max="5621" width="6.88671875" style="2"/>
    <col min="5622" max="5622" width="5.44140625" style="2" customWidth="1"/>
    <col min="5623" max="5623" width="33.109375" style="2" customWidth="1"/>
    <col min="5624" max="5624" width="17.109375" style="2" customWidth="1"/>
    <col min="5625" max="5625" width="7.88671875" style="2" customWidth="1"/>
    <col min="5626" max="5626" width="13.88671875" style="2" customWidth="1"/>
    <col min="5627" max="5627" width="6.88671875" style="2" customWidth="1"/>
    <col min="5628" max="5628" width="22.6640625" style="2" customWidth="1"/>
    <col min="5629" max="5629" width="22.33203125" style="2" customWidth="1"/>
    <col min="5630" max="5630" width="10.88671875" style="2" customWidth="1"/>
    <col min="5631" max="5631" width="21.109375" style="2" customWidth="1"/>
    <col min="5632" max="5633" width="28" style="2" customWidth="1"/>
    <col min="5634" max="5634" width="0" style="2" hidden="1" customWidth="1"/>
    <col min="5635" max="5635" width="17" style="2" customWidth="1"/>
    <col min="5636" max="5636" width="23.33203125" style="2" customWidth="1"/>
    <col min="5637" max="5637" width="31.5546875" style="2" customWidth="1"/>
    <col min="5638" max="5638" width="8" style="2" bestFit="1" customWidth="1"/>
    <col min="5639" max="5639" width="27.109375" style="2" customWidth="1"/>
    <col min="5640" max="5640" width="13.6640625" style="2" customWidth="1"/>
    <col min="5641" max="5641" width="15.33203125" style="2" customWidth="1"/>
    <col min="5642" max="5642" width="11.33203125" style="2" customWidth="1"/>
    <col min="5643" max="5643" width="19" style="2" customWidth="1"/>
    <col min="5644" max="5644" width="6.88671875" style="2"/>
    <col min="5645" max="5646" width="11" style="2" customWidth="1"/>
    <col min="5647" max="5647" width="6.88671875" style="2"/>
    <col min="5648" max="5648" width="13.44140625" style="2" customWidth="1"/>
    <col min="5649" max="5649" width="13.5546875" style="2" customWidth="1"/>
    <col min="5650" max="5650" width="11.109375" style="2" customWidth="1"/>
    <col min="5651" max="5651" width="15" style="2" customWidth="1"/>
    <col min="5652" max="5877" width="6.88671875" style="2"/>
    <col min="5878" max="5878" width="5.44140625" style="2" customWidth="1"/>
    <col min="5879" max="5879" width="33.109375" style="2" customWidth="1"/>
    <col min="5880" max="5880" width="17.109375" style="2" customWidth="1"/>
    <col min="5881" max="5881" width="7.88671875" style="2" customWidth="1"/>
    <col min="5882" max="5882" width="13.88671875" style="2" customWidth="1"/>
    <col min="5883" max="5883" width="6.88671875" style="2" customWidth="1"/>
    <col min="5884" max="5884" width="22.6640625" style="2" customWidth="1"/>
    <col min="5885" max="5885" width="22.33203125" style="2" customWidth="1"/>
    <col min="5886" max="5886" width="10.88671875" style="2" customWidth="1"/>
    <col min="5887" max="5887" width="21.109375" style="2" customWidth="1"/>
    <col min="5888" max="5889" width="28" style="2" customWidth="1"/>
    <col min="5890" max="5890" width="0" style="2" hidden="1" customWidth="1"/>
    <col min="5891" max="5891" width="17" style="2" customWidth="1"/>
    <col min="5892" max="5892" width="23.33203125" style="2" customWidth="1"/>
    <col min="5893" max="5893" width="31.5546875" style="2" customWidth="1"/>
    <col min="5894" max="5894" width="8" style="2" bestFit="1" customWidth="1"/>
    <col min="5895" max="5895" width="27.109375" style="2" customWidth="1"/>
    <col min="5896" max="5896" width="13.6640625" style="2" customWidth="1"/>
    <col min="5897" max="5897" width="15.33203125" style="2" customWidth="1"/>
    <col min="5898" max="5898" width="11.33203125" style="2" customWidth="1"/>
    <col min="5899" max="5899" width="19" style="2" customWidth="1"/>
    <col min="5900" max="5900" width="6.88671875" style="2"/>
    <col min="5901" max="5902" width="11" style="2" customWidth="1"/>
    <col min="5903" max="5903" width="6.88671875" style="2"/>
    <col min="5904" max="5904" width="13.44140625" style="2" customWidth="1"/>
    <col min="5905" max="5905" width="13.5546875" style="2" customWidth="1"/>
    <col min="5906" max="5906" width="11.109375" style="2" customWidth="1"/>
    <col min="5907" max="5907" width="15" style="2" customWidth="1"/>
    <col min="5908" max="6133" width="6.88671875" style="2"/>
    <col min="6134" max="6134" width="5.44140625" style="2" customWidth="1"/>
    <col min="6135" max="6135" width="33.109375" style="2" customWidth="1"/>
    <col min="6136" max="6136" width="17.109375" style="2" customWidth="1"/>
    <col min="6137" max="6137" width="7.88671875" style="2" customWidth="1"/>
    <col min="6138" max="6138" width="13.88671875" style="2" customWidth="1"/>
    <col min="6139" max="6139" width="6.88671875" style="2" customWidth="1"/>
    <col min="6140" max="6140" width="22.6640625" style="2" customWidth="1"/>
    <col min="6141" max="6141" width="22.33203125" style="2" customWidth="1"/>
    <col min="6142" max="6142" width="10.88671875" style="2" customWidth="1"/>
    <col min="6143" max="6143" width="21.109375" style="2" customWidth="1"/>
    <col min="6144" max="6145" width="28" style="2" customWidth="1"/>
    <col min="6146" max="6146" width="0" style="2" hidden="1" customWidth="1"/>
    <col min="6147" max="6147" width="17" style="2" customWidth="1"/>
    <col min="6148" max="6148" width="23.33203125" style="2" customWidth="1"/>
    <col min="6149" max="6149" width="31.5546875" style="2" customWidth="1"/>
    <col min="6150" max="6150" width="8" style="2" bestFit="1" customWidth="1"/>
    <col min="6151" max="6151" width="27.109375" style="2" customWidth="1"/>
    <col min="6152" max="6152" width="13.6640625" style="2" customWidth="1"/>
    <col min="6153" max="6153" width="15.33203125" style="2" customWidth="1"/>
    <col min="6154" max="6154" width="11.33203125" style="2" customWidth="1"/>
    <col min="6155" max="6155" width="19" style="2" customWidth="1"/>
    <col min="6156" max="6156" width="6.88671875" style="2"/>
    <col min="6157" max="6158" width="11" style="2" customWidth="1"/>
    <col min="6159" max="6159" width="6.88671875" style="2"/>
    <col min="6160" max="6160" width="13.44140625" style="2" customWidth="1"/>
    <col min="6161" max="6161" width="13.5546875" style="2" customWidth="1"/>
    <col min="6162" max="6162" width="11.109375" style="2" customWidth="1"/>
    <col min="6163" max="6163" width="15" style="2" customWidth="1"/>
    <col min="6164" max="6389" width="6.88671875" style="2"/>
    <col min="6390" max="6390" width="5.44140625" style="2" customWidth="1"/>
    <col min="6391" max="6391" width="33.109375" style="2" customWidth="1"/>
    <col min="6392" max="6392" width="17.109375" style="2" customWidth="1"/>
    <col min="6393" max="6393" width="7.88671875" style="2" customWidth="1"/>
    <col min="6394" max="6394" width="13.88671875" style="2" customWidth="1"/>
    <col min="6395" max="6395" width="6.88671875" style="2" customWidth="1"/>
    <col min="6396" max="6396" width="22.6640625" style="2" customWidth="1"/>
    <col min="6397" max="6397" width="22.33203125" style="2" customWidth="1"/>
    <col min="6398" max="6398" width="10.88671875" style="2" customWidth="1"/>
    <col min="6399" max="6399" width="21.109375" style="2" customWidth="1"/>
    <col min="6400" max="6401" width="28" style="2" customWidth="1"/>
    <col min="6402" max="6402" width="0" style="2" hidden="1" customWidth="1"/>
    <col min="6403" max="6403" width="17" style="2" customWidth="1"/>
    <col min="6404" max="6404" width="23.33203125" style="2" customWidth="1"/>
    <col min="6405" max="6405" width="31.5546875" style="2" customWidth="1"/>
    <col min="6406" max="6406" width="8" style="2" bestFit="1" customWidth="1"/>
    <col min="6407" max="6407" width="27.109375" style="2" customWidth="1"/>
    <col min="6408" max="6408" width="13.6640625" style="2" customWidth="1"/>
    <col min="6409" max="6409" width="15.33203125" style="2" customWidth="1"/>
    <col min="6410" max="6410" width="11.33203125" style="2" customWidth="1"/>
    <col min="6411" max="6411" width="19" style="2" customWidth="1"/>
    <col min="6412" max="6412" width="6.88671875" style="2"/>
    <col min="6413" max="6414" width="11" style="2" customWidth="1"/>
    <col min="6415" max="6415" width="6.88671875" style="2"/>
    <col min="6416" max="6416" width="13.44140625" style="2" customWidth="1"/>
    <col min="6417" max="6417" width="13.5546875" style="2" customWidth="1"/>
    <col min="6418" max="6418" width="11.109375" style="2" customWidth="1"/>
    <col min="6419" max="6419" width="15" style="2" customWidth="1"/>
    <col min="6420" max="6645" width="6.88671875" style="2"/>
    <col min="6646" max="6646" width="5.44140625" style="2" customWidth="1"/>
    <col min="6647" max="6647" width="33.109375" style="2" customWidth="1"/>
    <col min="6648" max="6648" width="17.109375" style="2" customWidth="1"/>
    <col min="6649" max="6649" width="7.88671875" style="2" customWidth="1"/>
    <col min="6650" max="6650" width="13.88671875" style="2" customWidth="1"/>
    <col min="6651" max="6651" width="6.88671875" style="2" customWidth="1"/>
    <col min="6652" max="6652" width="22.6640625" style="2" customWidth="1"/>
    <col min="6653" max="6653" width="22.33203125" style="2" customWidth="1"/>
    <col min="6654" max="6654" width="10.88671875" style="2" customWidth="1"/>
    <col min="6655" max="6655" width="21.109375" style="2" customWidth="1"/>
    <col min="6656" max="6657" width="28" style="2" customWidth="1"/>
    <col min="6658" max="6658" width="0" style="2" hidden="1" customWidth="1"/>
    <col min="6659" max="6659" width="17" style="2" customWidth="1"/>
    <col min="6660" max="6660" width="23.33203125" style="2" customWidth="1"/>
    <col min="6661" max="6661" width="31.5546875" style="2" customWidth="1"/>
    <col min="6662" max="6662" width="8" style="2" bestFit="1" customWidth="1"/>
    <col min="6663" max="6663" width="27.109375" style="2" customWidth="1"/>
    <col min="6664" max="6664" width="13.6640625" style="2" customWidth="1"/>
    <col min="6665" max="6665" width="15.33203125" style="2" customWidth="1"/>
    <col min="6666" max="6666" width="11.33203125" style="2" customWidth="1"/>
    <col min="6667" max="6667" width="19" style="2" customWidth="1"/>
    <col min="6668" max="6668" width="6.88671875" style="2"/>
    <col min="6669" max="6670" width="11" style="2" customWidth="1"/>
    <col min="6671" max="6671" width="6.88671875" style="2"/>
    <col min="6672" max="6672" width="13.44140625" style="2" customWidth="1"/>
    <col min="6673" max="6673" width="13.5546875" style="2" customWidth="1"/>
    <col min="6674" max="6674" width="11.109375" style="2" customWidth="1"/>
    <col min="6675" max="6675" width="15" style="2" customWidth="1"/>
    <col min="6676" max="6901" width="6.88671875" style="2"/>
    <col min="6902" max="6902" width="5.44140625" style="2" customWidth="1"/>
    <col min="6903" max="6903" width="33.109375" style="2" customWidth="1"/>
    <col min="6904" max="6904" width="17.109375" style="2" customWidth="1"/>
    <col min="6905" max="6905" width="7.88671875" style="2" customWidth="1"/>
    <col min="6906" max="6906" width="13.88671875" style="2" customWidth="1"/>
    <col min="6907" max="6907" width="6.88671875" style="2" customWidth="1"/>
    <col min="6908" max="6908" width="22.6640625" style="2" customWidth="1"/>
    <col min="6909" max="6909" width="22.33203125" style="2" customWidth="1"/>
    <col min="6910" max="6910" width="10.88671875" style="2" customWidth="1"/>
    <col min="6911" max="6911" width="21.109375" style="2" customWidth="1"/>
    <col min="6912" max="6913" width="28" style="2" customWidth="1"/>
    <col min="6914" max="6914" width="0" style="2" hidden="1" customWidth="1"/>
    <col min="6915" max="6915" width="17" style="2" customWidth="1"/>
    <col min="6916" max="6916" width="23.33203125" style="2" customWidth="1"/>
    <col min="6917" max="6917" width="31.5546875" style="2" customWidth="1"/>
    <col min="6918" max="6918" width="8" style="2" bestFit="1" customWidth="1"/>
    <col min="6919" max="6919" width="27.109375" style="2" customWidth="1"/>
    <col min="6920" max="6920" width="13.6640625" style="2" customWidth="1"/>
    <col min="6921" max="6921" width="15.33203125" style="2" customWidth="1"/>
    <col min="6922" max="6922" width="11.33203125" style="2" customWidth="1"/>
    <col min="6923" max="6923" width="19" style="2" customWidth="1"/>
    <col min="6924" max="6924" width="6.88671875" style="2"/>
    <col min="6925" max="6926" width="11" style="2" customWidth="1"/>
    <col min="6927" max="6927" width="6.88671875" style="2"/>
    <col min="6928" max="6928" width="13.44140625" style="2" customWidth="1"/>
    <col min="6929" max="6929" width="13.5546875" style="2" customWidth="1"/>
    <col min="6930" max="6930" width="11.109375" style="2" customWidth="1"/>
    <col min="6931" max="6931" width="15" style="2" customWidth="1"/>
    <col min="6932" max="7157" width="6.88671875" style="2"/>
    <col min="7158" max="7158" width="5.44140625" style="2" customWidth="1"/>
    <col min="7159" max="7159" width="33.109375" style="2" customWidth="1"/>
    <col min="7160" max="7160" width="17.109375" style="2" customWidth="1"/>
    <col min="7161" max="7161" width="7.88671875" style="2" customWidth="1"/>
    <col min="7162" max="7162" width="13.88671875" style="2" customWidth="1"/>
    <col min="7163" max="7163" width="6.88671875" style="2" customWidth="1"/>
    <col min="7164" max="7164" width="22.6640625" style="2" customWidth="1"/>
    <col min="7165" max="7165" width="22.33203125" style="2" customWidth="1"/>
    <col min="7166" max="7166" width="10.88671875" style="2" customWidth="1"/>
    <col min="7167" max="7167" width="21.109375" style="2" customWidth="1"/>
    <col min="7168" max="7169" width="28" style="2" customWidth="1"/>
    <col min="7170" max="7170" width="0" style="2" hidden="1" customWidth="1"/>
    <col min="7171" max="7171" width="17" style="2" customWidth="1"/>
    <col min="7172" max="7172" width="23.33203125" style="2" customWidth="1"/>
    <col min="7173" max="7173" width="31.5546875" style="2" customWidth="1"/>
    <col min="7174" max="7174" width="8" style="2" bestFit="1" customWidth="1"/>
    <col min="7175" max="7175" width="27.109375" style="2" customWidth="1"/>
    <col min="7176" max="7176" width="13.6640625" style="2" customWidth="1"/>
    <col min="7177" max="7177" width="15.33203125" style="2" customWidth="1"/>
    <col min="7178" max="7178" width="11.33203125" style="2" customWidth="1"/>
    <col min="7179" max="7179" width="19" style="2" customWidth="1"/>
    <col min="7180" max="7180" width="6.88671875" style="2"/>
    <col min="7181" max="7182" width="11" style="2" customWidth="1"/>
    <col min="7183" max="7183" width="6.88671875" style="2"/>
    <col min="7184" max="7184" width="13.44140625" style="2" customWidth="1"/>
    <col min="7185" max="7185" width="13.5546875" style="2" customWidth="1"/>
    <col min="7186" max="7186" width="11.109375" style="2" customWidth="1"/>
    <col min="7187" max="7187" width="15" style="2" customWidth="1"/>
    <col min="7188" max="7413" width="6.88671875" style="2"/>
    <col min="7414" max="7414" width="5.44140625" style="2" customWidth="1"/>
    <col min="7415" max="7415" width="33.109375" style="2" customWidth="1"/>
    <col min="7416" max="7416" width="17.109375" style="2" customWidth="1"/>
    <col min="7417" max="7417" width="7.88671875" style="2" customWidth="1"/>
    <col min="7418" max="7418" width="13.88671875" style="2" customWidth="1"/>
    <col min="7419" max="7419" width="6.88671875" style="2" customWidth="1"/>
    <col min="7420" max="7420" width="22.6640625" style="2" customWidth="1"/>
    <col min="7421" max="7421" width="22.33203125" style="2" customWidth="1"/>
    <col min="7422" max="7422" width="10.88671875" style="2" customWidth="1"/>
    <col min="7423" max="7423" width="21.109375" style="2" customWidth="1"/>
    <col min="7424" max="7425" width="28" style="2" customWidth="1"/>
    <col min="7426" max="7426" width="0" style="2" hidden="1" customWidth="1"/>
    <col min="7427" max="7427" width="17" style="2" customWidth="1"/>
    <col min="7428" max="7428" width="23.33203125" style="2" customWidth="1"/>
    <col min="7429" max="7429" width="31.5546875" style="2" customWidth="1"/>
    <col min="7430" max="7430" width="8" style="2" bestFit="1" customWidth="1"/>
    <col min="7431" max="7431" width="27.109375" style="2" customWidth="1"/>
    <col min="7432" max="7432" width="13.6640625" style="2" customWidth="1"/>
    <col min="7433" max="7433" width="15.33203125" style="2" customWidth="1"/>
    <col min="7434" max="7434" width="11.33203125" style="2" customWidth="1"/>
    <col min="7435" max="7435" width="19" style="2" customWidth="1"/>
    <col min="7436" max="7436" width="6.88671875" style="2"/>
    <col min="7437" max="7438" width="11" style="2" customWidth="1"/>
    <col min="7439" max="7439" width="6.88671875" style="2"/>
    <col min="7440" max="7440" width="13.44140625" style="2" customWidth="1"/>
    <col min="7441" max="7441" width="13.5546875" style="2" customWidth="1"/>
    <col min="7442" max="7442" width="11.109375" style="2" customWidth="1"/>
    <col min="7443" max="7443" width="15" style="2" customWidth="1"/>
    <col min="7444" max="7669" width="6.88671875" style="2"/>
    <col min="7670" max="7670" width="5.44140625" style="2" customWidth="1"/>
    <col min="7671" max="7671" width="33.109375" style="2" customWidth="1"/>
    <col min="7672" max="7672" width="17.109375" style="2" customWidth="1"/>
    <col min="7673" max="7673" width="7.88671875" style="2" customWidth="1"/>
    <col min="7674" max="7674" width="13.88671875" style="2" customWidth="1"/>
    <col min="7675" max="7675" width="6.88671875" style="2" customWidth="1"/>
    <col min="7676" max="7676" width="22.6640625" style="2" customWidth="1"/>
    <col min="7677" max="7677" width="22.33203125" style="2" customWidth="1"/>
    <col min="7678" max="7678" width="10.88671875" style="2" customWidth="1"/>
    <col min="7679" max="7679" width="21.109375" style="2" customWidth="1"/>
    <col min="7680" max="7681" width="28" style="2" customWidth="1"/>
    <col min="7682" max="7682" width="0" style="2" hidden="1" customWidth="1"/>
    <col min="7683" max="7683" width="17" style="2" customWidth="1"/>
    <col min="7684" max="7684" width="23.33203125" style="2" customWidth="1"/>
    <col min="7685" max="7685" width="31.5546875" style="2" customWidth="1"/>
    <col min="7686" max="7686" width="8" style="2" bestFit="1" customWidth="1"/>
    <col min="7687" max="7687" width="27.109375" style="2" customWidth="1"/>
    <col min="7688" max="7688" width="13.6640625" style="2" customWidth="1"/>
    <col min="7689" max="7689" width="15.33203125" style="2" customWidth="1"/>
    <col min="7690" max="7690" width="11.33203125" style="2" customWidth="1"/>
    <col min="7691" max="7691" width="19" style="2" customWidth="1"/>
    <col min="7692" max="7692" width="6.88671875" style="2"/>
    <col min="7693" max="7694" width="11" style="2" customWidth="1"/>
    <col min="7695" max="7695" width="6.88671875" style="2"/>
    <col min="7696" max="7696" width="13.44140625" style="2" customWidth="1"/>
    <col min="7697" max="7697" width="13.5546875" style="2" customWidth="1"/>
    <col min="7698" max="7698" width="11.109375" style="2" customWidth="1"/>
    <col min="7699" max="7699" width="15" style="2" customWidth="1"/>
    <col min="7700" max="7925" width="6.88671875" style="2"/>
    <col min="7926" max="7926" width="5.44140625" style="2" customWidth="1"/>
    <col min="7927" max="7927" width="33.109375" style="2" customWidth="1"/>
    <col min="7928" max="7928" width="17.109375" style="2" customWidth="1"/>
    <col min="7929" max="7929" width="7.88671875" style="2" customWidth="1"/>
    <col min="7930" max="7930" width="13.88671875" style="2" customWidth="1"/>
    <col min="7931" max="7931" width="6.88671875" style="2" customWidth="1"/>
    <col min="7932" max="7932" width="22.6640625" style="2" customWidth="1"/>
    <col min="7933" max="7933" width="22.33203125" style="2" customWidth="1"/>
    <col min="7934" max="7934" width="10.88671875" style="2" customWidth="1"/>
    <col min="7935" max="7935" width="21.109375" style="2" customWidth="1"/>
    <col min="7936" max="7937" width="28" style="2" customWidth="1"/>
    <col min="7938" max="7938" width="0" style="2" hidden="1" customWidth="1"/>
    <col min="7939" max="7939" width="17" style="2" customWidth="1"/>
    <col min="7940" max="7940" width="23.33203125" style="2" customWidth="1"/>
    <col min="7941" max="7941" width="31.5546875" style="2" customWidth="1"/>
    <col min="7942" max="7942" width="8" style="2" bestFit="1" customWidth="1"/>
    <col min="7943" max="7943" width="27.109375" style="2" customWidth="1"/>
    <col min="7944" max="7944" width="13.6640625" style="2" customWidth="1"/>
    <col min="7945" max="7945" width="15.33203125" style="2" customWidth="1"/>
    <col min="7946" max="7946" width="11.33203125" style="2" customWidth="1"/>
    <col min="7947" max="7947" width="19" style="2" customWidth="1"/>
    <col min="7948" max="7948" width="6.88671875" style="2"/>
    <col min="7949" max="7950" width="11" style="2" customWidth="1"/>
    <col min="7951" max="7951" width="6.88671875" style="2"/>
    <col min="7952" max="7952" width="13.44140625" style="2" customWidth="1"/>
    <col min="7953" max="7953" width="13.5546875" style="2" customWidth="1"/>
    <col min="7954" max="7954" width="11.109375" style="2" customWidth="1"/>
    <col min="7955" max="7955" width="15" style="2" customWidth="1"/>
    <col min="7956" max="8181" width="6.88671875" style="2"/>
    <col min="8182" max="8182" width="5.44140625" style="2" customWidth="1"/>
    <col min="8183" max="8183" width="33.109375" style="2" customWidth="1"/>
    <col min="8184" max="8184" width="17.109375" style="2" customWidth="1"/>
    <col min="8185" max="8185" width="7.88671875" style="2" customWidth="1"/>
    <col min="8186" max="8186" width="13.88671875" style="2" customWidth="1"/>
    <col min="8187" max="8187" width="6.88671875" style="2" customWidth="1"/>
    <col min="8188" max="8188" width="22.6640625" style="2" customWidth="1"/>
    <col min="8189" max="8189" width="22.33203125" style="2" customWidth="1"/>
    <col min="8190" max="8190" width="10.88671875" style="2" customWidth="1"/>
    <col min="8191" max="8191" width="21.109375" style="2" customWidth="1"/>
    <col min="8192" max="8193" width="28" style="2" customWidth="1"/>
    <col min="8194" max="8194" width="0" style="2" hidden="1" customWidth="1"/>
    <col min="8195" max="8195" width="17" style="2" customWidth="1"/>
    <col min="8196" max="8196" width="23.33203125" style="2" customWidth="1"/>
    <col min="8197" max="8197" width="31.5546875" style="2" customWidth="1"/>
    <col min="8198" max="8198" width="8" style="2" bestFit="1" customWidth="1"/>
    <col min="8199" max="8199" width="27.109375" style="2" customWidth="1"/>
    <col min="8200" max="8200" width="13.6640625" style="2" customWidth="1"/>
    <col min="8201" max="8201" width="15.33203125" style="2" customWidth="1"/>
    <col min="8202" max="8202" width="11.33203125" style="2" customWidth="1"/>
    <col min="8203" max="8203" width="19" style="2" customWidth="1"/>
    <col min="8204" max="8204" width="6.88671875" style="2"/>
    <col min="8205" max="8206" width="11" style="2" customWidth="1"/>
    <col min="8207" max="8207" width="6.88671875" style="2"/>
    <col min="8208" max="8208" width="13.44140625" style="2" customWidth="1"/>
    <col min="8209" max="8209" width="13.5546875" style="2" customWidth="1"/>
    <col min="8210" max="8210" width="11.109375" style="2" customWidth="1"/>
    <col min="8211" max="8211" width="15" style="2" customWidth="1"/>
    <col min="8212" max="8437" width="6.88671875" style="2"/>
    <col min="8438" max="8438" width="5.44140625" style="2" customWidth="1"/>
    <col min="8439" max="8439" width="33.109375" style="2" customWidth="1"/>
    <col min="8440" max="8440" width="17.109375" style="2" customWidth="1"/>
    <col min="8441" max="8441" width="7.88671875" style="2" customWidth="1"/>
    <col min="8442" max="8442" width="13.88671875" style="2" customWidth="1"/>
    <col min="8443" max="8443" width="6.88671875" style="2" customWidth="1"/>
    <col min="8444" max="8444" width="22.6640625" style="2" customWidth="1"/>
    <col min="8445" max="8445" width="22.33203125" style="2" customWidth="1"/>
    <col min="8446" max="8446" width="10.88671875" style="2" customWidth="1"/>
    <col min="8447" max="8447" width="21.109375" style="2" customWidth="1"/>
    <col min="8448" max="8449" width="28" style="2" customWidth="1"/>
    <col min="8450" max="8450" width="0" style="2" hidden="1" customWidth="1"/>
    <col min="8451" max="8451" width="17" style="2" customWidth="1"/>
    <col min="8452" max="8452" width="23.33203125" style="2" customWidth="1"/>
    <col min="8453" max="8453" width="31.5546875" style="2" customWidth="1"/>
    <col min="8454" max="8454" width="8" style="2" bestFit="1" customWidth="1"/>
    <col min="8455" max="8455" width="27.109375" style="2" customWidth="1"/>
    <col min="8456" max="8456" width="13.6640625" style="2" customWidth="1"/>
    <col min="8457" max="8457" width="15.33203125" style="2" customWidth="1"/>
    <col min="8458" max="8458" width="11.33203125" style="2" customWidth="1"/>
    <col min="8459" max="8459" width="19" style="2" customWidth="1"/>
    <col min="8460" max="8460" width="6.88671875" style="2"/>
    <col min="8461" max="8462" width="11" style="2" customWidth="1"/>
    <col min="8463" max="8463" width="6.88671875" style="2"/>
    <col min="8464" max="8464" width="13.44140625" style="2" customWidth="1"/>
    <col min="8465" max="8465" width="13.5546875" style="2" customWidth="1"/>
    <col min="8466" max="8466" width="11.109375" style="2" customWidth="1"/>
    <col min="8467" max="8467" width="15" style="2" customWidth="1"/>
    <col min="8468" max="8693" width="6.88671875" style="2"/>
    <col min="8694" max="8694" width="5.44140625" style="2" customWidth="1"/>
    <col min="8695" max="8695" width="33.109375" style="2" customWidth="1"/>
    <col min="8696" max="8696" width="17.109375" style="2" customWidth="1"/>
    <col min="8697" max="8697" width="7.88671875" style="2" customWidth="1"/>
    <col min="8698" max="8698" width="13.88671875" style="2" customWidth="1"/>
    <col min="8699" max="8699" width="6.88671875" style="2" customWidth="1"/>
    <col min="8700" max="8700" width="22.6640625" style="2" customWidth="1"/>
    <col min="8701" max="8701" width="22.33203125" style="2" customWidth="1"/>
    <col min="8702" max="8702" width="10.88671875" style="2" customWidth="1"/>
    <col min="8703" max="8703" width="21.109375" style="2" customWidth="1"/>
    <col min="8704" max="8705" width="28" style="2" customWidth="1"/>
    <col min="8706" max="8706" width="0" style="2" hidden="1" customWidth="1"/>
    <col min="8707" max="8707" width="17" style="2" customWidth="1"/>
    <col min="8708" max="8708" width="23.33203125" style="2" customWidth="1"/>
    <col min="8709" max="8709" width="31.5546875" style="2" customWidth="1"/>
    <col min="8710" max="8710" width="8" style="2" bestFit="1" customWidth="1"/>
    <col min="8711" max="8711" width="27.109375" style="2" customWidth="1"/>
    <col min="8712" max="8712" width="13.6640625" style="2" customWidth="1"/>
    <col min="8713" max="8713" width="15.33203125" style="2" customWidth="1"/>
    <col min="8714" max="8714" width="11.33203125" style="2" customWidth="1"/>
    <col min="8715" max="8715" width="19" style="2" customWidth="1"/>
    <col min="8716" max="8716" width="6.88671875" style="2"/>
    <col min="8717" max="8718" width="11" style="2" customWidth="1"/>
    <col min="8719" max="8719" width="6.88671875" style="2"/>
    <col min="8720" max="8720" width="13.44140625" style="2" customWidth="1"/>
    <col min="8721" max="8721" width="13.5546875" style="2" customWidth="1"/>
    <col min="8722" max="8722" width="11.109375" style="2" customWidth="1"/>
    <col min="8723" max="8723" width="15" style="2" customWidth="1"/>
    <col min="8724" max="8949" width="6.88671875" style="2"/>
    <col min="8950" max="8950" width="5.44140625" style="2" customWidth="1"/>
    <col min="8951" max="8951" width="33.109375" style="2" customWidth="1"/>
    <col min="8952" max="8952" width="17.109375" style="2" customWidth="1"/>
    <col min="8953" max="8953" width="7.88671875" style="2" customWidth="1"/>
    <col min="8954" max="8954" width="13.88671875" style="2" customWidth="1"/>
    <col min="8955" max="8955" width="6.88671875" style="2" customWidth="1"/>
    <col min="8956" max="8956" width="22.6640625" style="2" customWidth="1"/>
    <col min="8957" max="8957" width="22.33203125" style="2" customWidth="1"/>
    <col min="8958" max="8958" width="10.88671875" style="2" customWidth="1"/>
    <col min="8959" max="8959" width="21.109375" style="2" customWidth="1"/>
    <col min="8960" max="8961" width="28" style="2" customWidth="1"/>
    <col min="8962" max="8962" width="0" style="2" hidden="1" customWidth="1"/>
    <col min="8963" max="8963" width="17" style="2" customWidth="1"/>
    <col min="8964" max="8964" width="23.33203125" style="2" customWidth="1"/>
    <col min="8965" max="8965" width="31.5546875" style="2" customWidth="1"/>
    <col min="8966" max="8966" width="8" style="2" bestFit="1" customWidth="1"/>
    <col min="8967" max="8967" width="27.109375" style="2" customWidth="1"/>
    <col min="8968" max="8968" width="13.6640625" style="2" customWidth="1"/>
    <col min="8969" max="8969" width="15.33203125" style="2" customWidth="1"/>
    <col min="8970" max="8970" width="11.33203125" style="2" customWidth="1"/>
    <col min="8971" max="8971" width="19" style="2" customWidth="1"/>
    <col min="8972" max="8972" width="6.88671875" style="2"/>
    <col min="8973" max="8974" width="11" style="2" customWidth="1"/>
    <col min="8975" max="8975" width="6.88671875" style="2"/>
    <col min="8976" max="8976" width="13.44140625" style="2" customWidth="1"/>
    <col min="8977" max="8977" width="13.5546875" style="2" customWidth="1"/>
    <col min="8978" max="8978" width="11.109375" style="2" customWidth="1"/>
    <col min="8979" max="8979" width="15" style="2" customWidth="1"/>
    <col min="8980" max="9205" width="6.88671875" style="2"/>
    <col min="9206" max="9206" width="5.44140625" style="2" customWidth="1"/>
    <col min="9207" max="9207" width="33.109375" style="2" customWidth="1"/>
    <col min="9208" max="9208" width="17.109375" style="2" customWidth="1"/>
    <col min="9209" max="9209" width="7.88671875" style="2" customWidth="1"/>
    <col min="9210" max="9210" width="13.88671875" style="2" customWidth="1"/>
    <col min="9211" max="9211" width="6.88671875" style="2" customWidth="1"/>
    <col min="9212" max="9212" width="22.6640625" style="2" customWidth="1"/>
    <col min="9213" max="9213" width="22.33203125" style="2" customWidth="1"/>
    <col min="9214" max="9214" width="10.88671875" style="2" customWidth="1"/>
    <col min="9215" max="9215" width="21.109375" style="2" customWidth="1"/>
    <col min="9216" max="9217" width="28" style="2" customWidth="1"/>
    <col min="9218" max="9218" width="0" style="2" hidden="1" customWidth="1"/>
    <col min="9219" max="9219" width="17" style="2" customWidth="1"/>
    <col min="9220" max="9220" width="23.33203125" style="2" customWidth="1"/>
    <col min="9221" max="9221" width="31.5546875" style="2" customWidth="1"/>
    <col min="9222" max="9222" width="8" style="2" bestFit="1" customWidth="1"/>
    <col min="9223" max="9223" width="27.109375" style="2" customWidth="1"/>
    <col min="9224" max="9224" width="13.6640625" style="2" customWidth="1"/>
    <col min="9225" max="9225" width="15.33203125" style="2" customWidth="1"/>
    <col min="9226" max="9226" width="11.33203125" style="2" customWidth="1"/>
    <col min="9227" max="9227" width="19" style="2" customWidth="1"/>
    <col min="9228" max="9228" width="6.88671875" style="2"/>
    <col min="9229" max="9230" width="11" style="2" customWidth="1"/>
    <col min="9231" max="9231" width="6.88671875" style="2"/>
    <col min="9232" max="9232" width="13.44140625" style="2" customWidth="1"/>
    <col min="9233" max="9233" width="13.5546875" style="2" customWidth="1"/>
    <col min="9234" max="9234" width="11.109375" style="2" customWidth="1"/>
    <col min="9235" max="9235" width="15" style="2" customWidth="1"/>
    <col min="9236" max="9461" width="6.88671875" style="2"/>
    <col min="9462" max="9462" width="5.44140625" style="2" customWidth="1"/>
    <col min="9463" max="9463" width="33.109375" style="2" customWidth="1"/>
    <col min="9464" max="9464" width="17.109375" style="2" customWidth="1"/>
    <col min="9465" max="9465" width="7.88671875" style="2" customWidth="1"/>
    <col min="9466" max="9466" width="13.88671875" style="2" customWidth="1"/>
    <col min="9467" max="9467" width="6.88671875" style="2" customWidth="1"/>
    <col min="9468" max="9468" width="22.6640625" style="2" customWidth="1"/>
    <col min="9469" max="9469" width="22.33203125" style="2" customWidth="1"/>
    <col min="9470" max="9470" width="10.88671875" style="2" customWidth="1"/>
    <col min="9471" max="9471" width="21.109375" style="2" customWidth="1"/>
    <col min="9472" max="9473" width="28" style="2" customWidth="1"/>
    <col min="9474" max="9474" width="0" style="2" hidden="1" customWidth="1"/>
    <col min="9475" max="9475" width="17" style="2" customWidth="1"/>
    <col min="9476" max="9476" width="23.33203125" style="2" customWidth="1"/>
    <col min="9477" max="9477" width="31.5546875" style="2" customWidth="1"/>
    <col min="9478" max="9478" width="8" style="2" bestFit="1" customWidth="1"/>
    <col min="9479" max="9479" width="27.109375" style="2" customWidth="1"/>
    <col min="9480" max="9480" width="13.6640625" style="2" customWidth="1"/>
    <col min="9481" max="9481" width="15.33203125" style="2" customWidth="1"/>
    <col min="9482" max="9482" width="11.33203125" style="2" customWidth="1"/>
    <col min="9483" max="9483" width="19" style="2" customWidth="1"/>
    <col min="9484" max="9484" width="6.88671875" style="2"/>
    <col min="9485" max="9486" width="11" style="2" customWidth="1"/>
    <col min="9487" max="9487" width="6.88671875" style="2"/>
    <col min="9488" max="9488" width="13.44140625" style="2" customWidth="1"/>
    <col min="9489" max="9489" width="13.5546875" style="2" customWidth="1"/>
    <col min="9490" max="9490" width="11.109375" style="2" customWidth="1"/>
    <col min="9491" max="9491" width="15" style="2" customWidth="1"/>
    <col min="9492" max="9717" width="6.88671875" style="2"/>
    <col min="9718" max="9718" width="5.44140625" style="2" customWidth="1"/>
    <col min="9719" max="9719" width="33.109375" style="2" customWidth="1"/>
    <col min="9720" max="9720" width="17.109375" style="2" customWidth="1"/>
    <col min="9721" max="9721" width="7.88671875" style="2" customWidth="1"/>
    <col min="9722" max="9722" width="13.88671875" style="2" customWidth="1"/>
    <col min="9723" max="9723" width="6.88671875" style="2" customWidth="1"/>
    <col min="9724" max="9724" width="22.6640625" style="2" customWidth="1"/>
    <col min="9725" max="9725" width="22.33203125" style="2" customWidth="1"/>
    <col min="9726" max="9726" width="10.88671875" style="2" customWidth="1"/>
    <col min="9727" max="9727" width="21.109375" style="2" customWidth="1"/>
    <col min="9728" max="9729" width="28" style="2" customWidth="1"/>
    <col min="9730" max="9730" width="0" style="2" hidden="1" customWidth="1"/>
    <col min="9731" max="9731" width="17" style="2" customWidth="1"/>
    <col min="9732" max="9732" width="23.33203125" style="2" customWidth="1"/>
    <col min="9733" max="9733" width="31.5546875" style="2" customWidth="1"/>
    <col min="9734" max="9734" width="8" style="2" bestFit="1" customWidth="1"/>
    <col min="9735" max="9735" width="27.109375" style="2" customWidth="1"/>
    <col min="9736" max="9736" width="13.6640625" style="2" customWidth="1"/>
    <col min="9737" max="9737" width="15.33203125" style="2" customWidth="1"/>
    <col min="9738" max="9738" width="11.33203125" style="2" customWidth="1"/>
    <col min="9739" max="9739" width="19" style="2" customWidth="1"/>
    <col min="9740" max="9740" width="6.88671875" style="2"/>
    <col min="9741" max="9742" width="11" style="2" customWidth="1"/>
    <col min="9743" max="9743" width="6.88671875" style="2"/>
    <col min="9744" max="9744" width="13.44140625" style="2" customWidth="1"/>
    <col min="9745" max="9745" width="13.5546875" style="2" customWidth="1"/>
    <col min="9746" max="9746" width="11.109375" style="2" customWidth="1"/>
    <col min="9747" max="9747" width="15" style="2" customWidth="1"/>
    <col min="9748" max="9973" width="6.88671875" style="2"/>
    <col min="9974" max="9974" width="5.44140625" style="2" customWidth="1"/>
    <col min="9975" max="9975" width="33.109375" style="2" customWidth="1"/>
    <col min="9976" max="9976" width="17.109375" style="2" customWidth="1"/>
    <col min="9977" max="9977" width="7.88671875" style="2" customWidth="1"/>
    <col min="9978" max="9978" width="13.88671875" style="2" customWidth="1"/>
    <col min="9979" max="9979" width="6.88671875" style="2" customWidth="1"/>
    <col min="9980" max="9980" width="22.6640625" style="2" customWidth="1"/>
    <col min="9981" max="9981" width="22.33203125" style="2" customWidth="1"/>
    <col min="9982" max="9982" width="10.88671875" style="2" customWidth="1"/>
    <col min="9983" max="9983" width="21.109375" style="2" customWidth="1"/>
    <col min="9984" max="9985" width="28" style="2" customWidth="1"/>
    <col min="9986" max="9986" width="0" style="2" hidden="1" customWidth="1"/>
    <col min="9987" max="9987" width="17" style="2" customWidth="1"/>
    <col min="9988" max="9988" width="23.33203125" style="2" customWidth="1"/>
    <col min="9989" max="9989" width="31.5546875" style="2" customWidth="1"/>
    <col min="9990" max="9990" width="8" style="2" bestFit="1" customWidth="1"/>
    <col min="9991" max="9991" width="27.109375" style="2" customWidth="1"/>
    <col min="9992" max="9992" width="13.6640625" style="2" customWidth="1"/>
    <col min="9993" max="9993" width="15.33203125" style="2" customWidth="1"/>
    <col min="9994" max="9994" width="11.33203125" style="2" customWidth="1"/>
    <col min="9995" max="9995" width="19" style="2" customWidth="1"/>
    <col min="9996" max="9996" width="6.88671875" style="2"/>
    <col min="9997" max="9998" width="11" style="2" customWidth="1"/>
    <col min="9999" max="9999" width="6.88671875" style="2"/>
    <col min="10000" max="10000" width="13.44140625" style="2" customWidth="1"/>
    <col min="10001" max="10001" width="13.5546875" style="2" customWidth="1"/>
    <col min="10002" max="10002" width="11.109375" style="2" customWidth="1"/>
    <col min="10003" max="10003" width="15" style="2" customWidth="1"/>
    <col min="10004" max="10229" width="6.88671875" style="2"/>
    <col min="10230" max="10230" width="5.44140625" style="2" customWidth="1"/>
    <col min="10231" max="10231" width="33.109375" style="2" customWidth="1"/>
    <col min="10232" max="10232" width="17.109375" style="2" customWidth="1"/>
    <col min="10233" max="10233" width="7.88671875" style="2" customWidth="1"/>
    <col min="10234" max="10234" width="13.88671875" style="2" customWidth="1"/>
    <col min="10235" max="10235" width="6.88671875" style="2" customWidth="1"/>
    <col min="10236" max="10236" width="22.6640625" style="2" customWidth="1"/>
    <col min="10237" max="10237" width="22.33203125" style="2" customWidth="1"/>
    <col min="10238" max="10238" width="10.88671875" style="2" customWidth="1"/>
    <col min="10239" max="10239" width="21.109375" style="2" customWidth="1"/>
    <col min="10240" max="10241" width="28" style="2" customWidth="1"/>
    <col min="10242" max="10242" width="0" style="2" hidden="1" customWidth="1"/>
    <col min="10243" max="10243" width="17" style="2" customWidth="1"/>
    <col min="10244" max="10244" width="23.33203125" style="2" customWidth="1"/>
    <col min="10245" max="10245" width="31.5546875" style="2" customWidth="1"/>
    <col min="10246" max="10246" width="8" style="2" bestFit="1" customWidth="1"/>
    <col min="10247" max="10247" width="27.109375" style="2" customWidth="1"/>
    <col min="10248" max="10248" width="13.6640625" style="2" customWidth="1"/>
    <col min="10249" max="10249" width="15.33203125" style="2" customWidth="1"/>
    <col min="10250" max="10250" width="11.33203125" style="2" customWidth="1"/>
    <col min="10251" max="10251" width="19" style="2" customWidth="1"/>
    <col min="10252" max="10252" width="6.88671875" style="2"/>
    <col min="10253" max="10254" width="11" style="2" customWidth="1"/>
    <col min="10255" max="10255" width="6.88671875" style="2"/>
    <col min="10256" max="10256" width="13.44140625" style="2" customWidth="1"/>
    <col min="10257" max="10257" width="13.5546875" style="2" customWidth="1"/>
    <col min="10258" max="10258" width="11.109375" style="2" customWidth="1"/>
    <col min="10259" max="10259" width="15" style="2" customWidth="1"/>
    <col min="10260" max="10485" width="6.88671875" style="2"/>
    <col min="10486" max="10486" width="5.44140625" style="2" customWidth="1"/>
    <col min="10487" max="10487" width="33.109375" style="2" customWidth="1"/>
    <col min="10488" max="10488" width="17.109375" style="2" customWidth="1"/>
    <col min="10489" max="10489" width="7.88671875" style="2" customWidth="1"/>
    <col min="10490" max="10490" width="13.88671875" style="2" customWidth="1"/>
    <col min="10491" max="10491" width="6.88671875" style="2" customWidth="1"/>
    <col min="10492" max="10492" width="22.6640625" style="2" customWidth="1"/>
    <col min="10493" max="10493" width="22.33203125" style="2" customWidth="1"/>
    <col min="10494" max="10494" width="10.88671875" style="2" customWidth="1"/>
    <col min="10495" max="10495" width="21.109375" style="2" customWidth="1"/>
    <col min="10496" max="10497" width="28" style="2" customWidth="1"/>
    <col min="10498" max="10498" width="0" style="2" hidden="1" customWidth="1"/>
    <col min="10499" max="10499" width="17" style="2" customWidth="1"/>
    <col min="10500" max="10500" width="23.33203125" style="2" customWidth="1"/>
    <col min="10501" max="10501" width="31.5546875" style="2" customWidth="1"/>
    <col min="10502" max="10502" width="8" style="2" bestFit="1" customWidth="1"/>
    <col min="10503" max="10503" width="27.109375" style="2" customWidth="1"/>
    <col min="10504" max="10504" width="13.6640625" style="2" customWidth="1"/>
    <col min="10505" max="10505" width="15.33203125" style="2" customWidth="1"/>
    <col min="10506" max="10506" width="11.33203125" style="2" customWidth="1"/>
    <col min="10507" max="10507" width="19" style="2" customWidth="1"/>
    <col min="10508" max="10508" width="6.88671875" style="2"/>
    <col min="10509" max="10510" width="11" style="2" customWidth="1"/>
    <col min="10511" max="10511" width="6.88671875" style="2"/>
    <col min="10512" max="10512" width="13.44140625" style="2" customWidth="1"/>
    <col min="10513" max="10513" width="13.5546875" style="2" customWidth="1"/>
    <col min="10514" max="10514" width="11.109375" style="2" customWidth="1"/>
    <col min="10515" max="10515" width="15" style="2" customWidth="1"/>
    <col min="10516" max="10741" width="6.88671875" style="2"/>
    <col min="10742" max="10742" width="5.44140625" style="2" customWidth="1"/>
    <col min="10743" max="10743" width="33.109375" style="2" customWidth="1"/>
    <col min="10744" max="10744" width="17.109375" style="2" customWidth="1"/>
    <col min="10745" max="10745" width="7.88671875" style="2" customWidth="1"/>
    <col min="10746" max="10746" width="13.88671875" style="2" customWidth="1"/>
    <col min="10747" max="10747" width="6.88671875" style="2" customWidth="1"/>
    <col min="10748" max="10748" width="22.6640625" style="2" customWidth="1"/>
    <col min="10749" max="10749" width="22.33203125" style="2" customWidth="1"/>
    <col min="10750" max="10750" width="10.88671875" style="2" customWidth="1"/>
    <col min="10751" max="10751" width="21.109375" style="2" customWidth="1"/>
    <col min="10752" max="10753" width="28" style="2" customWidth="1"/>
    <col min="10754" max="10754" width="0" style="2" hidden="1" customWidth="1"/>
    <col min="10755" max="10755" width="17" style="2" customWidth="1"/>
    <col min="10756" max="10756" width="23.33203125" style="2" customWidth="1"/>
    <col min="10757" max="10757" width="31.5546875" style="2" customWidth="1"/>
    <col min="10758" max="10758" width="8" style="2" bestFit="1" customWidth="1"/>
    <col min="10759" max="10759" width="27.109375" style="2" customWidth="1"/>
    <col min="10760" max="10760" width="13.6640625" style="2" customWidth="1"/>
    <col min="10761" max="10761" width="15.33203125" style="2" customWidth="1"/>
    <col min="10762" max="10762" width="11.33203125" style="2" customWidth="1"/>
    <col min="10763" max="10763" width="19" style="2" customWidth="1"/>
    <col min="10764" max="10764" width="6.88671875" style="2"/>
    <col min="10765" max="10766" width="11" style="2" customWidth="1"/>
    <col min="10767" max="10767" width="6.88671875" style="2"/>
    <col min="10768" max="10768" width="13.44140625" style="2" customWidth="1"/>
    <col min="10769" max="10769" width="13.5546875" style="2" customWidth="1"/>
    <col min="10770" max="10770" width="11.109375" style="2" customWidth="1"/>
    <col min="10771" max="10771" width="15" style="2" customWidth="1"/>
    <col min="10772" max="10997" width="6.88671875" style="2"/>
    <col min="10998" max="10998" width="5.44140625" style="2" customWidth="1"/>
    <col min="10999" max="10999" width="33.109375" style="2" customWidth="1"/>
    <col min="11000" max="11000" width="17.109375" style="2" customWidth="1"/>
    <col min="11001" max="11001" width="7.88671875" style="2" customWidth="1"/>
    <col min="11002" max="11002" width="13.88671875" style="2" customWidth="1"/>
    <col min="11003" max="11003" width="6.88671875" style="2" customWidth="1"/>
    <col min="11004" max="11004" width="22.6640625" style="2" customWidth="1"/>
    <col min="11005" max="11005" width="22.33203125" style="2" customWidth="1"/>
    <col min="11006" max="11006" width="10.88671875" style="2" customWidth="1"/>
    <col min="11007" max="11007" width="21.109375" style="2" customWidth="1"/>
    <col min="11008" max="11009" width="28" style="2" customWidth="1"/>
    <col min="11010" max="11010" width="0" style="2" hidden="1" customWidth="1"/>
    <col min="11011" max="11011" width="17" style="2" customWidth="1"/>
    <col min="11012" max="11012" width="23.33203125" style="2" customWidth="1"/>
    <col min="11013" max="11013" width="31.5546875" style="2" customWidth="1"/>
    <col min="11014" max="11014" width="8" style="2" bestFit="1" customWidth="1"/>
    <col min="11015" max="11015" width="27.109375" style="2" customWidth="1"/>
    <col min="11016" max="11016" width="13.6640625" style="2" customWidth="1"/>
    <col min="11017" max="11017" width="15.33203125" style="2" customWidth="1"/>
    <col min="11018" max="11018" width="11.33203125" style="2" customWidth="1"/>
    <col min="11019" max="11019" width="19" style="2" customWidth="1"/>
    <col min="11020" max="11020" width="6.88671875" style="2"/>
    <col min="11021" max="11022" width="11" style="2" customWidth="1"/>
    <col min="11023" max="11023" width="6.88671875" style="2"/>
    <col min="11024" max="11024" width="13.44140625" style="2" customWidth="1"/>
    <col min="11025" max="11025" width="13.5546875" style="2" customWidth="1"/>
    <col min="11026" max="11026" width="11.109375" style="2" customWidth="1"/>
    <col min="11027" max="11027" width="15" style="2" customWidth="1"/>
    <col min="11028" max="11253" width="6.88671875" style="2"/>
    <col min="11254" max="11254" width="5.44140625" style="2" customWidth="1"/>
    <col min="11255" max="11255" width="33.109375" style="2" customWidth="1"/>
    <col min="11256" max="11256" width="17.109375" style="2" customWidth="1"/>
    <col min="11257" max="11257" width="7.88671875" style="2" customWidth="1"/>
    <col min="11258" max="11258" width="13.88671875" style="2" customWidth="1"/>
    <col min="11259" max="11259" width="6.88671875" style="2" customWidth="1"/>
    <col min="11260" max="11260" width="22.6640625" style="2" customWidth="1"/>
    <col min="11261" max="11261" width="22.33203125" style="2" customWidth="1"/>
    <col min="11262" max="11262" width="10.88671875" style="2" customWidth="1"/>
    <col min="11263" max="11263" width="21.109375" style="2" customWidth="1"/>
    <col min="11264" max="11265" width="28" style="2" customWidth="1"/>
    <col min="11266" max="11266" width="0" style="2" hidden="1" customWidth="1"/>
    <col min="11267" max="11267" width="17" style="2" customWidth="1"/>
    <col min="11268" max="11268" width="23.33203125" style="2" customWidth="1"/>
    <col min="11269" max="11269" width="31.5546875" style="2" customWidth="1"/>
    <col min="11270" max="11270" width="8" style="2" bestFit="1" customWidth="1"/>
    <col min="11271" max="11271" width="27.109375" style="2" customWidth="1"/>
    <col min="11272" max="11272" width="13.6640625" style="2" customWidth="1"/>
    <col min="11273" max="11273" width="15.33203125" style="2" customWidth="1"/>
    <col min="11274" max="11274" width="11.33203125" style="2" customWidth="1"/>
    <col min="11275" max="11275" width="19" style="2" customWidth="1"/>
    <col min="11276" max="11276" width="6.88671875" style="2"/>
    <col min="11277" max="11278" width="11" style="2" customWidth="1"/>
    <col min="11279" max="11279" width="6.88671875" style="2"/>
    <col min="11280" max="11280" width="13.44140625" style="2" customWidth="1"/>
    <col min="11281" max="11281" width="13.5546875" style="2" customWidth="1"/>
    <col min="11282" max="11282" width="11.109375" style="2" customWidth="1"/>
    <col min="11283" max="11283" width="15" style="2" customWidth="1"/>
    <col min="11284" max="11509" width="6.88671875" style="2"/>
    <col min="11510" max="11510" width="5.44140625" style="2" customWidth="1"/>
    <col min="11511" max="11511" width="33.109375" style="2" customWidth="1"/>
    <col min="11512" max="11512" width="17.109375" style="2" customWidth="1"/>
    <col min="11513" max="11513" width="7.88671875" style="2" customWidth="1"/>
    <col min="11514" max="11514" width="13.88671875" style="2" customWidth="1"/>
    <col min="11515" max="11515" width="6.88671875" style="2" customWidth="1"/>
    <col min="11516" max="11516" width="22.6640625" style="2" customWidth="1"/>
    <col min="11517" max="11517" width="22.33203125" style="2" customWidth="1"/>
    <col min="11518" max="11518" width="10.88671875" style="2" customWidth="1"/>
    <col min="11519" max="11519" width="21.109375" style="2" customWidth="1"/>
    <col min="11520" max="11521" width="28" style="2" customWidth="1"/>
    <col min="11522" max="11522" width="0" style="2" hidden="1" customWidth="1"/>
    <col min="11523" max="11523" width="17" style="2" customWidth="1"/>
    <col min="11524" max="11524" width="23.33203125" style="2" customWidth="1"/>
    <col min="11525" max="11525" width="31.5546875" style="2" customWidth="1"/>
    <col min="11526" max="11526" width="8" style="2" bestFit="1" customWidth="1"/>
    <col min="11527" max="11527" width="27.109375" style="2" customWidth="1"/>
    <col min="11528" max="11528" width="13.6640625" style="2" customWidth="1"/>
    <col min="11529" max="11529" width="15.33203125" style="2" customWidth="1"/>
    <col min="11530" max="11530" width="11.33203125" style="2" customWidth="1"/>
    <col min="11531" max="11531" width="19" style="2" customWidth="1"/>
    <col min="11532" max="11532" width="6.88671875" style="2"/>
    <col min="11533" max="11534" width="11" style="2" customWidth="1"/>
    <col min="11535" max="11535" width="6.88671875" style="2"/>
    <col min="11536" max="11536" width="13.44140625" style="2" customWidth="1"/>
    <col min="11537" max="11537" width="13.5546875" style="2" customWidth="1"/>
    <col min="11538" max="11538" width="11.109375" style="2" customWidth="1"/>
    <col min="11539" max="11539" width="15" style="2" customWidth="1"/>
    <col min="11540" max="11765" width="6.88671875" style="2"/>
    <col min="11766" max="11766" width="5.44140625" style="2" customWidth="1"/>
    <col min="11767" max="11767" width="33.109375" style="2" customWidth="1"/>
    <col min="11768" max="11768" width="17.109375" style="2" customWidth="1"/>
    <col min="11769" max="11769" width="7.88671875" style="2" customWidth="1"/>
    <col min="11770" max="11770" width="13.88671875" style="2" customWidth="1"/>
    <col min="11771" max="11771" width="6.88671875" style="2" customWidth="1"/>
    <col min="11772" max="11772" width="22.6640625" style="2" customWidth="1"/>
    <col min="11773" max="11773" width="22.33203125" style="2" customWidth="1"/>
    <col min="11774" max="11774" width="10.88671875" style="2" customWidth="1"/>
    <col min="11775" max="11775" width="21.109375" style="2" customWidth="1"/>
    <col min="11776" max="11777" width="28" style="2" customWidth="1"/>
    <col min="11778" max="11778" width="0" style="2" hidden="1" customWidth="1"/>
    <col min="11779" max="11779" width="17" style="2" customWidth="1"/>
    <col min="11780" max="11780" width="23.33203125" style="2" customWidth="1"/>
    <col min="11781" max="11781" width="31.5546875" style="2" customWidth="1"/>
    <col min="11782" max="11782" width="8" style="2" bestFit="1" customWidth="1"/>
    <col min="11783" max="11783" width="27.109375" style="2" customWidth="1"/>
    <col min="11784" max="11784" width="13.6640625" style="2" customWidth="1"/>
    <col min="11785" max="11785" width="15.33203125" style="2" customWidth="1"/>
    <col min="11786" max="11786" width="11.33203125" style="2" customWidth="1"/>
    <col min="11787" max="11787" width="19" style="2" customWidth="1"/>
    <col min="11788" max="11788" width="6.88671875" style="2"/>
    <col min="11789" max="11790" width="11" style="2" customWidth="1"/>
    <col min="11791" max="11791" width="6.88671875" style="2"/>
    <col min="11792" max="11792" width="13.44140625" style="2" customWidth="1"/>
    <col min="11793" max="11793" width="13.5546875" style="2" customWidth="1"/>
    <col min="11794" max="11794" width="11.109375" style="2" customWidth="1"/>
    <col min="11795" max="11795" width="15" style="2" customWidth="1"/>
    <col min="11796" max="12021" width="6.88671875" style="2"/>
    <col min="12022" max="12022" width="5.44140625" style="2" customWidth="1"/>
    <col min="12023" max="12023" width="33.109375" style="2" customWidth="1"/>
    <col min="12024" max="12024" width="17.109375" style="2" customWidth="1"/>
    <col min="12025" max="12025" width="7.88671875" style="2" customWidth="1"/>
    <col min="12026" max="12026" width="13.88671875" style="2" customWidth="1"/>
    <col min="12027" max="12027" width="6.88671875" style="2" customWidth="1"/>
    <col min="12028" max="12028" width="22.6640625" style="2" customWidth="1"/>
    <col min="12029" max="12029" width="22.33203125" style="2" customWidth="1"/>
    <col min="12030" max="12030" width="10.88671875" style="2" customWidth="1"/>
    <col min="12031" max="12031" width="21.109375" style="2" customWidth="1"/>
    <col min="12032" max="12033" width="28" style="2" customWidth="1"/>
    <col min="12034" max="12034" width="0" style="2" hidden="1" customWidth="1"/>
    <col min="12035" max="12035" width="17" style="2" customWidth="1"/>
    <col min="12036" max="12036" width="23.33203125" style="2" customWidth="1"/>
    <col min="12037" max="12037" width="31.5546875" style="2" customWidth="1"/>
    <col min="12038" max="12038" width="8" style="2" bestFit="1" customWidth="1"/>
    <col min="12039" max="12039" width="27.109375" style="2" customWidth="1"/>
    <col min="12040" max="12040" width="13.6640625" style="2" customWidth="1"/>
    <col min="12041" max="12041" width="15.33203125" style="2" customWidth="1"/>
    <col min="12042" max="12042" width="11.33203125" style="2" customWidth="1"/>
    <col min="12043" max="12043" width="19" style="2" customWidth="1"/>
    <col min="12044" max="12044" width="6.88671875" style="2"/>
    <col min="12045" max="12046" width="11" style="2" customWidth="1"/>
    <col min="12047" max="12047" width="6.88671875" style="2"/>
    <col min="12048" max="12048" width="13.44140625" style="2" customWidth="1"/>
    <col min="12049" max="12049" width="13.5546875" style="2" customWidth="1"/>
    <col min="12050" max="12050" width="11.109375" style="2" customWidth="1"/>
    <col min="12051" max="12051" width="15" style="2" customWidth="1"/>
    <col min="12052" max="12277" width="6.88671875" style="2"/>
    <col min="12278" max="12278" width="5.44140625" style="2" customWidth="1"/>
    <col min="12279" max="12279" width="33.109375" style="2" customWidth="1"/>
    <col min="12280" max="12280" width="17.109375" style="2" customWidth="1"/>
    <col min="12281" max="12281" width="7.88671875" style="2" customWidth="1"/>
    <col min="12282" max="12282" width="13.88671875" style="2" customWidth="1"/>
    <col min="12283" max="12283" width="6.88671875" style="2" customWidth="1"/>
    <col min="12284" max="12284" width="22.6640625" style="2" customWidth="1"/>
    <col min="12285" max="12285" width="22.33203125" style="2" customWidth="1"/>
    <col min="12286" max="12286" width="10.88671875" style="2" customWidth="1"/>
    <col min="12287" max="12287" width="21.109375" style="2" customWidth="1"/>
    <col min="12288" max="12289" width="28" style="2" customWidth="1"/>
    <col min="12290" max="12290" width="0" style="2" hidden="1" customWidth="1"/>
    <col min="12291" max="12291" width="17" style="2" customWidth="1"/>
    <col min="12292" max="12292" width="23.33203125" style="2" customWidth="1"/>
    <col min="12293" max="12293" width="31.5546875" style="2" customWidth="1"/>
    <col min="12294" max="12294" width="8" style="2" bestFit="1" customWidth="1"/>
    <col min="12295" max="12295" width="27.109375" style="2" customWidth="1"/>
    <col min="12296" max="12296" width="13.6640625" style="2" customWidth="1"/>
    <col min="12297" max="12297" width="15.33203125" style="2" customWidth="1"/>
    <col min="12298" max="12298" width="11.33203125" style="2" customWidth="1"/>
    <col min="12299" max="12299" width="19" style="2" customWidth="1"/>
    <col min="12300" max="12300" width="6.88671875" style="2"/>
    <col min="12301" max="12302" width="11" style="2" customWidth="1"/>
    <col min="12303" max="12303" width="6.88671875" style="2"/>
    <col min="12304" max="12304" width="13.44140625" style="2" customWidth="1"/>
    <col min="12305" max="12305" width="13.5546875" style="2" customWidth="1"/>
    <col min="12306" max="12306" width="11.109375" style="2" customWidth="1"/>
    <col min="12307" max="12307" width="15" style="2" customWidth="1"/>
    <col min="12308" max="12533" width="6.88671875" style="2"/>
    <col min="12534" max="12534" width="5.44140625" style="2" customWidth="1"/>
    <col min="12535" max="12535" width="33.109375" style="2" customWidth="1"/>
    <col min="12536" max="12536" width="17.109375" style="2" customWidth="1"/>
    <col min="12537" max="12537" width="7.88671875" style="2" customWidth="1"/>
    <col min="12538" max="12538" width="13.88671875" style="2" customWidth="1"/>
    <col min="12539" max="12539" width="6.88671875" style="2" customWidth="1"/>
    <col min="12540" max="12540" width="22.6640625" style="2" customWidth="1"/>
    <col min="12541" max="12541" width="22.33203125" style="2" customWidth="1"/>
    <col min="12542" max="12542" width="10.88671875" style="2" customWidth="1"/>
    <col min="12543" max="12543" width="21.109375" style="2" customWidth="1"/>
    <col min="12544" max="12545" width="28" style="2" customWidth="1"/>
    <col min="12546" max="12546" width="0" style="2" hidden="1" customWidth="1"/>
    <col min="12547" max="12547" width="17" style="2" customWidth="1"/>
    <col min="12548" max="12548" width="23.33203125" style="2" customWidth="1"/>
    <col min="12549" max="12549" width="31.5546875" style="2" customWidth="1"/>
    <col min="12550" max="12550" width="8" style="2" bestFit="1" customWidth="1"/>
    <col min="12551" max="12551" width="27.109375" style="2" customWidth="1"/>
    <col min="12552" max="12552" width="13.6640625" style="2" customWidth="1"/>
    <col min="12553" max="12553" width="15.33203125" style="2" customWidth="1"/>
    <col min="12554" max="12554" width="11.33203125" style="2" customWidth="1"/>
    <col min="12555" max="12555" width="19" style="2" customWidth="1"/>
    <col min="12556" max="12556" width="6.88671875" style="2"/>
    <col min="12557" max="12558" width="11" style="2" customWidth="1"/>
    <col min="12559" max="12559" width="6.88671875" style="2"/>
    <col min="12560" max="12560" width="13.44140625" style="2" customWidth="1"/>
    <col min="12561" max="12561" width="13.5546875" style="2" customWidth="1"/>
    <col min="12562" max="12562" width="11.109375" style="2" customWidth="1"/>
    <col min="12563" max="12563" width="15" style="2" customWidth="1"/>
    <col min="12564" max="12789" width="6.88671875" style="2"/>
    <col min="12790" max="12790" width="5.44140625" style="2" customWidth="1"/>
    <col min="12791" max="12791" width="33.109375" style="2" customWidth="1"/>
    <col min="12792" max="12792" width="17.109375" style="2" customWidth="1"/>
    <col min="12793" max="12793" width="7.88671875" style="2" customWidth="1"/>
    <col min="12794" max="12794" width="13.88671875" style="2" customWidth="1"/>
    <col min="12795" max="12795" width="6.88671875" style="2" customWidth="1"/>
    <col min="12796" max="12796" width="22.6640625" style="2" customWidth="1"/>
    <col min="12797" max="12797" width="22.33203125" style="2" customWidth="1"/>
    <col min="12798" max="12798" width="10.88671875" style="2" customWidth="1"/>
    <col min="12799" max="12799" width="21.109375" style="2" customWidth="1"/>
    <col min="12800" max="12801" width="28" style="2" customWidth="1"/>
    <col min="12802" max="12802" width="0" style="2" hidden="1" customWidth="1"/>
    <col min="12803" max="12803" width="17" style="2" customWidth="1"/>
    <col min="12804" max="12804" width="23.33203125" style="2" customWidth="1"/>
    <col min="12805" max="12805" width="31.5546875" style="2" customWidth="1"/>
    <col min="12806" max="12806" width="8" style="2" bestFit="1" customWidth="1"/>
    <col min="12807" max="12807" width="27.109375" style="2" customWidth="1"/>
    <col min="12808" max="12808" width="13.6640625" style="2" customWidth="1"/>
    <col min="12809" max="12809" width="15.33203125" style="2" customWidth="1"/>
    <col min="12810" max="12810" width="11.33203125" style="2" customWidth="1"/>
    <col min="12811" max="12811" width="19" style="2" customWidth="1"/>
    <col min="12812" max="12812" width="6.88671875" style="2"/>
    <col min="12813" max="12814" width="11" style="2" customWidth="1"/>
    <col min="12815" max="12815" width="6.88671875" style="2"/>
    <col min="12816" max="12816" width="13.44140625" style="2" customWidth="1"/>
    <col min="12817" max="12817" width="13.5546875" style="2" customWidth="1"/>
    <col min="12818" max="12818" width="11.109375" style="2" customWidth="1"/>
    <col min="12819" max="12819" width="15" style="2" customWidth="1"/>
    <col min="12820" max="13045" width="6.88671875" style="2"/>
    <col min="13046" max="13046" width="5.44140625" style="2" customWidth="1"/>
    <col min="13047" max="13047" width="33.109375" style="2" customWidth="1"/>
    <col min="13048" max="13048" width="17.109375" style="2" customWidth="1"/>
    <col min="13049" max="13049" width="7.88671875" style="2" customWidth="1"/>
    <col min="13050" max="13050" width="13.88671875" style="2" customWidth="1"/>
    <col min="13051" max="13051" width="6.88671875" style="2" customWidth="1"/>
    <col min="13052" max="13052" width="22.6640625" style="2" customWidth="1"/>
    <col min="13053" max="13053" width="22.33203125" style="2" customWidth="1"/>
    <col min="13054" max="13054" width="10.88671875" style="2" customWidth="1"/>
    <col min="13055" max="13055" width="21.109375" style="2" customWidth="1"/>
    <col min="13056" max="13057" width="28" style="2" customWidth="1"/>
    <col min="13058" max="13058" width="0" style="2" hidden="1" customWidth="1"/>
    <col min="13059" max="13059" width="17" style="2" customWidth="1"/>
    <col min="13060" max="13060" width="23.33203125" style="2" customWidth="1"/>
    <col min="13061" max="13061" width="31.5546875" style="2" customWidth="1"/>
    <col min="13062" max="13062" width="8" style="2" bestFit="1" customWidth="1"/>
    <col min="13063" max="13063" width="27.109375" style="2" customWidth="1"/>
    <col min="13064" max="13064" width="13.6640625" style="2" customWidth="1"/>
    <col min="13065" max="13065" width="15.33203125" style="2" customWidth="1"/>
    <col min="13066" max="13066" width="11.33203125" style="2" customWidth="1"/>
    <col min="13067" max="13067" width="19" style="2" customWidth="1"/>
    <col min="13068" max="13068" width="6.88671875" style="2"/>
    <col min="13069" max="13070" width="11" style="2" customWidth="1"/>
    <col min="13071" max="13071" width="6.88671875" style="2"/>
    <col min="13072" max="13072" width="13.44140625" style="2" customWidth="1"/>
    <col min="13073" max="13073" width="13.5546875" style="2" customWidth="1"/>
    <col min="13074" max="13074" width="11.109375" style="2" customWidth="1"/>
    <col min="13075" max="13075" width="15" style="2" customWidth="1"/>
    <col min="13076" max="13301" width="6.88671875" style="2"/>
    <col min="13302" max="13302" width="5.44140625" style="2" customWidth="1"/>
    <col min="13303" max="13303" width="33.109375" style="2" customWidth="1"/>
    <col min="13304" max="13304" width="17.109375" style="2" customWidth="1"/>
    <col min="13305" max="13305" width="7.88671875" style="2" customWidth="1"/>
    <col min="13306" max="13306" width="13.88671875" style="2" customWidth="1"/>
    <col min="13307" max="13307" width="6.88671875" style="2" customWidth="1"/>
    <col min="13308" max="13308" width="22.6640625" style="2" customWidth="1"/>
    <col min="13309" max="13309" width="22.33203125" style="2" customWidth="1"/>
    <col min="13310" max="13310" width="10.88671875" style="2" customWidth="1"/>
    <col min="13311" max="13311" width="21.109375" style="2" customWidth="1"/>
    <col min="13312" max="13313" width="28" style="2" customWidth="1"/>
    <col min="13314" max="13314" width="0" style="2" hidden="1" customWidth="1"/>
    <col min="13315" max="13315" width="17" style="2" customWidth="1"/>
    <col min="13316" max="13316" width="23.33203125" style="2" customWidth="1"/>
    <col min="13317" max="13317" width="31.5546875" style="2" customWidth="1"/>
    <col min="13318" max="13318" width="8" style="2" bestFit="1" customWidth="1"/>
    <col min="13319" max="13319" width="27.109375" style="2" customWidth="1"/>
    <col min="13320" max="13320" width="13.6640625" style="2" customWidth="1"/>
    <col min="13321" max="13321" width="15.33203125" style="2" customWidth="1"/>
    <col min="13322" max="13322" width="11.33203125" style="2" customWidth="1"/>
    <col min="13323" max="13323" width="19" style="2" customWidth="1"/>
    <col min="13324" max="13324" width="6.88671875" style="2"/>
    <col min="13325" max="13326" width="11" style="2" customWidth="1"/>
    <col min="13327" max="13327" width="6.88671875" style="2"/>
    <col min="13328" max="13328" width="13.44140625" style="2" customWidth="1"/>
    <col min="13329" max="13329" width="13.5546875" style="2" customWidth="1"/>
    <col min="13330" max="13330" width="11.109375" style="2" customWidth="1"/>
    <col min="13331" max="13331" width="15" style="2" customWidth="1"/>
    <col min="13332" max="13557" width="6.88671875" style="2"/>
    <col min="13558" max="13558" width="5.44140625" style="2" customWidth="1"/>
    <col min="13559" max="13559" width="33.109375" style="2" customWidth="1"/>
    <col min="13560" max="13560" width="17.109375" style="2" customWidth="1"/>
    <col min="13561" max="13561" width="7.88671875" style="2" customWidth="1"/>
    <col min="13562" max="13562" width="13.88671875" style="2" customWidth="1"/>
    <col min="13563" max="13563" width="6.88671875" style="2" customWidth="1"/>
    <col min="13564" max="13564" width="22.6640625" style="2" customWidth="1"/>
    <col min="13565" max="13565" width="22.33203125" style="2" customWidth="1"/>
    <col min="13566" max="13566" width="10.88671875" style="2" customWidth="1"/>
    <col min="13567" max="13567" width="21.109375" style="2" customWidth="1"/>
    <col min="13568" max="13569" width="28" style="2" customWidth="1"/>
    <col min="13570" max="13570" width="0" style="2" hidden="1" customWidth="1"/>
    <col min="13571" max="13571" width="17" style="2" customWidth="1"/>
    <col min="13572" max="13572" width="23.33203125" style="2" customWidth="1"/>
    <col min="13573" max="13573" width="31.5546875" style="2" customWidth="1"/>
    <col min="13574" max="13574" width="8" style="2" bestFit="1" customWidth="1"/>
    <col min="13575" max="13575" width="27.109375" style="2" customWidth="1"/>
    <col min="13576" max="13576" width="13.6640625" style="2" customWidth="1"/>
    <col min="13577" max="13577" width="15.33203125" style="2" customWidth="1"/>
    <col min="13578" max="13578" width="11.33203125" style="2" customWidth="1"/>
    <col min="13579" max="13579" width="19" style="2" customWidth="1"/>
    <col min="13580" max="13580" width="6.88671875" style="2"/>
    <col min="13581" max="13582" width="11" style="2" customWidth="1"/>
    <col min="13583" max="13583" width="6.88671875" style="2"/>
    <col min="13584" max="13584" width="13.44140625" style="2" customWidth="1"/>
    <col min="13585" max="13585" width="13.5546875" style="2" customWidth="1"/>
    <col min="13586" max="13586" width="11.109375" style="2" customWidth="1"/>
    <col min="13587" max="13587" width="15" style="2" customWidth="1"/>
    <col min="13588" max="13813" width="6.88671875" style="2"/>
    <col min="13814" max="13814" width="5.44140625" style="2" customWidth="1"/>
    <col min="13815" max="13815" width="33.109375" style="2" customWidth="1"/>
    <col min="13816" max="13816" width="17.109375" style="2" customWidth="1"/>
    <col min="13817" max="13817" width="7.88671875" style="2" customWidth="1"/>
    <col min="13818" max="13818" width="13.88671875" style="2" customWidth="1"/>
    <col min="13819" max="13819" width="6.88671875" style="2" customWidth="1"/>
    <col min="13820" max="13820" width="22.6640625" style="2" customWidth="1"/>
    <col min="13821" max="13821" width="22.33203125" style="2" customWidth="1"/>
    <col min="13822" max="13822" width="10.88671875" style="2" customWidth="1"/>
    <col min="13823" max="13823" width="21.109375" style="2" customWidth="1"/>
    <col min="13824" max="13825" width="28" style="2" customWidth="1"/>
    <col min="13826" max="13826" width="0" style="2" hidden="1" customWidth="1"/>
    <col min="13827" max="13827" width="17" style="2" customWidth="1"/>
    <col min="13828" max="13828" width="23.33203125" style="2" customWidth="1"/>
    <col min="13829" max="13829" width="31.5546875" style="2" customWidth="1"/>
    <col min="13830" max="13830" width="8" style="2" bestFit="1" customWidth="1"/>
    <col min="13831" max="13831" width="27.109375" style="2" customWidth="1"/>
    <col min="13832" max="13832" width="13.6640625" style="2" customWidth="1"/>
    <col min="13833" max="13833" width="15.33203125" style="2" customWidth="1"/>
    <col min="13834" max="13834" width="11.33203125" style="2" customWidth="1"/>
    <col min="13835" max="13835" width="19" style="2" customWidth="1"/>
    <col min="13836" max="13836" width="6.88671875" style="2"/>
    <col min="13837" max="13838" width="11" style="2" customWidth="1"/>
    <col min="13839" max="13839" width="6.88671875" style="2"/>
    <col min="13840" max="13840" width="13.44140625" style="2" customWidth="1"/>
    <col min="13841" max="13841" width="13.5546875" style="2" customWidth="1"/>
    <col min="13842" max="13842" width="11.109375" style="2" customWidth="1"/>
    <col min="13843" max="13843" width="15" style="2" customWidth="1"/>
    <col min="13844" max="14069" width="6.88671875" style="2"/>
    <col min="14070" max="14070" width="5.44140625" style="2" customWidth="1"/>
    <col min="14071" max="14071" width="33.109375" style="2" customWidth="1"/>
    <col min="14072" max="14072" width="17.109375" style="2" customWidth="1"/>
    <col min="14073" max="14073" width="7.88671875" style="2" customWidth="1"/>
    <col min="14074" max="14074" width="13.88671875" style="2" customWidth="1"/>
    <col min="14075" max="14075" width="6.88671875" style="2" customWidth="1"/>
    <col min="14076" max="14076" width="22.6640625" style="2" customWidth="1"/>
    <col min="14077" max="14077" width="22.33203125" style="2" customWidth="1"/>
    <col min="14078" max="14078" width="10.88671875" style="2" customWidth="1"/>
    <col min="14079" max="14079" width="21.109375" style="2" customWidth="1"/>
    <col min="14080" max="14081" width="28" style="2" customWidth="1"/>
    <col min="14082" max="14082" width="0" style="2" hidden="1" customWidth="1"/>
    <col min="14083" max="14083" width="17" style="2" customWidth="1"/>
    <col min="14084" max="14084" width="23.33203125" style="2" customWidth="1"/>
    <col min="14085" max="14085" width="31.5546875" style="2" customWidth="1"/>
    <col min="14086" max="14086" width="8" style="2" bestFit="1" customWidth="1"/>
    <col min="14087" max="14087" width="27.109375" style="2" customWidth="1"/>
    <col min="14088" max="14088" width="13.6640625" style="2" customWidth="1"/>
    <col min="14089" max="14089" width="15.33203125" style="2" customWidth="1"/>
    <col min="14090" max="14090" width="11.33203125" style="2" customWidth="1"/>
    <col min="14091" max="14091" width="19" style="2" customWidth="1"/>
    <col min="14092" max="14092" width="6.88671875" style="2"/>
    <col min="14093" max="14094" width="11" style="2" customWidth="1"/>
    <col min="14095" max="14095" width="6.88671875" style="2"/>
    <col min="14096" max="14096" width="13.44140625" style="2" customWidth="1"/>
    <col min="14097" max="14097" width="13.5546875" style="2" customWidth="1"/>
    <col min="14098" max="14098" width="11.109375" style="2" customWidth="1"/>
    <col min="14099" max="14099" width="15" style="2" customWidth="1"/>
    <col min="14100" max="14325" width="6.88671875" style="2"/>
    <col min="14326" max="14326" width="5.44140625" style="2" customWidth="1"/>
    <col min="14327" max="14327" width="33.109375" style="2" customWidth="1"/>
    <col min="14328" max="14328" width="17.109375" style="2" customWidth="1"/>
    <col min="14329" max="14329" width="7.88671875" style="2" customWidth="1"/>
    <col min="14330" max="14330" width="13.88671875" style="2" customWidth="1"/>
    <col min="14331" max="14331" width="6.88671875" style="2" customWidth="1"/>
    <col min="14332" max="14332" width="22.6640625" style="2" customWidth="1"/>
    <col min="14333" max="14333" width="22.33203125" style="2" customWidth="1"/>
    <col min="14334" max="14334" width="10.88671875" style="2" customWidth="1"/>
    <col min="14335" max="14335" width="21.109375" style="2" customWidth="1"/>
    <col min="14336" max="14337" width="28" style="2" customWidth="1"/>
    <col min="14338" max="14338" width="0" style="2" hidden="1" customWidth="1"/>
    <col min="14339" max="14339" width="17" style="2" customWidth="1"/>
    <col min="14340" max="14340" width="23.33203125" style="2" customWidth="1"/>
    <col min="14341" max="14341" width="31.5546875" style="2" customWidth="1"/>
    <col min="14342" max="14342" width="8" style="2" bestFit="1" customWidth="1"/>
    <col min="14343" max="14343" width="27.109375" style="2" customWidth="1"/>
    <col min="14344" max="14344" width="13.6640625" style="2" customWidth="1"/>
    <col min="14345" max="14345" width="15.33203125" style="2" customWidth="1"/>
    <col min="14346" max="14346" width="11.33203125" style="2" customWidth="1"/>
    <col min="14347" max="14347" width="19" style="2" customWidth="1"/>
    <col min="14348" max="14348" width="6.88671875" style="2"/>
    <col min="14349" max="14350" width="11" style="2" customWidth="1"/>
    <col min="14351" max="14351" width="6.88671875" style="2"/>
    <col min="14352" max="14352" width="13.44140625" style="2" customWidth="1"/>
    <col min="14353" max="14353" width="13.5546875" style="2" customWidth="1"/>
    <col min="14354" max="14354" width="11.109375" style="2" customWidth="1"/>
    <col min="14355" max="14355" width="15" style="2" customWidth="1"/>
    <col min="14356" max="14581" width="6.88671875" style="2"/>
    <col min="14582" max="14582" width="5.44140625" style="2" customWidth="1"/>
    <col min="14583" max="14583" width="33.109375" style="2" customWidth="1"/>
    <col min="14584" max="14584" width="17.109375" style="2" customWidth="1"/>
    <col min="14585" max="14585" width="7.88671875" style="2" customWidth="1"/>
    <col min="14586" max="14586" width="13.88671875" style="2" customWidth="1"/>
    <col min="14587" max="14587" width="6.88671875" style="2" customWidth="1"/>
    <col min="14588" max="14588" width="22.6640625" style="2" customWidth="1"/>
    <col min="14589" max="14589" width="22.33203125" style="2" customWidth="1"/>
    <col min="14590" max="14590" width="10.88671875" style="2" customWidth="1"/>
    <col min="14591" max="14591" width="21.109375" style="2" customWidth="1"/>
    <col min="14592" max="14593" width="28" style="2" customWidth="1"/>
    <col min="14594" max="14594" width="0" style="2" hidden="1" customWidth="1"/>
    <col min="14595" max="14595" width="17" style="2" customWidth="1"/>
    <col min="14596" max="14596" width="23.33203125" style="2" customWidth="1"/>
    <col min="14597" max="14597" width="31.5546875" style="2" customWidth="1"/>
    <col min="14598" max="14598" width="8" style="2" bestFit="1" customWidth="1"/>
    <col min="14599" max="14599" width="27.109375" style="2" customWidth="1"/>
    <col min="14600" max="14600" width="13.6640625" style="2" customWidth="1"/>
    <col min="14601" max="14601" width="15.33203125" style="2" customWidth="1"/>
    <col min="14602" max="14602" width="11.33203125" style="2" customWidth="1"/>
    <col min="14603" max="14603" width="19" style="2" customWidth="1"/>
    <col min="14604" max="14604" width="6.88671875" style="2"/>
    <col min="14605" max="14606" width="11" style="2" customWidth="1"/>
    <col min="14607" max="14607" width="6.88671875" style="2"/>
    <col min="14608" max="14608" width="13.44140625" style="2" customWidth="1"/>
    <col min="14609" max="14609" width="13.5546875" style="2" customWidth="1"/>
    <col min="14610" max="14610" width="11.109375" style="2" customWidth="1"/>
    <col min="14611" max="14611" width="15" style="2" customWidth="1"/>
    <col min="14612" max="14837" width="6.88671875" style="2"/>
    <col min="14838" max="14838" width="5.44140625" style="2" customWidth="1"/>
    <col min="14839" max="14839" width="33.109375" style="2" customWidth="1"/>
    <col min="14840" max="14840" width="17.109375" style="2" customWidth="1"/>
    <col min="14841" max="14841" width="7.88671875" style="2" customWidth="1"/>
    <col min="14842" max="14842" width="13.88671875" style="2" customWidth="1"/>
    <col min="14843" max="14843" width="6.88671875" style="2" customWidth="1"/>
    <col min="14844" max="14844" width="22.6640625" style="2" customWidth="1"/>
    <col min="14845" max="14845" width="22.33203125" style="2" customWidth="1"/>
    <col min="14846" max="14846" width="10.88671875" style="2" customWidth="1"/>
    <col min="14847" max="14847" width="21.109375" style="2" customWidth="1"/>
    <col min="14848" max="14849" width="28" style="2" customWidth="1"/>
    <col min="14850" max="14850" width="0" style="2" hidden="1" customWidth="1"/>
    <col min="14851" max="14851" width="17" style="2" customWidth="1"/>
    <col min="14852" max="14852" width="23.33203125" style="2" customWidth="1"/>
    <col min="14853" max="14853" width="31.5546875" style="2" customWidth="1"/>
    <col min="14854" max="14854" width="8" style="2" bestFit="1" customWidth="1"/>
    <col min="14855" max="14855" width="27.109375" style="2" customWidth="1"/>
    <col min="14856" max="14856" width="13.6640625" style="2" customWidth="1"/>
    <col min="14857" max="14857" width="15.33203125" style="2" customWidth="1"/>
    <col min="14858" max="14858" width="11.33203125" style="2" customWidth="1"/>
    <col min="14859" max="14859" width="19" style="2" customWidth="1"/>
    <col min="14860" max="14860" width="6.88671875" style="2"/>
    <col min="14861" max="14862" width="11" style="2" customWidth="1"/>
    <col min="14863" max="14863" width="6.88671875" style="2"/>
    <col min="14864" max="14864" width="13.44140625" style="2" customWidth="1"/>
    <col min="14865" max="14865" width="13.5546875" style="2" customWidth="1"/>
    <col min="14866" max="14866" width="11.109375" style="2" customWidth="1"/>
    <col min="14867" max="14867" width="15" style="2" customWidth="1"/>
    <col min="14868" max="15093" width="6.88671875" style="2"/>
    <col min="15094" max="15094" width="5.44140625" style="2" customWidth="1"/>
    <col min="15095" max="15095" width="33.109375" style="2" customWidth="1"/>
    <col min="15096" max="15096" width="17.109375" style="2" customWidth="1"/>
    <col min="15097" max="15097" width="7.88671875" style="2" customWidth="1"/>
    <col min="15098" max="15098" width="13.88671875" style="2" customWidth="1"/>
    <col min="15099" max="15099" width="6.88671875" style="2" customWidth="1"/>
    <col min="15100" max="15100" width="22.6640625" style="2" customWidth="1"/>
    <col min="15101" max="15101" width="22.33203125" style="2" customWidth="1"/>
    <col min="15102" max="15102" width="10.88671875" style="2" customWidth="1"/>
    <col min="15103" max="15103" width="21.109375" style="2" customWidth="1"/>
    <col min="15104" max="15105" width="28" style="2" customWidth="1"/>
    <col min="15106" max="15106" width="0" style="2" hidden="1" customWidth="1"/>
    <col min="15107" max="15107" width="17" style="2" customWidth="1"/>
    <col min="15108" max="15108" width="23.33203125" style="2" customWidth="1"/>
    <col min="15109" max="15109" width="31.5546875" style="2" customWidth="1"/>
    <col min="15110" max="15110" width="8" style="2" bestFit="1" customWidth="1"/>
    <col min="15111" max="15111" width="27.109375" style="2" customWidth="1"/>
    <col min="15112" max="15112" width="13.6640625" style="2" customWidth="1"/>
    <col min="15113" max="15113" width="15.33203125" style="2" customWidth="1"/>
    <col min="15114" max="15114" width="11.33203125" style="2" customWidth="1"/>
    <col min="15115" max="15115" width="19" style="2" customWidth="1"/>
    <col min="15116" max="15116" width="6.88671875" style="2"/>
    <col min="15117" max="15118" width="11" style="2" customWidth="1"/>
    <col min="15119" max="15119" width="6.88671875" style="2"/>
    <col min="15120" max="15120" width="13.44140625" style="2" customWidth="1"/>
    <col min="15121" max="15121" width="13.5546875" style="2" customWidth="1"/>
    <col min="15122" max="15122" width="11.109375" style="2" customWidth="1"/>
    <col min="15123" max="15123" width="15" style="2" customWidth="1"/>
    <col min="15124" max="15349" width="6.88671875" style="2"/>
    <col min="15350" max="15350" width="5.44140625" style="2" customWidth="1"/>
    <col min="15351" max="15351" width="33.109375" style="2" customWidth="1"/>
    <col min="15352" max="15352" width="17.109375" style="2" customWidth="1"/>
    <col min="15353" max="15353" width="7.88671875" style="2" customWidth="1"/>
    <col min="15354" max="15354" width="13.88671875" style="2" customWidth="1"/>
    <col min="15355" max="15355" width="6.88671875" style="2" customWidth="1"/>
    <col min="15356" max="15356" width="22.6640625" style="2" customWidth="1"/>
    <col min="15357" max="15357" width="22.33203125" style="2" customWidth="1"/>
    <col min="15358" max="15358" width="10.88671875" style="2" customWidth="1"/>
    <col min="15359" max="15359" width="21.109375" style="2" customWidth="1"/>
    <col min="15360" max="15361" width="28" style="2" customWidth="1"/>
    <col min="15362" max="15362" width="0" style="2" hidden="1" customWidth="1"/>
    <col min="15363" max="15363" width="17" style="2" customWidth="1"/>
    <col min="15364" max="15364" width="23.33203125" style="2" customWidth="1"/>
    <col min="15365" max="15365" width="31.5546875" style="2" customWidth="1"/>
    <col min="15366" max="15366" width="8" style="2" bestFit="1" customWidth="1"/>
    <col min="15367" max="15367" width="27.109375" style="2" customWidth="1"/>
    <col min="15368" max="15368" width="13.6640625" style="2" customWidth="1"/>
    <col min="15369" max="15369" width="15.33203125" style="2" customWidth="1"/>
    <col min="15370" max="15370" width="11.33203125" style="2" customWidth="1"/>
    <col min="15371" max="15371" width="19" style="2" customWidth="1"/>
    <col min="15372" max="15372" width="6.88671875" style="2"/>
    <col min="15373" max="15374" width="11" style="2" customWidth="1"/>
    <col min="15375" max="15375" width="6.88671875" style="2"/>
    <col min="15376" max="15376" width="13.44140625" style="2" customWidth="1"/>
    <col min="15377" max="15377" width="13.5546875" style="2" customWidth="1"/>
    <col min="15378" max="15378" width="11.109375" style="2" customWidth="1"/>
    <col min="15379" max="15379" width="15" style="2" customWidth="1"/>
    <col min="15380" max="15605" width="6.88671875" style="2"/>
    <col min="15606" max="15606" width="5.44140625" style="2" customWidth="1"/>
    <col min="15607" max="15607" width="33.109375" style="2" customWidth="1"/>
    <col min="15608" max="15608" width="17.109375" style="2" customWidth="1"/>
    <col min="15609" max="15609" width="7.88671875" style="2" customWidth="1"/>
    <col min="15610" max="15610" width="13.88671875" style="2" customWidth="1"/>
    <col min="15611" max="15611" width="6.88671875" style="2" customWidth="1"/>
    <col min="15612" max="15612" width="22.6640625" style="2" customWidth="1"/>
    <col min="15613" max="15613" width="22.33203125" style="2" customWidth="1"/>
    <col min="15614" max="15614" width="10.88671875" style="2" customWidth="1"/>
    <col min="15615" max="15615" width="21.109375" style="2" customWidth="1"/>
    <col min="15616" max="15617" width="28" style="2" customWidth="1"/>
    <col min="15618" max="15618" width="0" style="2" hidden="1" customWidth="1"/>
    <col min="15619" max="15619" width="17" style="2" customWidth="1"/>
    <col min="15620" max="15620" width="23.33203125" style="2" customWidth="1"/>
    <col min="15621" max="15621" width="31.5546875" style="2" customWidth="1"/>
    <col min="15622" max="15622" width="8" style="2" bestFit="1" customWidth="1"/>
    <col min="15623" max="15623" width="27.109375" style="2" customWidth="1"/>
    <col min="15624" max="15624" width="13.6640625" style="2" customWidth="1"/>
    <col min="15625" max="15625" width="15.33203125" style="2" customWidth="1"/>
    <col min="15626" max="15626" width="11.33203125" style="2" customWidth="1"/>
    <col min="15627" max="15627" width="19" style="2" customWidth="1"/>
    <col min="15628" max="15628" width="6.88671875" style="2"/>
    <col min="15629" max="15630" width="11" style="2" customWidth="1"/>
    <col min="15631" max="15631" width="6.88671875" style="2"/>
    <col min="15632" max="15632" width="13.44140625" style="2" customWidth="1"/>
    <col min="15633" max="15633" width="13.5546875" style="2" customWidth="1"/>
    <col min="15634" max="15634" width="11.109375" style="2" customWidth="1"/>
    <col min="15635" max="15635" width="15" style="2" customWidth="1"/>
    <col min="15636" max="15861" width="6.88671875" style="2"/>
    <col min="15862" max="15862" width="5.44140625" style="2" customWidth="1"/>
    <col min="15863" max="15863" width="33.109375" style="2" customWidth="1"/>
    <col min="15864" max="15864" width="17.109375" style="2" customWidth="1"/>
    <col min="15865" max="15865" width="7.88671875" style="2" customWidth="1"/>
    <col min="15866" max="15866" width="13.88671875" style="2" customWidth="1"/>
    <col min="15867" max="15867" width="6.88671875" style="2" customWidth="1"/>
    <col min="15868" max="15868" width="22.6640625" style="2" customWidth="1"/>
    <col min="15869" max="15869" width="22.33203125" style="2" customWidth="1"/>
    <col min="15870" max="15870" width="10.88671875" style="2" customWidth="1"/>
    <col min="15871" max="15871" width="21.109375" style="2" customWidth="1"/>
    <col min="15872" max="15873" width="28" style="2" customWidth="1"/>
    <col min="15874" max="15874" width="0" style="2" hidden="1" customWidth="1"/>
    <col min="15875" max="15875" width="17" style="2" customWidth="1"/>
    <col min="15876" max="15876" width="23.33203125" style="2" customWidth="1"/>
    <col min="15877" max="15877" width="31.5546875" style="2" customWidth="1"/>
    <col min="15878" max="15878" width="8" style="2" bestFit="1" customWidth="1"/>
    <col min="15879" max="15879" width="27.109375" style="2" customWidth="1"/>
    <col min="15880" max="15880" width="13.6640625" style="2" customWidth="1"/>
    <col min="15881" max="15881" width="15.33203125" style="2" customWidth="1"/>
    <col min="15882" max="15882" width="11.33203125" style="2" customWidth="1"/>
    <col min="15883" max="15883" width="19" style="2" customWidth="1"/>
    <col min="15884" max="15884" width="6.88671875" style="2"/>
    <col min="15885" max="15886" width="11" style="2" customWidth="1"/>
    <col min="15887" max="15887" width="6.88671875" style="2"/>
    <col min="15888" max="15888" width="13.44140625" style="2" customWidth="1"/>
    <col min="15889" max="15889" width="13.5546875" style="2" customWidth="1"/>
    <col min="15890" max="15890" width="11.109375" style="2" customWidth="1"/>
    <col min="15891" max="15891" width="15" style="2" customWidth="1"/>
    <col min="15892" max="16117" width="6.88671875" style="2"/>
    <col min="16118" max="16118" width="5.44140625" style="2" customWidth="1"/>
    <col min="16119" max="16119" width="33.109375" style="2" customWidth="1"/>
    <col min="16120" max="16120" width="17.109375" style="2" customWidth="1"/>
    <col min="16121" max="16121" width="7.88671875" style="2" customWidth="1"/>
    <col min="16122" max="16122" width="13.88671875" style="2" customWidth="1"/>
    <col min="16123" max="16123" width="6.88671875" style="2" customWidth="1"/>
    <col min="16124" max="16124" width="22.6640625" style="2" customWidth="1"/>
    <col min="16125" max="16125" width="22.33203125" style="2" customWidth="1"/>
    <col min="16126" max="16126" width="10.88671875" style="2" customWidth="1"/>
    <col min="16127" max="16127" width="21.109375" style="2" customWidth="1"/>
    <col min="16128" max="16129" width="28" style="2" customWidth="1"/>
    <col min="16130" max="16130" width="0" style="2" hidden="1" customWidth="1"/>
    <col min="16131" max="16131" width="17" style="2" customWidth="1"/>
    <col min="16132" max="16132" width="23.33203125" style="2" customWidth="1"/>
    <col min="16133" max="16133" width="31.5546875" style="2" customWidth="1"/>
    <col min="16134" max="16134" width="8" style="2" bestFit="1" customWidth="1"/>
    <col min="16135" max="16135" width="27.109375" style="2" customWidth="1"/>
    <col min="16136" max="16136" width="13.6640625" style="2" customWidth="1"/>
    <col min="16137" max="16137" width="15.33203125" style="2" customWidth="1"/>
    <col min="16138" max="16138" width="11.33203125" style="2" customWidth="1"/>
    <col min="16139" max="16139" width="19" style="2" customWidth="1"/>
    <col min="16140" max="16140" width="6.88671875" style="2"/>
    <col min="16141" max="16142" width="11" style="2" customWidth="1"/>
    <col min="16143" max="16143" width="6.88671875" style="2"/>
    <col min="16144" max="16144" width="13.44140625" style="2" customWidth="1"/>
    <col min="16145" max="16145" width="13.5546875" style="2" customWidth="1"/>
    <col min="16146" max="16146" width="11.109375" style="2" customWidth="1"/>
    <col min="16147" max="16147" width="15" style="2" customWidth="1"/>
    <col min="16148" max="16384" width="6.88671875" style="2"/>
  </cols>
  <sheetData>
    <row r="1" spans="1:18" ht="18" x14ac:dyDescent="0.25">
      <c r="A1" s="139" t="s">
        <v>866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1:18" ht="13.6" thickBot="1" x14ac:dyDescent="0.3"/>
    <row r="3" spans="1:18" ht="13.1" thickTop="1" x14ac:dyDescent="0.3">
      <c r="A3" s="158" t="s">
        <v>1</v>
      </c>
      <c r="B3" s="152" t="s">
        <v>2</v>
      </c>
      <c r="C3" s="153" t="s">
        <v>3</v>
      </c>
      <c r="D3" s="160"/>
      <c r="E3" s="152" t="s">
        <v>4</v>
      </c>
      <c r="F3" s="157" t="s">
        <v>5</v>
      </c>
      <c r="G3" s="152" t="s">
        <v>6</v>
      </c>
      <c r="H3" s="152" t="s">
        <v>7</v>
      </c>
      <c r="I3" s="152" t="s">
        <v>8</v>
      </c>
      <c r="J3" s="153" t="s">
        <v>9</v>
      </c>
      <c r="K3" s="154"/>
      <c r="L3" s="154"/>
      <c r="M3" s="154"/>
      <c r="N3" s="160"/>
      <c r="O3" s="152" t="s">
        <v>174</v>
      </c>
      <c r="P3" s="152" t="s">
        <v>837</v>
      </c>
      <c r="Q3" s="157" t="s">
        <v>10</v>
      </c>
      <c r="R3" s="143" t="s">
        <v>11</v>
      </c>
    </row>
    <row r="4" spans="1:18" ht="12.45" x14ac:dyDescent="0.3">
      <c r="A4" s="159"/>
      <c r="B4" s="146"/>
      <c r="C4" s="149"/>
      <c r="D4" s="150"/>
      <c r="E4" s="146"/>
      <c r="F4" s="151"/>
      <c r="G4" s="146"/>
      <c r="H4" s="146"/>
      <c r="I4" s="146"/>
      <c r="J4" s="155"/>
      <c r="K4" s="156"/>
      <c r="L4" s="156"/>
      <c r="M4" s="156"/>
      <c r="N4" s="161"/>
      <c r="O4" s="146"/>
      <c r="P4" s="146"/>
      <c r="Q4" s="151"/>
      <c r="R4" s="144"/>
    </row>
    <row r="5" spans="1:18" ht="12.45" x14ac:dyDescent="0.3">
      <c r="A5" s="159"/>
      <c r="B5" s="146"/>
      <c r="C5" s="145" t="s">
        <v>12</v>
      </c>
      <c r="D5" s="145" t="s">
        <v>13</v>
      </c>
      <c r="E5" s="146"/>
      <c r="F5" s="151"/>
      <c r="G5" s="146"/>
      <c r="H5" s="146"/>
      <c r="I5" s="146"/>
      <c r="J5" s="147"/>
      <c r="K5" s="148"/>
      <c r="L5" s="151" t="s">
        <v>108</v>
      </c>
      <c r="M5" s="151" t="s">
        <v>159</v>
      </c>
      <c r="N5" s="151" t="s">
        <v>160</v>
      </c>
      <c r="O5" s="146"/>
      <c r="P5" s="146"/>
      <c r="Q5" s="151"/>
      <c r="R5" s="144"/>
    </row>
    <row r="6" spans="1:18" ht="12.45" x14ac:dyDescent="0.3">
      <c r="A6" s="159"/>
      <c r="B6" s="146"/>
      <c r="C6" s="146"/>
      <c r="D6" s="146"/>
      <c r="E6" s="146"/>
      <c r="F6" s="126"/>
      <c r="G6" s="146"/>
      <c r="H6" s="146"/>
      <c r="I6" s="146"/>
      <c r="J6" s="149"/>
      <c r="K6" s="150"/>
      <c r="L6" s="151"/>
      <c r="M6" s="151"/>
      <c r="N6" s="151"/>
      <c r="O6" s="146"/>
      <c r="P6" s="146"/>
      <c r="Q6" s="126"/>
      <c r="R6" s="144"/>
    </row>
    <row r="7" spans="1:18" x14ac:dyDescent="0.25">
      <c r="A7" s="51"/>
      <c r="B7" s="47"/>
      <c r="C7" s="47"/>
      <c r="D7" s="47"/>
      <c r="E7" s="47"/>
      <c r="F7" s="47"/>
      <c r="G7" s="47"/>
      <c r="H7" s="47"/>
      <c r="I7" s="47"/>
      <c r="J7" s="44"/>
      <c r="K7" s="45"/>
      <c r="L7" s="45"/>
      <c r="M7" s="45"/>
      <c r="N7" s="46"/>
      <c r="O7" s="47"/>
      <c r="P7" s="47"/>
      <c r="Q7" s="47"/>
      <c r="R7" s="52"/>
    </row>
    <row r="8" spans="1:18" ht="13.6" thickBot="1" x14ac:dyDescent="0.3">
      <c r="A8" s="48"/>
      <c r="B8" s="49" t="s">
        <v>14</v>
      </c>
      <c r="C8" s="49"/>
      <c r="D8" s="49"/>
      <c r="E8" s="49"/>
      <c r="F8" s="49"/>
      <c r="G8" s="49"/>
      <c r="H8" s="49"/>
      <c r="I8" s="49"/>
      <c r="J8" s="40"/>
      <c r="K8" s="41"/>
      <c r="L8" s="41"/>
      <c r="M8" s="42"/>
      <c r="N8" s="43"/>
      <c r="O8" s="49"/>
      <c r="P8" s="49"/>
      <c r="Q8" s="49"/>
      <c r="R8" s="50"/>
    </row>
    <row r="9" spans="1:18" ht="13.6" thickTop="1" x14ac:dyDescent="0.25">
      <c r="A9" s="24"/>
      <c r="B9" s="25" t="s">
        <v>127</v>
      </c>
      <c r="C9" s="25"/>
      <c r="D9" s="25"/>
      <c r="E9" s="25"/>
      <c r="F9" s="25"/>
      <c r="G9" s="25"/>
      <c r="H9" s="25"/>
      <c r="I9" s="25"/>
      <c r="J9" s="29"/>
      <c r="K9" s="30"/>
      <c r="L9" s="30"/>
      <c r="M9" s="31"/>
      <c r="N9" s="32"/>
      <c r="O9" s="25"/>
      <c r="P9" s="25"/>
      <c r="Q9" s="25"/>
      <c r="R9" s="26"/>
    </row>
    <row r="10" spans="1:18" ht="25.55" x14ac:dyDescent="0.25">
      <c r="A10" s="59">
        <v>1</v>
      </c>
      <c r="B10" s="53" t="s">
        <v>28</v>
      </c>
      <c r="C10" s="53" t="s">
        <v>110</v>
      </c>
      <c r="D10" s="53" t="s">
        <v>111</v>
      </c>
      <c r="E10" s="58">
        <v>25001</v>
      </c>
      <c r="F10" s="60"/>
      <c r="G10" s="53" t="s">
        <v>36</v>
      </c>
      <c r="H10" s="53" t="s">
        <v>141</v>
      </c>
      <c r="I10" s="53" t="s">
        <v>29</v>
      </c>
      <c r="J10" s="54" t="s">
        <v>157</v>
      </c>
      <c r="K10" s="55" t="s">
        <v>109</v>
      </c>
      <c r="L10" s="65" t="s">
        <v>163</v>
      </c>
      <c r="M10" s="56">
        <v>44802</v>
      </c>
      <c r="N10" s="57">
        <v>24170</v>
      </c>
      <c r="O10" s="58">
        <v>500000000</v>
      </c>
      <c r="P10" s="58">
        <f>4450150+50000</f>
        <v>4500150</v>
      </c>
      <c r="Q10" s="53"/>
      <c r="R10" s="16"/>
    </row>
    <row r="11" spans="1:18" x14ac:dyDescent="0.25">
      <c r="A11" s="5"/>
      <c r="B11" s="6"/>
      <c r="C11" s="6"/>
      <c r="D11" s="6"/>
      <c r="E11" s="10">
        <v>0</v>
      </c>
      <c r="F11" s="11"/>
      <c r="G11" s="6" t="s">
        <v>36</v>
      </c>
      <c r="H11" s="6" t="s">
        <v>141</v>
      </c>
      <c r="I11" s="6" t="s">
        <v>29</v>
      </c>
      <c r="J11" s="21" t="s">
        <v>157</v>
      </c>
      <c r="K11" s="33" t="s">
        <v>109</v>
      </c>
      <c r="L11" s="62" t="s">
        <v>152</v>
      </c>
      <c r="M11" s="34">
        <v>44802</v>
      </c>
      <c r="N11" s="35">
        <v>648</v>
      </c>
      <c r="O11" s="10"/>
      <c r="P11" s="10">
        <v>553680</v>
      </c>
      <c r="Q11" s="6"/>
      <c r="R11" s="12" t="s">
        <v>811</v>
      </c>
    </row>
    <row r="12" spans="1:18" ht="25.55" x14ac:dyDescent="0.25">
      <c r="A12" s="5">
        <v>2</v>
      </c>
      <c r="B12" s="6" t="s">
        <v>121</v>
      </c>
      <c r="C12" s="6" t="s">
        <v>123</v>
      </c>
      <c r="D12" s="6" t="s">
        <v>111</v>
      </c>
      <c r="E12" s="10">
        <v>9550</v>
      </c>
      <c r="F12" s="11"/>
      <c r="G12" s="6" t="s">
        <v>129</v>
      </c>
      <c r="H12" s="6" t="s">
        <v>142</v>
      </c>
      <c r="I12" s="6" t="s">
        <v>29</v>
      </c>
      <c r="J12" s="21" t="s">
        <v>157</v>
      </c>
      <c r="K12" s="33" t="s">
        <v>109</v>
      </c>
      <c r="L12" s="62" t="s">
        <v>807</v>
      </c>
      <c r="M12" s="34">
        <v>44914</v>
      </c>
      <c r="N12" s="35">
        <v>18220</v>
      </c>
      <c r="O12" s="10">
        <v>254955000</v>
      </c>
      <c r="P12" s="10">
        <v>3451600</v>
      </c>
      <c r="Q12" s="6"/>
      <c r="R12" s="12"/>
    </row>
    <row r="13" spans="1:18" ht="25.55" x14ac:dyDescent="0.25">
      <c r="A13" s="5">
        <v>3</v>
      </c>
      <c r="B13" s="6" t="s">
        <v>121</v>
      </c>
      <c r="C13" s="6" t="s">
        <v>123</v>
      </c>
      <c r="D13" s="6" t="s">
        <v>112</v>
      </c>
      <c r="E13" s="10">
        <v>5523</v>
      </c>
      <c r="F13" s="11"/>
      <c r="G13" s="6" t="s">
        <v>129</v>
      </c>
      <c r="H13" s="6" t="s">
        <v>142</v>
      </c>
      <c r="I13" s="6" t="s">
        <v>29</v>
      </c>
      <c r="J13" s="21" t="s">
        <v>157</v>
      </c>
      <c r="K13" s="33" t="s">
        <v>109</v>
      </c>
      <c r="L13" s="33"/>
      <c r="M13" s="34"/>
      <c r="N13" s="35"/>
      <c r="O13" s="10">
        <v>32585700</v>
      </c>
      <c r="P13" s="10"/>
      <c r="Q13" s="6"/>
      <c r="R13" s="12"/>
    </row>
    <row r="14" spans="1:18" ht="25.55" x14ac:dyDescent="0.25">
      <c r="A14" s="5">
        <v>4</v>
      </c>
      <c r="B14" s="6" t="s">
        <v>121</v>
      </c>
      <c r="C14" s="6" t="s">
        <v>123</v>
      </c>
      <c r="D14" s="6" t="s">
        <v>113</v>
      </c>
      <c r="E14" s="10">
        <v>5200</v>
      </c>
      <c r="F14" s="11"/>
      <c r="G14" s="6" t="s">
        <v>129</v>
      </c>
      <c r="H14" s="6" t="s">
        <v>142</v>
      </c>
      <c r="I14" s="6" t="s">
        <v>29</v>
      </c>
      <c r="J14" s="21" t="s">
        <v>157</v>
      </c>
      <c r="K14" s="33" t="s">
        <v>109</v>
      </c>
      <c r="L14" s="33"/>
      <c r="M14" s="34"/>
      <c r="N14" s="35"/>
      <c r="O14" s="10">
        <v>29028000</v>
      </c>
      <c r="P14" s="10"/>
      <c r="Q14" s="6"/>
      <c r="R14" s="12"/>
    </row>
    <row r="15" spans="1:18" ht="25.55" x14ac:dyDescent="0.25">
      <c r="A15" s="5">
        <v>5</v>
      </c>
      <c r="B15" s="6" t="s">
        <v>33</v>
      </c>
      <c r="C15" s="6" t="s">
        <v>124</v>
      </c>
      <c r="D15" s="6" t="s">
        <v>111</v>
      </c>
      <c r="E15" s="10">
        <v>342</v>
      </c>
      <c r="F15" s="11"/>
      <c r="G15" s="6" t="s">
        <v>129</v>
      </c>
      <c r="H15" s="6" t="s">
        <v>142</v>
      </c>
      <c r="I15" s="6" t="s">
        <v>29</v>
      </c>
      <c r="J15" s="21" t="s">
        <v>157</v>
      </c>
      <c r="K15" s="33" t="s">
        <v>109</v>
      </c>
      <c r="L15" s="62" t="s">
        <v>808</v>
      </c>
      <c r="M15" s="34">
        <v>44922</v>
      </c>
      <c r="N15" s="35">
        <v>434</v>
      </c>
      <c r="O15" s="10">
        <v>127500000</v>
      </c>
      <c r="P15" s="10"/>
      <c r="Q15" s="6"/>
      <c r="R15" s="12"/>
    </row>
    <row r="16" spans="1:18" ht="25.55" x14ac:dyDescent="0.25">
      <c r="A16" s="5">
        <v>6</v>
      </c>
      <c r="B16" s="6" t="s">
        <v>121</v>
      </c>
      <c r="C16" s="6" t="s">
        <v>123</v>
      </c>
      <c r="D16" s="6" t="s">
        <v>112</v>
      </c>
      <c r="E16" s="10">
        <v>12240</v>
      </c>
      <c r="F16" s="11"/>
      <c r="G16" s="6" t="s">
        <v>130</v>
      </c>
      <c r="H16" s="6" t="s">
        <v>143</v>
      </c>
      <c r="I16" s="6" t="s">
        <v>29</v>
      </c>
      <c r="J16" s="21" t="s">
        <v>157</v>
      </c>
      <c r="K16" s="33" t="s">
        <v>109</v>
      </c>
      <c r="L16" s="62" t="s">
        <v>163</v>
      </c>
      <c r="M16" s="34">
        <v>44802</v>
      </c>
      <c r="N16" s="35">
        <v>12080</v>
      </c>
      <c r="O16" s="10">
        <v>244800000</v>
      </c>
      <c r="P16" s="10">
        <f>2382800+50000</f>
        <v>2432800</v>
      </c>
      <c r="Q16" s="6"/>
      <c r="R16" s="12" t="s">
        <v>155</v>
      </c>
    </row>
    <row r="17" spans="1:18" ht="25.55" x14ac:dyDescent="0.25">
      <c r="A17" s="5">
        <v>7</v>
      </c>
      <c r="B17" s="6" t="s">
        <v>121</v>
      </c>
      <c r="C17" s="6" t="s">
        <v>123</v>
      </c>
      <c r="D17" s="6" t="s">
        <v>111</v>
      </c>
      <c r="E17" s="10">
        <v>4385</v>
      </c>
      <c r="F17" s="11"/>
      <c r="G17" s="6" t="s">
        <v>130</v>
      </c>
      <c r="H17" s="6" t="s">
        <v>143</v>
      </c>
      <c r="I17" s="6" t="s">
        <v>29</v>
      </c>
      <c r="J17" s="21" t="s">
        <v>176</v>
      </c>
      <c r="K17" s="33" t="s">
        <v>109</v>
      </c>
      <c r="L17" s="33"/>
      <c r="M17" s="34"/>
      <c r="N17" s="35"/>
      <c r="O17" s="10">
        <v>43850000</v>
      </c>
      <c r="P17" s="10"/>
      <c r="Q17" s="6"/>
      <c r="R17" s="12" t="s">
        <v>812</v>
      </c>
    </row>
    <row r="18" spans="1:18" ht="25.55" x14ac:dyDescent="0.25">
      <c r="A18" s="5">
        <v>8</v>
      </c>
      <c r="B18" s="6" t="s">
        <v>121</v>
      </c>
      <c r="C18" s="6" t="s">
        <v>123</v>
      </c>
      <c r="D18" s="6" t="s">
        <v>113</v>
      </c>
      <c r="E18" s="10">
        <v>6148</v>
      </c>
      <c r="F18" s="11"/>
      <c r="G18" s="6" t="s">
        <v>130</v>
      </c>
      <c r="H18" s="6" t="s">
        <v>143</v>
      </c>
      <c r="I18" s="6" t="s">
        <v>29</v>
      </c>
      <c r="J18" s="21" t="s">
        <v>157</v>
      </c>
      <c r="K18" s="33" t="s">
        <v>109</v>
      </c>
      <c r="L18" s="62" t="s">
        <v>164</v>
      </c>
      <c r="M18" s="34">
        <v>44802</v>
      </c>
      <c r="N18" s="35">
        <v>6314</v>
      </c>
      <c r="O18" s="10">
        <v>122960000</v>
      </c>
      <c r="P18" s="10">
        <f>1460240+50000</f>
        <v>1510240</v>
      </c>
      <c r="Q18" s="6"/>
      <c r="R18" s="12" t="s">
        <v>155</v>
      </c>
    </row>
    <row r="19" spans="1:18" x14ac:dyDescent="0.25">
      <c r="A19" s="5">
        <v>9</v>
      </c>
      <c r="B19" s="6" t="s">
        <v>121</v>
      </c>
      <c r="C19" s="6" t="s">
        <v>123</v>
      </c>
      <c r="D19" s="6" t="s">
        <v>111</v>
      </c>
      <c r="E19" s="10">
        <v>15.701999664306641</v>
      </c>
      <c r="F19" s="11"/>
      <c r="G19" s="6" t="s">
        <v>131</v>
      </c>
      <c r="H19" s="6" t="s">
        <v>144</v>
      </c>
      <c r="I19" s="6" t="s">
        <v>29</v>
      </c>
      <c r="J19" s="21" t="s">
        <v>157</v>
      </c>
      <c r="K19" s="33" t="s">
        <v>109</v>
      </c>
      <c r="L19" s="62" t="s">
        <v>115</v>
      </c>
      <c r="M19" s="34">
        <v>44804</v>
      </c>
      <c r="N19" s="35">
        <v>18360</v>
      </c>
      <c r="O19" s="10">
        <v>494612500</v>
      </c>
      <c r="P19" s="10">
        <v>3397200</v>
      </c>
      <c r="Q19" s="6"/>
      <c r="R19" s="12"/>
    </row>
    <row r="20" spans="1:18" x14ac:dyDescent="0.25">
      <c r="A20" s="5">
        <v>10</v>
      </c>
      <c r="B20" s="6" t="s">
        <v>121</v>
      </c>
      <c r="C20" s="6" t="s">
        <v>123</v>
      </c>
      <c r="D20" s="6" t="s">
        <v>112</v>
      </c>
      <c r="E20" s="10">
        <v>514</v>
      </c>
      <c r="F20" s="11"/>
      <c r="G20" s="6" t="s">
        <v>131</v>
      </c>
      <c r="H20" s="6" t="s">
        <v>144</v>
      </c>
      <c r="I20" s="6" t="s">
        <v>29</v>
      </c>
      <c r="J20" s="21" t="s">
        <v>176</v>
      </c>
      <c r="K20" s="33" t="s">
        <v>109</v>
      </c>
      <c r="L20" s="62"/>
      <c r="M20" s="34"/>
      <c r="N20" s="35"/>
      <c r="O20" s="10">
        <v>33410000</v>
      </c>
      <c r="P20" s="10"/>
      <c r="Q20" s="6"/>
      <c r="R20" s="12"/>
    </row>
    <row r="21" spans="1:18" x14ac:dyDescent="0.25">
      <c r="A21" s="5">
        <v>11</v>
      </c>
      <c r="B21" s="6" t="s">
        <v>121</v>
      </c>
      <c r="C21" s="6" t="s">
        <v>123</v>
      </c>
      <c r="D21" s="6" t="s">
        <v>113</v>
      </c>
      <c r="E21" s="10">
        <v>492</v>
      </c>
      <c r="F21" s="11"/>
      <c r="G21" s="6" t="s">
        <v>131</v>
      </c>
      <c r="H21" s="6" t="s">
        <v>144</v>
      </c>
      <c r="I21" s="6" t="s">
        <v>29</v>
      </c>
      <c r="J21" s="21" t="s">
        <v>176</v>
      </c>
      <c r="K21" s="33" t="s">
        <v>109</v>
      </c>
      <c r="L21" s="62"/>
      <c r="M21" s="34"/>
      <c r="N21" s="35"/>
      <c r="O21" s="10">
        <v>31980000</v>
      </c>
      <c r="P21" s="10"/>
      <c r="Q21" s="6"/>
      <c r="R21" s="12"/>
    </row>
    <row r="22" spans="1:18" ht="25.55" x14ac:dyDescent="0.25">
      <c r="A22" s="5">
        <v>12</v>
      </c>
      <c r="B22" s="6" t="s">
        <v>28</v>
      </c>
      <c r="C22" s="6" t="s">
        <v>110</v>
      </c>
      <c r="D22" s="6" t="s">
        <v>111</v>
      </c>
      <c r="E22" s="10">
        <v>152</v>
      </c>
      <c r="F22" s="11"/>
      <c r="G22" s="6" t="s">
        <v>131</v>
      </c>
      <c r="H22" s="6" t="s">
        <v>144</v>
      </c>
      <c r="I22" s="6" t="s">
        <v>29</v>
      </c>
      <c r="J22" s="21" t="s">
        <v>176</v>
      </c>
      <c r="K22" s="33" t="s">
        <v>109</v>
      </c>
      <c r="L22" s="62"/>
      <c r="M22" s="34"/>
      <c r="N22" s="35"/>
      <c r="O22" s="10">
        <v>9880000</v>
      </c>
      <c r="P22" s="10"/>
      <c r="Q22" s="6"/>
      <c r="R22" s="12"/>
    </row>
    <row r="23" spans="1:18" x14ac:dyDescent="0.25">
      <c r="A23" s="5">
        <v>13</v>
      </c>
      <c r="B23" s="6" t="s">
        <v>35</v>
      </c>
      <c r="C23" s="6" t="s">
        <v>125</v>
      </c>
      <c r="D23" s="6" t="s">
        <v>111</v>
      </c>
      <c r="E23" s="10">
        <v>1842</v>
      </c>
      <c r="F23" s="11"/>
      <c r="G23" s="6" t="s">
        <v>131</v>
      </c>
      <c r="H23" s="6" t="s">
        <v>144</v>
      </c>
      <c r="I23" s="6" t="s">
        <v>29</v>
      </c>
      <c r="J23" s="21" t="s">
        <v>176</v>
      </c>
      <c r="K23" s="33" t="s">
        <v>109</v>
      </c>
      <c r="L23" s="62"/>
      <c r="M23" s="34"/>
      <c r="N23" s="35"/>
      <c r="O23" s="10">
        <v>119730000</v>
      </c>
      <c r="P23" s="10"/>
      <c r="Q23" s="6"/>
      <c r="R23" s="12"/>
    </row>
    <row r="24" spans="1:18" ht="25.55" x14ac:dyDescent="0.25">
      <c r="A24" s="5">
        <v>14</v>
      </c>
      <c r="B24" s="6" t="s">
        <v>28</v>
      </c>
      <c r="C24" s="6" t="s">
        <v>110</v>
      </c>
      <c r="D24" s="6" t="s">
        <v>111</v>
      </c>
      <c r="E24" s="10">
        <v>17499.99609375</v>
      </c>
      <c r="F24" s="11"/>
      <c r="G24" s="6" t="s">
        <v>132</v>
      </c>
      <c r="H24" s="6" t="s">
        <v>151</v>
      </c>
      <c r="I24" s="6" t="s">
        <v>29</v>
      </c>
      <c r="J24" s="21" t="s">
        <v>157</v>
      </c>
      <c r="K24" s="33" t="s">
        <v>109</v>
      </c>
      <c r="L24" s="62" t="s">
        <v>171</v>
      </c>
      <c r="M24" s="34">
        <v>44804</v>
      </c>
      <c r="N24" s="35">
        <v>17530</v>
      </c>
      <c r="O24" s="10">
        <v>125125500</v>
      </c>
      <c r="P24" s="10">
        <v>3254800</v>
      </c>
      <c r="Q24" s="6"/>
      <c r="R24" s="12"/>
    </row>
    <row r="25" spans="1:18" ht="25.55" x14ac:dyDescent="0.25">
      <c r="A25" s="5">
        <v>15</v>
      </c>
      <c r="B25" s="6" t="s">
        <v>28</v>
      </c>
      <c r="C25" s="6" t="s">
        <v>110</v>
      </c>
      <c r="D25" s="6" t="s">
        <v>111</v>
      </c>
      <c r="E25" s="10">
        <v>65000</v>
      </c>
      <c r="F25" s="11"/>
      <c r="G25" s="6" t="s">
        <v>133</v>
      </c>
      <c r="H25" s="6" t="s">
        <v>145</v>
      </c>
      <c r="I25" s="6" t="s">
        <v>29</v>
      </c>
      <c r="J25" s="21" t="s">
        <v>157</v>
      </c>
      <c r="K25" s="33" t="s">
        <v>109</v>
      </c>
      <c r="L25" s="62" t="s">
        <v>175</v>
      </c>
      <c r="M25" s="34">
        <v>44819</v>
      </c>
      <c r="N25" s="35">
        <v>57600</v>
      </c>
      <c r="O25" s="10">
        <v>546000000</v>
      </c>
      <c r="P25" s="10">
        <v>9666000</v>
      </c>
      <c r="Q25" s="6"/>
      <c r="R25" s="12"/>
    </row>
    <row r="26" spans="1:18" ht="25.55" x14ac:dyDescent="0.25">
      <c r="A26" s="5">
        <v>16</v>
      </c>
      <c r="B26" s="6" t="s">
        <v>28</v>
      </c>
      <c r="C26" s="6" t="s">
        <v>110</v>
      </c>
      <c r="D26" s="6" t="s">
        <v>111</v>
      </c>
      <c r="E26" s="10">
        <v>22275</v>
      </c>
      <c r="F26" s="11"/>
      <c r="G26" s="6" t="s">
        <v>134</v>
      </c>
      <c r="H26" s="6" t="s">
        <v>146</v>
      </c>
      <c r="I26" s="6" t="s">
        <v>29</v>
      </c>
      <c r="J26" s="21" t="s">
        <v>157</v>
      </c>
      <c r="K26" s="33" t="s">
        <v>109</v>
      </c>
      <c r="L26" s="62" t="s">
        <v>172</v>
      </c>
      <c r="M26" s="34">
        <v>44804</v>
      </c>
      <c r="N26" s="35">
        <v>29660</v>
      </c>
      <c r="O26" s="10">
        <v>159266250</v>
      </c>
      <c r="P26" s="10">
        <v>5195000</v>
      </c>
      <c r="Q26" s="6"/>
      <c r="R26" s="12" t="s">
        <v>812</v>
      </c>
    </row>
    <row r="27" spans="1:18" ht="25.55" x14ac:dyDescent="0.25">
      <c r="A27" s="5">
        <v>17</v>
      </c>
      <c r="B27" s="6" t="s">
        <v>28</v>
      </c>
      <c r="C27" s="6" t="s">
        <v>110</v>
      </c>
      <c r="D27" s="6" t="s">
        <v>112</v>
      </c>
      <c r="E27" s="10">
        <v>8000</v>
      </c>
      <c r="F27" s="11"/>
      <c r="G27" s="6" t="s">
        <v>134</v>
      </c>
      <c r="H27" s="6" t="s">
        <v>146</v>
      </c>
      <c r="I27" s="6" t="s">
        <v>29</v>
      </c>
      <c r="J27" s="21" t="s">
        <v>176</v>
      </c>
      <c r="K27" s="33" t="s">
        <v>109</v>
      </c>
      <c r="L27" s="33"/>
      <c r="M27" s="34"/>
      <c r="N27" s="35"/>
      <c r="O27" s="10">
        <v>800000000</v>
      </c>
      <c r="P27" s="10"/>
      <c r="Q27" s="6"/>
      <c r="R27" s="12"/>
    </row>
    <row r="28" spans="1:18" ht="25.55" x14ac:dyDescent="0.25">
      <c r="A28" s="5">
        <v>18</v>
      </c>
      <c r="B28" s="6" t="s">
        <v>28</v>
      </c>
      <c r="C28" s="6" t="s">
        <v>110</v>
      </c>
      <c r="D28" s="6" t="s">
        <v>111</v>
      </c>
      <c r="E28" s="10">
        <v>30000</v>
      </c>
      <c r="F28" s="11"/>
      <c r="G28" s="6" t="s">
        <v>135</v>
      </c>
      <c r="H28" s="6" t="s">
        <v>147</v>
      </c>
      <c r="I28" s="6" t="s">
        <v>29</v>
      </c>
      <c r="J28" s="21" t="s">
        <v>157</v>
      </c>
      <c r="K28" s="33" t="s">
        <v>109</v>
      </c>
      <c r="L28" s="62" t="s">
        <v>165</v>
      </c>
      <c r="M28" s="34">
        <v>44802</v>
      </c>
      <c r="N28" s="35">
        <v>29100</v>
      </c>
      <c r="O28" s="10">
        <v>300000000</v>
      </c>
      <c r="P28" s="10">
        <f>5250000+50000</f>
        <v>5300000</v>
      </c>
      <c r="Q28" s="6"/>
      <c r="R28" s="12" t="s">
        <v>155</v>
      </c>
    </row>
    <row r="29" spans="1:18" ht="25.55" x14ac:dyDescent="0.25">
      <c r="A29" s="5">
        <v>19</v>
      </c>
      <c r="B29" s="6" t="s">
        <v>34</v>
      </c>
      <c r="C29" s="6" t="s">
        <v>126</v>
      </c>
      <c r="D29" s="6" t="s">
        <v>111</v>
      </c>
      <c r="E29" s="10">
        <v>2400</v>
      </c>
      <c r="F29" s="11"/>
      <c r="G29" s="6" t="s">
        <v>136</v>
      </c>
      <c r="H29" s="6" t="s">
        <v>148</v>
      </c>
      <c r="I29" s="6" t="s">
        <v>29</v>
      </c>
      <c r="J29" s="21" t="s">
        <v>157</v>
      </c>
      <c r="K29" s="33" t="s">
        <v>109</v>
      </c>
      <c r="L29" s="62" t="s">
        <v>166</v>
      </c>
      <c r="M29" s="34">
        <v>44802</v>
      </c>
      <c r="N29" s="35">
        <v>26790</v>
      </c>
      <c r="O29" s="10">
        <v>28800000</v>
      </c>
      <c r="P29" s="10">
        <v>4736400</v>
      </c>
      <c r="Q29" s="6"/>
      <c r="R29" s="12"/>
    </row>
    <row r="30" spans="1:18" ht="25.55" x14ac:dyDescent="0.25">
      <c r="A30" s="5">
        <v>20</v>
      </c>
      <c r="B30" s="6" t="s">
        <v>34</v>
      </c>
      <c r="C30" s="6" t="s">
        <v>126</v>
      </c>
      <c r="D30" s="6" t="s">
        <v>112</v>
      </c>
      <c r="E30" s="10">
        <v>3200</v>
      </c>
      <c r="F30" s="11"/>
      <c r="G30" s="6" t="s">
        <v>136</v>
      </c>
      <c r="H30" s="6" t="s">
        <v>148</v>
      </c>
      <c r="I30" s="6" t="s">
        <v>29</v>
      </c>
      <c r="J30" s="21" t="s">
        <v>176</v>
      </c>
      <c r="K30" s="33" t="s">
        <v>109</v>
      </c>
      <c r="L30" s="33"/>
      <c r="M30" s="34"/>
      <c r="N30" s="35"/>
      <c r="O30" s="10">
        <v>38400000</v>
      </c>
      <c r="P30" s="10"/>
      <c r="Q30" s="6"/>
      <c r="R30" s="12"/>
    </row>
    <row r="31" spans="1:18" ht="25.55" x14ac:dyDescent="0.25">
      <c r="A31" s="5">
        <v>21</v>
      </c>
      <c r="B31" s="6" t="s">
        <v>34</v>
      </c>
      <c r="C31" s="6" t="s">
        <v>126</v>
      </c>
      <c r="D31" s="6" t="s">
        <v>113</v>
      </c>
      <c r="E31" s="10">
        <v>4650</v>
      </c>
      <c r="F31" s="11"/>
      <c r="G31" s="6" t="s">
        <v>136</v>
      </c>
      <c r="H31" s="6" t="s">
        <v>148</v>
      </c>
      <c r="I31" s="6" t="s">
        <v>29</v>
      </c>
      <c r="J31" s="21" t="s">
        <v>176</v>
      </c>
      <c r="K31" s="33" t="s">
        <v>109</v>
      </c>
      <c r="L31" s="33"/>
      <c r="M31" s="34"/>
      <c r="N31" s="35"/>
      <c r="O31" s="10">
        <v>39060000</v>
      </c>
      <c r="P31" s="10"/>
      <c r="Q31" s="6"/>
      <c r="R31" s="12"/>
    </row>
    <row r="32" spans="1:18" ht="25.55" x14ac:dyDescent="0.25">
      <c r="A32" s="5">
        <v>22</v>
      </c>
      <c r="B32" s="6" t="s">
        <v>34</v>
      </c>
      <c r="C32" s="6" t="s">
        <v>126</v>
      </c>
      <c r="D32" s="6" t="s">
        <v>114</v>
      </c>
      <c r="E32" s="10">
        <v>3500</v>
      </c>
      <c r="F32" s="11"/>
      <c r="G32" s="6" t="s">
        <v>136</v>
      </c>
      <c r="H32" s="6" t="s">
        <v>148</v>
      </c>
      <c r="I32" s="6" t="s">
        <v>29</v>
      </c>
      <c r="J32" s="21" t="s">
        <v>176</v>
      </c>
      <c r="K32" s="33" t="s">
        <v>109</v>
      </c>
      <c r="L32" s="33"/>
      <c r="M32" s="34"/>
      <c r="N32" s="35"/>
      <c r="O32" s="10">
        <v>42000000</v>
      </c>
      <c r="P32" s="10"/>
      <c r="Q32" s="6"/>
      <c r="R32" s="12"/>
    </row>
    <row r="33" spans="1:18" ht="25.55" x14ac:dyDescent="0.25">
      <c r="A33" s="5">
        <v>23</v>
      </c>
      <c r="B33" s="6" t="s">
        <v>34</v>
      </c>
      <c r="C33" s="6" t="s">
        <v>126</v>
      </c>
      <c r="D33" s="6" t="s">
        <v>115</v>
      </c>
      <c r="E33" s="10">
        <v>4500</v>
      </c>
      <c r="F33" s="11"/>
      <c r="G33" s="6" t="s">
        <v>136</v>
      </c>
      <c r="H33" s="6" t="s">
        <v>148</v>
      </c>
      <c r="I33" s="6" t="s">
        <v>29</v>
      </c>
      <c r="J33" s="21" t="s">
        <v>176</v>
      </c>
      <c r="K33" s="33" t="s">
        <v>109</v>
      </c>
      <c r="L33" s="33"/>
      <c r="M33" s="34"/>
      <c r="N33" s="35"/>
      <c r="O33" s="10">
        <v>54000000</v>
      </c>
      <c r="P33" s="10"/>
      <c r="Q33" s="6"/>
      <c r="R33" s="12"/>
    </row>
    <row r="34" spans="1:18" ht="25.55" x14ac:dyDescent="0.25">
      <c r="A34" s="5">
        <v>24</v>
      </c>
      <c r="B34" s="6" t="s">
        <v>34</v>
      </c>
      <c r="C34" s="6" t="s">
        <v>126</v>
      </c>
      <c r="D34" s="6" t="s">
        <v>116</v>
      </c>
      <c r="E34" s="10">
        <v>4600</v>
      </c>
      <c r="F34" s="11"/>
      <c r="G34" s="6" t="s">
        <v>136</v>
      </c>
      <c r="H34" s="6" t="s">
        <v>148</v>
      </c>
      <c r="I34" s="6" t="s">
        <v>29</v>
      </c>
      <c r="J34" s="21" t="s">
        <v>176</v>
      </c>
      <c r="K34" s="33" t="s">
        <v>109</v>
      </c>
      <c r="L34" s="33"/>
      <c r="M34" s="34"/>
      <c r="N34" s="35"/>
      <c r="O34" s="10">
        <v>55200000</v>
      </c>
      <c r="P34" s="10"/>
      <c r="Q34" s="6"/>
      <c r="R34" s="12"/>
    </row>
    <row r="35" spans="1:18" ht="25.55" x14ac:dyDescent="0.25">
      <c r="A35" s="5">
        <v>25</v>
      </c>
      <c r="B35" s="6" t="s">
        <v>28</v>
      </c>
      <c r="C35" s="6" t="s">
        <v>110</v>
      </c>
      <c r="D35" s="6" t="s">
        <v>111</v>
      </c>
      <c r="E35" s="10">
        <v>4100</v>
      </c>
      <c r="F35" s="11"/>
      <c r="G35" s="6" t="s">
        <v>137</v>
      </c>
      <c r="H35" s="6" t="s">
        <v>149</v>
      </c>
      <c r="I35" s="6" t="s">
        <v>29</v>
      </c>
      <c r="J35" s="21" t="s">
        <v>157</v>
      </c>
      <c r="K35" s="33" t="s">
        <v>109</v>
      </c>
      <c r="L35" s="62" t="s">
        <v>116</v>
      </c>
      <c r="M35" s="34">
        <v>44804</v>
      </c>
      <c r="N35" s="35">
        <v>18380</v>
      </c>
      <c r="O35" s="10">
        <v>34440000</v>
      </c>
      <c r="P35" s="10">
        <v>3390800</v>
      </c>
      <c r="Q35" s="6"/>
      <c r="R35" s="12"/>
    </row>
    <row r="36" spans="1:18" ht="25.55" x14ac:dyDescent="0.25">
      <c r="A36" s="5">
        <v>26</v>
      </c>
      <c r="B36" s="6" t="s">
        <v>28</v>
      </c>
      <c r="C36" s="6" t="s">
        <v>110</v>
      </c>
      <c r="D36" s="6" t="s">
        <v>112</v>
      </c>
      <c r="E36" s="10">
        <v>4400</v>
      </c>
      <c r="F36" s="11"/>
      <c r="G36" s="6" t="s">
        <v>137</v>
      </c>
      <c r="H36" s="6" t="s">
        <v>149</v>
      </c>
      <c r="I36" s="6" t="s">
        <v>29</v>
      </c>
      <c r="J36" s="21" t="s">
        <v>176</v>
      </c>
      <c r="K36" s="33" t="s">
        <v>109</v>
      </c>
      <c r="L36" s="33"/>
      <c r="M36" s="34"/>
      <c r="N36" s="35"/>
      <c r="O36" s="10">
        <v>36960000</v>
      </c>
      <c r="P36" s="10"/>
      <c r="Q36" s="6"/>
      <c r="R36" s="12"/>
    </row>
    <row r="37" spans="1:18" ht="25.55" x14ac:dyDescent="0.25">
      <c r="A37" s="5">
        <v>27</v>
      </c>
      <c r="B37" s="6" t="s">
        <v>28</v>
      </c>
      <c r="C37" s="6" t="s">
        <v>110</v>
      </c>
      <c r="D37" s="6" t="s">
        <v>113</v>
      </c>
      <c r="E37" s="10">
        <v>3200</v>
      </c>
      <c r="F37" s="11"/>
      <c r="G37" s="6" t="s">
        <v>137</v>
      </c>
      <c r="H37" s="6" t="s">
        <v>149</v>
      </c>
      <c r="I37" s="6" t="s">
        <v>29</v>
      </c>
      <c r="J37" s="21" t="s">
        <v>176</v>
      </c>
      <c r="K37" s="33" t="s">
        <v>109</v>
      </c>
      <c r="L37" s="33"/>
      <c r="M37" s="34"/>
      <c r="N37" s="35"/>
      <c r="O37" s="10">
        <v>26880000</v>
      </c>
      <c r="P37" s="10"/>
      <c r="Q37" s="6"/>
      <c r="R37" s="12"/>
    </row>
    <row r="38" spans="1:18" ht="25.55" x14ac:dyDescent="0.25">
      <c r="A38" s="5">
        <v>28</v>
      </c>
      <c r="B38" s="6" t="s">
        <v>28</v>
      </c>
      <c r="C38" s="6" t="s">
        <v>110</v>
      </c>
      <c r="D38" s="6" t="s">
        <v>114</v>
      </c>
      <c r="E38" s="10">
        <v>3450</v>
      </c>
      <c r="F38" s="11"/>
      <c r="G38" s="6" t="s">
        <v>137</v>
      </c>
      <c r="H38" s="6" t="s">
        <v>149</v>
      </c>
      <c r="I38" s="6" t="s">
        <v>29</v>
      </c>
      <c r="J38" s="21" t="s">
        <v>176</v>
      </c>
      <c r="K38" s="33" t="s">
        <v>109</v>
      </c>
      <c r="L38" s="33"/>
      <c r="M38" s="34"/>
      <c r="N38" s="35"/>
      <c r="O38" s="10">
        <v>28980000</v>
      </c>
      <c r="P38" s="10"/>
      <c r="Q38" s="6"/>
      <c r="R38" s="12"/>
    </row>
    <row r="39" spans="1:18" ht="25.55" x14ac:dyDescent="0.25">
      <c r="A39" s="5">
        <v>29</v>
      </c>
      <c r="B39" s="6" t="s">
        <v>28</v>
      </c>
      <c r="C39" s="6" t="s">
        <v>110</v>
      </c>
      <c r="D39" s="6" t="s">
        <v>115</v>
      </c>
      <c r="E39" s="10">
        <v>5000</v>
      </c>
      <c r="F39" s="11"/>
      <c r="G39" s="6" t="s">
        <v>137</v>
      </c>
      <c r="H39" s="6" t="s">
        <v>149</v>
      </c>
      <c r="I39" s="6" t="s">
        <v>29</v>
      </c>
      <c r="J39" s="21" t="s">
        <v>176</v>
      </c>
      <c r="K39" s="33" t="s">
        <v>109</v>
      </c>
      <c r="L39" s="33"/>
      <c r="M39" s="34"/>
      <c r="N39" s="35"/>
      <c r="O39" s="10">
        <v>12250000</v>
      </c>
      <c r="P39" s="10"/>
      <c r="Q39" s="6"/>
      <c r="R39" s="12"/>
    </row>
    <row r="40" spans="1:18" ht="38.299999999999997" x14ac:dyDescent="0.25">
      <c r="A40" s="5">
        <v>30</v>
      </c>
      <c r="B40" s="6" t="s">
        <v>31</v>
      </c>
      <c r="C40" s="6" t="s">
        <v>123</v>
      </c>
      <c r="D40" s="6" t="s">
        <v>111</v>
      </c>
      <c r="E40" s="10">
        <v>19200</v>
      </c>
      <c r="F40" s="11"/>
      <c r="G40" s="6" t="s">
        <v>32</v>
      </c>
      <c r="H40" s="6" t="s">
        <v>161</v>
      </c>
      <c r="I40" s="6" t="s">
        <v>29</v>
      </c>
      <c r="J40" s="21" t="s">
        <v>157</v>
      </c>
      <c r="K40" s="33" t="s">
        <v>109</v>
      </c>
      <c r="L40" s="62" t="s">
        <v>167</v>
      </c>
      <c r="M40" s="34">
        <v>44804</v>
      </c>
      <c r="N40" s="35">
        <v>18760</v>
      </c>
      <c r="O40" s="10">
        <v>40320000</v>
      </c>
      <c r="P40" s="10">
        <f>3522000+50000</f>
        <v>3572000</v>
      </c>
      <c r="Q40" s="6"/>
      <c r="R40" s="12" t="s">
        <v>810</v>
      </c>
    </row>
    <row r="41" spans="1:18" ht="25.55" x14ac:dyDescent="0.25">
      <c r="A41" s="5">
        <v>31</v>
      </c>
      <c r="B41" s="6" t="s">
        <v>28</v>
      </c>
      <c r="C41" s="6" t="s">
        <v>110</v>
      </c>
      <c r="D41" s="6" t="s">
        <v>111</v>
      </c>
      <c r="E41" s="10">
        <v>5885</v>
      </c>
      <c r="F41" s="11"/>
      <c r="G41" s="6" t="s">
        <v>138</v>
      </c>
      <c r="H41" s="6" t="s">
        <v>162</v>
      </c>
      <c r="I41" s="6" t="s">
        <v>29</v>
      </c>
      <c r="J41" s="21" t="s">
        <v>157</v>
      </c>
      <c r="K41" s="33" t="s">
        <v>109</v>
      </c>
      <c r="L41" s="62" t="s">
        <v>128</v>
      </c>
      <c r="M41" s="34">
        <v>44804</v>
      </c>
      <c r="N41" s="35">
        <v>8771</v>
      </c>
      <c r="O41" s="10">
        <v>272360000</v>
      </c>
      <c r="P41" s="10">
        <v>1853360</v>
      </c>
      <c r="Q41" s="6"/>
      <c r="R41" s="12" t="s">
        <v>809</v>
      </c>
    </row>
    <row r="42" spans="1:18" ht="38.299999999999997" x14ac:dyDescent="0.25">
      <c r="A42" s="5">
        <v>32</v>
      </c>
      <c r="B42" s="6" t="s">
        <v>28</v>
      </c>
      <c r="C42" s="6" t="s">
        <v>110</v>
      </c>
      <c r="D42" s="6" t="s">
        <v>111</v>
      </c>
      <c r="E42" s="10">
        <v>10156</v>
      </c>
      <c r="F42" s="11"/>
      <c r="G42" s="6" t="s">
        <v>139</v>
      </c>
      <c r="H42" s="6" t="s">
        <v>168</v>
      </c>
      <c r="I42" s="6" t="s">
        <v>29</v>
      </c>
      <c r="J42" s="21" t="s">
        <v>157</v>
      </c>
      <c r="K42" s="33" t="s">
        <v>109</v>
      </c>
      <c r="L42" s="62" t="s">
        <v>169</v>
      </c>
      <c r="M42" s="34">
        <v>44802</v>
      </c>
      <c r="N42" s="35">
        <v>9164</v>
      </c>
      <c r="O42" s="10">
        <v>487488000</v>
      </c>
      <c r="P42" s="10">
        <f>2074960+50000</f>
        <v>2124960</v>
      </c>
      <c r="Q42" s="6"/>
      <c r="R42" s="12" t="s">
        <v>155</v>
      </c>
    </row>
    <row r="43" spans="1:18" x14ac:dyDescent="0.25">
      <c r="A43" s="5">
        <v>33</v>
      </c>
      <c r="B43" s="6" t="s">
        <v>33</v>
      </c>
      <c r="C43" s="6" t="s">
        <v>124</v>
      </c>
      <c r="D43" s="6" t="s">
        <v>111</v>
      </c>
      <c r="E43" s="10">
        <v>10718</v>
      </c>
      <c r="F43" s="11"/>
      <c r="G43" s="6" t="s">
        <v>140</v>
      </c>
      <c r="H43" s="6" t="s">
        <v>150</v>
      </c>
      <c r="I43" s="6" t="s">
        <v>29</v>
      </c>
      <c r="J43" s="21" t="s">
        <v>157</v>
      </c>
      <c r="K43" s="33" t="s">
        <v>109</v>
      </c>
      <c r="L43" s="62" t="s">
        <v>113</v>
      </c>
      <c r="M43" s="34">
        <v>44804</v>
      </c>
      <c r="N43" s="35">
        <v>10490</v>
      </c>
      <c r="O43" s="10">
        <v>617224900</v>
      </c>
      <c r="P43" s="10">
        <f>2163600+50000</f>
        <v>2213600</v>
      </c>
      <c r="Q43" s="6"/>
      <c r="R43" s="12"/>
    </row>
    <row r="44" spans="1:18" x14ac:dyDescent="0.25">
      <c r="A44" s="5">
        <v>34</v>
      </c>
      <c r="B44" s="6"/>
      <c r="C44" s="6"/>
      <c r="D44" s="6"/>
      <c r="E44" s="10"/>
      <c r="F44" s="11"/>
      <c r="G44" s="6"/>
      <c r="H44" s="6" t="s">
        <v>156</v>
      </c>
      <c r="I44" s="6" t="s">
        <v>29</v>
      </c>
      <c r="J44" s="21" t="s">
        <v>176</v>
      </c>
      <c r="K44" s="33" t="s">
        <v>109</v>
      </c>
      <c r="L44" s="62" t="s">
        <v>173</v>
      </c>
      <c r="M44" s="34">
        <v>44812</v>
      </c>
      <c r="N44" s="35">
        <v>20000</v>
      </c>
      <c r="O44" s="10"/>
      <c r="P44" s="10">
        <f>3650000+50000+219200</f>
        <v>3919200</v>
      </c>
      <c r="Q44" s="6"/>
      <c r="R44" s="12" t="s">
        <v>867</v>
      </c>
    </row>
    <row r="45" spans="1:18" ht="38.299999999999997" x14ac:dyDescent="0.25">
      <c r="A45" s="5">
        <v>35</v>
      </c>
      <c r="B45" s="6" t="s">
        <v>37</v>
      </c>
      <c r="C45" s="7" t="s">
        <v>38</v>
      </c>
      <c r="D45" s="7" t="s">
        <v>19</v>
      </c>
      <c r="E45" s="8">
        <v>13723</v>
      </c>
      <c r="F45" s="9">
        <v>1991</v>
      </c>
      <c r="G45" s="6" t="s">
        <v>39</v>
      </c>
      <c r="H45" s="6" t="s">
        <v>40</v>
      </c>
      <c r="I45" s="7" t="s">
        <v>18</v>
      </c>
      <c r="J45" s="21" t="s">
        <v>157</v>
      </c>
      <c r="K45" s="33" t="s">
        <v>109</v>
      </c>
      <c r="L45" s="62" t="s">
        <v>114</v>
      </c>
      <c r="M45" s="34">
        <v>44804</v>
      </c>
      <c r="N45" s="35">
        <v>19580</v>
      </c>
      <c r="O45" s="8">
        <v>322560000</v>
      </c>
      <c r="P45" s="8">
        <v>3582800</v>
      </c>
      <c r="Q45" s="6" t="s">
        <v>41</v>
      </c>
      <c r="R45" s="12"/>
    </row>
    <row r="46" spans="1:18" ht="38.299999999999997" x14ac:dyDescent="0.25">
      <c r="A46" s="5">
        <v>36</v>
      </c>
      <c r="B46" s="6" t="s">
        <v>37</v>
      </c>
      <c r="C46" s="7" t="s">
        <v>38</v>
      </c>
      <c r="D46" s="7" t="s">
        <v>20</v>
      </c>
      <c r="E46" s="8">
        <v>6363</v>
      </c>
      <c r="F46" s="9">
        <v>1991</v>
      </c>
      <c r="G46" s="6" t="s">
        <v>39</v>
      </c>
      <c r="H46" s="6" t="s">
        <v>40</v>
      </c>
      <c r="I46" s="7" t="s">
        <v>18</v>
      </c>
      <c r="J46" s="21" t="s">
        <v>176</v>
      </c>
      <c r="K46" s="33" t="s">
        <v>109</v>
      </c>
      <c r="L46" s="33"/>
      <c r="M46" s="34"/>
      <c r="N46" s="35"/>
      <c r="O46" s="8">
        <v>76800000</v>
      </c>
      <c r="P46" s="8">
        <v>0</v>
      </c>
      <c r="Q46" s="6" t="s">
        <v>41</v>
      </c>
      <c r="R46" s="12"/>
    </row>
    <row r="47" spans="1:18" x14ac:dyDescent="0.25">
      <c r="A47" s="5"/>
      <c r="B47" s="6"/>
      <c r="C47" s="6"/>
      <c r="D47" s="6"/>
      <c r="E47" s="10"/>
      <c r="F47" s="11"/>
      <c r="G47" s="6"/>
      <c r="H47" s="6"/>
      <c r="I47" s="6"/>
      <c r="J47" s="21"/>
      <c r="K47" s="33"/>
      <c r="L47" s="33"/>
      <c r="M47" s="34"/>
      <c r="N47" s="35"/>
      <c r="O47" s="10"/>
      <c r="P47" s="10"/>
      <c r="Q47" s="6"/>
      <c r="R47" s="13"/>
    </row>
    <row r="48" spans="1:18" x14ac:dyDescent="0.25">
      <c r="A48" s="5"/>
      <c r="B48" s="25" t="s">
        <v>153</v>
      </c>
      <c r="C48" s="6"/>
      <c r="D48" s="6"/>
      <c r="E48" s="10"/>
      <c r="F48" s="11"/>
      <c r="G48" s="6"/>
      <c r="H48" s="6"/>
      <c r="I48" s="6"/>
      <c r="J48" s="21"/>
      <c r="K48" s="33"/>
      <c r="L48" s="33"/>
      <c r="M48" s="34"/>
      <c r="N48" s="35"/>
      <c r="O48" s="10"/>
      <c r="P48" s="10"/>
      <c r="Q48" s="6"/>
      <c r="R48" s="13"/>
    </row>
    <row r="49" spans="1:18" ht="25.55" x14ac:dyDescent="0.25">
      <c r="A49" s="5">
        <v>37</v>
      </c>
      <c r="B49" s="6" t="s">
        <v>15</v>
      </c>
      <c r="C49" s="6" t="s">
        <v>24</v>
      </c>
      <c r="D49" s="6" t="s">
        <v>17</v>
      </c>
      <c r="E49" s="10">
        <v>9100</v>
      </c>
      <c r="F49" s="11">
        <v>1979</v>
      </c>
      <c r="G49" s="6" t="s">
        <v>846</v>
      </c>
      <c r="H49" s="6" t="s">
        <v>838</v>
      </c>
      <c r="I49" s="6" t="s">
        <v>18</v>
      </c>
      <c r="J49" s="21" t="s">
        <v>157</v>
      </c>
      <c r="K49" s="33" t="s">
        <v>109</v>
      </c>
      <c r="L49" s="33">
        <v>326</v>
      </c>
      <c r="M49" s="34">
        <v>44889</v>
      </c>
      <c r="N49" s="35">
        <v>1670</v>
      </c>
      <c r="O49" s="10">
        <v>28800000</v>
      </c>
      <c r="P49" s="10">
        <v>0</v>
      </c>
      <c r="Q49" s="6" t="s">
        <v>49</v>
      </c>
      <c r="R49" s="13" t="s">
        <v>80</v>
      </c>
    </row>
    <row r="50" spans="1:18" x14ac:dyDescent="0.25">
      <c r="A50" s="5"/>
      <c r="B50" s="6"/>
      <c r="C50" s="6"/>
      <c r="D50" s="6"/>
      <c r="E50" s="10"/>
      <c r="F50" s="11"/>
      <c r="G50" s="6"/>
      <c r="H50" s="6"/>
      <c r="I50" s="6"/>
      <c r="J50" s="21"/>
      <c r="K50" s="33"/>
      <c r="L50" s="33"/>
      <c r="M50" s="34"/>
      <c r="N50" s="35"/>
      <c r="O50" s="10"/>
      <c r="P50" s="10"/>
      <c r="Q50" s="6"/>
      <c r="R50" s="13"/>
    </row>
    <row r="51" spans="1:18" ht="38.299999999999997" x14ac:dyDescent="0.25">
      <c r="A51" s="5">
        <v>38</v>
      </c>
      <c r="B51" s="6" t="s">
        <v>15</v>
      </c>
      <c r="C51" s="6" t="s">
        <v>24</v>
      </c>
      <c r="D51" s="6" t="s">
        <v>21</v>
      </c>
      <c r="E51" s="10">
        <v>20400</v>
      </c>
      <c r="F51" s="11">
        <v>1979</v>
      </c>
      <c r="G51" s="6" t="s">
        <v>847</v>
      </c>
      <c r="H51" s="6" t="s">
        <v>839</v>
      </c>
      <c r="I51" s="6" t="s">
        <v>18</v>
      </c>
      <c r="J51" s="21" t="s">
        <v>157</v>
      </c>
      <c r="K51" s="33" t="s">
        <v>109</v>
      </c>
      <c r="L51" s="33">
        <v>4</v>
      </c>
      <c r="M51" s="34">
        <v>44776</v>
      </c>
      <c r="N51" s="35">
        <v>2100</v>
      </c>
      <c r="O51" s="10">
        <v>42000000</v>
      </c>
      <c r="P51" s="10">
        <v>0</v>
      </c>
      <c r="Q51" s="6" t="s">
        <v>49</v>
      </c>
      <c r="R51" s="13" t="s">
        <v>81</v>
      </c>
    </row>
    <row r="52" spans="1:18" x14ac:dyDescent="0.25">
      <c r="A52" s="5"/>
      <c r="B52" s="6"/>
      <c r="C52" s="6"/>
      <c r="D52" s="6"/>
      <c r="E52" s="10"/>
      <c r="F52" s="11"/>
      <c r="G52" s="6"/>
      <c r="H52" s="6"/>
      <c r="I52" s="6"/>
      <c r="J52" s="21"/>
      <c r="K52" s="33"/>
      <c r="L52" s="33"/>
      <c r="M52" s="34"/>
      <c r="N52" s="35"/>
      <c r="O52" s="10"/>
      <c r="P52" s="10"/>
      <c r="Q52" s="6"/>
      <c r="R52" s="13"/>
    </row>
    <row r="53" spans="1:18" ht="38.299999999999997" x14ac:dyDescent="0.25">
      <c r="A53" s="5">
        <v>39</v>
      </c>
      <c r="B53" s="6" t="s">
        <v>15</v>
      </c>
      <c r="C53" s="6" t="s">
        <v>24</v>
      </c>
      <c r="D53" s="6" t="s">
        <v>25</v>
      </c>
      <c r="E53" s="10">
        <v>13200</v>
      </c>
      <c r="F53" s="11">
        <v>1979</v>
      </c>
      <c r="G53" s="6" t="s">
        <v>848</v>
      </c>
      <c r="H53" s="6" t="s">
        <v>840</v>
      </c>
      <c r="I53" s="6" t="s">
        <v>18</v>
      </c>
      <c r="J53" s="21" t="s">
        <v>157</v>
      </c>
      <c r="K53" s="33" t="s">
        <v>109</v>
      </c>
      <c r="L53" s="33">
        <v>92</v>
      </c>
      <c r="M53" s="34">
        <v>44859</v>
      </c>
      <c r="N53" s="35">
        <v>8699</v>
      </c>
      <c r="O53" s="10">
        <v>55200000</v>
      </c>
      <c r="P53" s="10">
        <v>0</v>
      </c>
      <c r="Q53" s="6" t="s">
        <v>49</v>
      </c>
      <c r="R53" s="13" t="s">
        <v>82</v>
      </c>
    </row>
    <row r="54" spans="1:18" x14ac:dyDescent="0.25">
      <c r="A54" s="5"/>
      <c r="B54" s="6"/>
      <c r="C54" s="6"/>
      <c r="D54" s="6"/>
      <c r="E54" s="10"/>
      <c r="F54" s="11"/>
      <c r="G54" s="6"/>
      <c r="H54" s="6"/>
      <c r="I54" s="6"/>
      <c r="J54" s="21"/>
      <c r="K54" s="33"/>
      <c r="L54" s="33"/>
      <c r="M54" s="34"/>
      <c r="N54" s="35"/>
      <c r="O54" s="10"/>
      <c r="P54" s="10"/>
      <c r="Q54" s="6"/>
      <c r="R54" s="13"/>
    </row>
    <row r="55" spans="1:18" ht="38.299999999999997" x14ac:dyDescent="0.25">
      <c r="A55" s="5">
        <v>40</v>
      </c>
      <c r="B55" s="6" t="s">
        <v>15</v>
      </c>
      <c r="C55" s="6" t="s">
        <v>16</v>
      </c>
      <c r="D55" s="6" t="s">
        <v>17</v>
      </c>
      <c r="E55" s="10">
        <v>22200</v>
      </c>
      <c r="F55" s="11">
        <v>2008</v>
      </c>
      <c r="G55" s="6" t="s">
        <v>848</v>
      </c>
      <c r="H55" s="6" t="s">
        <v>841</v>
      </c>
      <c r="I55" s="6" t="s">
        <v>18</v>
      </c>
      <c r="J55" s="21" t="s">
        <v>157</v>
      </c>
      <c r="K55" s="33" t="s">
        <v>109</v>
      </c>
      <c r="L55" s="33">
        <v>89</v>
      </c>
      <c r="M55" s="34">
        <v>44859</v>
      </c>
      <c r="N55" s="35">
        <v>2101</v>
      </c>
      <c r="O55" s="10">
        <v>1080000000</v>
      </c>
      <c r="P55" s="10">
        <v>0</v>
      </c>
      <c r="Q55" s="6" t="s">
        <v>49</v>
      </c>
      <c r="R55" s="13" t="s">
        <v>83</v>
      </c>
    </row>
    <row r="56" spans="1:18" ht="24.9" x14ac:dyDescent="0.3">
      <c r="A56" s="5">
        <v>41</v>
      </c>
      <c r="B56" s="140" t="s">
        <v>868</v>
      </c>
      <c r="C56" s="6"/>
      <c r="D56" s="6"/>
      <c r="E56" s="10"/>
      <c r="F56" s="11"/>
      <c r="G56" s="6" t="s">
        <v>849</v>
      </c>
      <c r="H56" s="6" t="s">
        <v>841</v>
      </c>
      <c r="I56" s="6"/>
      <c r="J56" s="21" t="s">
        <v>157</v>
      </c>
      <c r="K56" s="33" t="s">
        <v>109</v>
      </c>
      <c r="L56" s="33">
        <v>45</v>
      </c>
      <c r="M56" s="34">
        <v>44816</v>
      </c>
      <c r="N56" s="35">
        <v>2093</v>
      </c>
      <c r="O56" s="10"/>
      <c r="P56" s="10">
        <v>0</v>
      </c>
      <c r="Q56" s="6"/>
      <c r="R56" s="13" t="s">
        <v>84</v>
      </c>
    </row>
    <row r="57" spans="1:18" ht="12.45" x14ac:dyDescent="0.3">
      <c r="A57" s="5"/>
      <c r="B57" s="6"/>
      <c r="C57" s="6"/>
      <c r="D57" s="6"/>
      <c r="E57" s="10"/>
      <c r="F57" s="11"/>
      <c r="G57" s="6"/>
      <c r="H57" s="6"/>
      <c r="I57" s="6"/>
      <c r="J57" s="21"/>
      <c r="K57" s="33"/>
      <c r="L57" s="33"/>
      <c r="M57" s="34"/>
      <c r="N57" s="35"/>
      <c r="O57" s="10"/>
      <c r="P57" s="10"/>
      <c r="Q57" s="6"/>
      <c r="R57" s="13"/>
    </row>
    <row r="58" spans="1:18" ht="24.9" x14ac:dyDescent="0.3">
      <c r="A58" s="5">
        <v>42</v>
      </c>
      <c r="B58" s="6" t="s">
        <v>15</v>
      </c>
      <c r="C58" s="6" t="s">
        <v>16</v>
      </c>
      <c r="D58" s="6" t="s">
        <v>17</v>
      </c>
      <c r="E58" s="10">
        <v>20640</v>
      </c>
      <c r="F58" s="11">
        <v>1994</v>
      </c>
      <c r="G58" s="6" t="s">
        <v>849</v>
      </c>
      <c r="H58" s="6" t="s">
        <v>842</v>
      </c>
      <c r="I58" s="6" t="s">
        <v>18</v>
      </c>
      <c r="J58" s="21" t="s">
        <v>157</v>
      </c>
      <c r="K58" s="33" t="s">
        <v>109</v>
      </c>
      <c r="L58" s="33">
        <v>44</v>
      </c>
      <c r="M58" s="34">
        <v>44816</v>
      </c>
      <c r="N58" s="35">
        <v>3498</v>
      </c>
      <c r="O58" s="10">
        <v>125125500</v>
      </c>
      <c r="P58" s="10">
        <v>0</v>
      </c>
      <c r="Q58" s="6" t="s">
        <v>49</v>
      </c>
      <c r="R58" s="13" t="s">
        <v>85</v>
      </c>
    </row>
    <row r="59" spans="1:18" ht="12.45" x14ac:dyDescent="0.3">
      <c r="A59" s="5"/>
      <c r="B59" s="6"/>
      <c r="C59" s="6"/>
      <c r="D59" s="6"/>
      <c r="E59" s="10"/>
      <c r="F59" s="11"/>
      <c r="G59" s="6"/>
      <c r="H59" s="6"/>
      <c r="I59" s="6"/>
      <c r="J59" s="21"/>
      <c r="K59" s="33"/>
      <c r="L59" s="33"/>
      <c r="M59" s="34"/>
      <c r="N59" s="35"/>
      <c r="O59" s="10"/>
      <c r="P59" s="10"/>
      <c r="Q59" s="6"/>
      <c r="R59" s="13"/>
    </row>
    <row r="60" spans="1:18" ht="24.9" x14ac:dyDescent="0.3">
      <c r="A60" s="5">
        <v>43</v>
      </c>
      <c r="B60" s="6" t="s">
        <v>15</v>
      </c>
      <c r="C60" s="6" t="s">
        <v>16</v>
      </c>
      <c r="D60" s="6" t="s">
        <v>17</v>
      </c>
      <c r="E60" s="10">
        <v>14820</v>
      </c>
      <c r="F60" s="11">
        <v>1998</v>
      </c>
      <c r="G60" s="6" t="s">
        <v>846</v>
      </c>
      <c r="H60" s="6" t="s">
        <v>843</v>
      </c>
      <c r="I60" s="6" t="s">
        <v>18</v>
      </c>
      <c r="J60" s="21" t="s">
        <v>157</v>
      </c>
      <c r="K60" s="33" t="s">
        <v>109</v>
      </c>
      <c r="L60" s="33">
        <v>324</v>
      </c>
      <c r="M60" s="34">
        <v>44889</v>
      </c>
      <c r="N60" s="35">
        <v>3704</v>
      </c>
      <c r="O60" s="10">
        <v>159266250</v>
      </c>
      <c r="P60" s="10">
        <v>0</v>
      </c>
      <c r="Q60" s="6" t="s">
        <v>49</v>
      </c>
      <c r="R60" s="13" t="s">
        <v>86</v>
      </c>
    </row>
    <row r="61" spans="1:18" ht="12.45" x14ac:dyDescent="0.3">
      <c r="A61" s="5"/>
      <c r="B61" s="6"/>
      <c r="C61" s="6"/>
      <c r="D61" s="6"/>
      <c r="E61" s="10"/>
      <c r="F61" s="11"/>
      <c r="G61" s="6"/>
      <c r="H61" s="6"/>
      <c r="I61" s="6"/>
      <c r="J61" s="21"/>
      <c r="K61" s="33"/>
      <c r="L61" s="33"/>
      <c r="M61" s="34"/>
      <c r="N61" s="35"/>
      <c r="O61" s="10"/>
      <c r="P61" s="10"/>
      <c r="Q61" s="6"/>
      <c r="R61" s="13"/>
    </row>
    <row r="62" spans="1:18" ht="24.9" x14ac:dyDescent="0.3">
      <c r="A62" s="5">
        <v>44</v>
      </c>
      <c r="B62" s="6" t="s">
        <v>15</v>
      </c>
      <c r="C62" s="6" t="s">
        <v>16</v>
      </c>
      <c r="D62" s="6" t="s">
        <v>17</v>
      </c>
      <c r="E62" s="10">
        <v>6650</v>
      </c>
      <c r="F62" s="11">
        <v>2006</v>
      </c>
      <c r="G62" s="6" t="s">
        <v>850</v>
      </c>
      <c r="H62" s="6" t="s">
        <v>844</v>
      </c>
      <c r="I62" s="6" t="s">
        <v>18</v>
      </c>
      <c r="J62" s="21" t="s">
        <v>157</v>
      </c>
      <c r="K62" s="33" t="s">
        <v>109</v>
      </c>
      <c r="L62" s="33">
        <v>39</v>
      </c>
      <c r="M62" s="34">
        <v>44704</v>
      </c>
      <c r="N62" s="35">
        <v>1854</v>
      </c>
      <c r="O62" s="10">
        <v>9880000</v>
      </c>
      <c r="P62" s="10">
        <v>0</v>
      </c>
      <c r="Q62" s="6" t="s">
        <v>49</v>
      </c>
      <c r="R62" s="13" t="s">
        <v>87</v>
      </c>
    </row>
    <row r="63" spans="1:18" ht="24.9" x14ac:dyDescent="0.3">
      <c r="A63" s="5">
        <v>45</v>
      </c>
      <c r="B63" s="140" t="s">
        <v>868</v>
      </c>
      <c r="C63" s="6"/>
      <c r="D63" s="6"/>
      <c r="E63" s="10"/>
      <c r="F63" s="11"/>
      <c r="G63" s="6" t="s">
        <v>850</v>
      </c>
      <c r="H63" s="6"/>
      <c r="I63" s="6"/>
      <c r="J63" s="21" t="s">
        <v>157</v>
      </c>
      <c r="K63" s="33" t="s">
        <v>109</v>
      </c>
      <c r="L63" s="33">
        <v>40</v>
      </c>
      <c r="M63" s="34">
        <v>44704</v>
      </c>
      <c r="N63" s="35">
        <v>459</v>
      </c>
      <c r="O63" s="10"/>
      <c r="P63" s="10">
        <v>0</v>
      </c>
      <c r="Q63" s="6"/>
      <c r="R63" s="13" t="s">
        <v>88</v>
      </c>
    </row>
    <row r="64" spans="1:18" ht="24.9" x14ac:dyDescent="0.3">
      <c r="A64" s="5">
        <v>46</v>
      </c>
      <c r="B64" s="140" t="s">
        <v>868</v>
      </c>
      <c r="C64" s="6"/>
      <c r="D64" s="6"/>
      <c r="E64" s="10"/>
      <c r="F64" s="11"/>
      <c r="G64" s="6" t="s">
        <v>850</v>
      </c>
      <c r="H64" s="6"/>
      <c r="I64" s="6"/>
      <c r="J64" s="21" t="s">
        <v>157</v>
      </c>
      <c r="K64" s="33" t="s">
        <v>109</v>
      </c>
      <c r="L64" s="33">
        <v>41</v>
      </c>
      <c r="M64" s="34">
        <v>44704</v>
      </c>
      <c r="N64" s="35">
        <v>2941</v>
      </c>
      <c r="O64" s="10"/>
      <c r="P64" s="10">
        <v>0</v>
      </c>
      <c r="Q64" s="6"/>
      <c r="R64" s="13" t="s">
        <v>89</v>
      </c>
    </row>
    <row r="65" spans="1:18" ht="24.9" x14ac:dyDescent="0.3">
      <c r="A65" s="5">
        <v>47</v>
      </c>
      <c r="B65" s="140" t="s">
        <v>868</v>
      </c>
      <c r="C65" s="6"/>
      <c r="D65" s="6"/>
      <c r="E65" s="10"/>
      <c r="F65" s="11"/>
      <c r="G65" s="6" t="s">
        <v>850</v>
      </c>
      <c r="H65" s="6"/>
      <c r="I65" s="6"/>
      <c r="J65" s="21" t="s">
        <v>157</v>
      </c>
      <c r="K65" s="33" t="s">
        <v>109</v>
      </c>
      <c r="L65" s="33">
        <v>42</v>
      </c>
      <c r="M65" s="34">
        <v>44704</v>
      </c>
      <c r="N65" s="35">
        <v>713</v>
      </c>
      <c r="O65" s="10"/>
      <c r="P65" s="10">
        <v>0</v>
      </c>
      <c r="Q65" s="6"/>
      <c r="R65" s="13" t="s">
        <v>90</v>
      </c>
    </row>
    <row r="66" spans="1:18" ht="12.45" x14ac:dyDescent="0.3">
      <c r="A66" s="5"/>
      <c r="B66" s="6"/>
      <c r="C66" s="6"/>
      <c r="D66" s="6"/>
      <c r="E66" s="10"/>
      <c r="F66" s="11"/>
      <c r="G66" s="6"/>
      <c r="H66" s="6"/>
      <c r="I66" s="6"/>
      <c r="J66" s="21"/>
      <c r="K66" s="33"/>
      <c r="L66" s="33"/>
      <c r="M66" s="34"/>
      <c r="N66" s="35"/>
      <c r="O66" s="10"/>
      <c r="P66" s="10"/>
      <c r="Q66" s="6"/>
      <c r="R66" s="13"/>
    </row>
    <row r="67" spans="1:18" ht="24.9" x14ac:dyDescent="0.3">
      <c r="A67" s="5">
        <v>48</v>
      </c>
      <c r="B67" s="6" t="s">
        <v>15</v>
      </c>
      <c r="C67" s="6" t="s">
        <v>26</v>
      </c>
      <c r="D67" s="6" t="s">
        <v>17</v>
      </c>
      <c r="E67" s="10">
        <v>31070</v>
      </c>
      <c r="F67" s="11">
        <v>2006</v>
      </c>
      <c r="G67" s="21" t="s">
        <v>850</v>
      </c>
      <c r="H67" s="6" t="s">
        <v>845</v>
      </c>
      <c r="I67" s="6" t="s">
        <v>18</v>
      </c>
      <c r="J67" s="21" t="s">
        <v>157</v>
      </c>
      <c r="K67" s="33" t="s">
        <v>109</v>
      </c>
      <c r="L67" s="33">
        <v>38</v>
      </c>
      <c r="M67" s="34">
        <v>44704</v>
      </c>
      <c r="N67" s="35">
        <v>1264</v>
      </c>
      <c r="O67" s="10">
        <v>119730000</v>
      </c>
      <c r="P67" s="10">
        <v>0</v>
      </c>
      <c r="Q67" s="6" t="s">
        <v>49</v>
      </c>
      <c r="R67" s="13" t="s">
        <v>91</v>
      </c>
    </row>
    <row r="68" spans="1:18" ht="24.9" x14ac:dyDescent="0.3">
      <c r="A68" s="5">
        <v>50</v>
      </c>
      <c r="B68" s="140" t="s">
        <v>868</v>
      </c>
      <c r="C68" s="6"/>
      <c r="D68" s="6"/>
      <c r="E68" s="10"/>
      <c r="F68" s="11"/>
      <c r="G68" s="136" t="s">
        <v>851</v>
      </c>
      <c r="H68" s="6"/>
      <c r="I68" s="6"/>
      <c r="J68" s="21" t="s">
        <v>157</v>
      </c>
      <c r="K68" s="33" t="s">
        <v>109</v>
      </c>
      <c r="L68" s="33">
        <v>10</v>
      </c>
      <c r="M68" s="34">
        <v>44776</v>
      </c>
      <c r="N68" s="35">
        <v>2559</v>
      </c>
      <c r="O68" s="10"/>
      <c r="P68" s="10">
        <v>0</v>
      </c>
      <c r="Q68" s="6"/>
      <c r="R68" s="13" t="s">
        <v>92</v>
      </c>
    </row>
    <row r="69" spans="1:18" ht="24.9" x14ac:dyDescent="0.3">
      <c r="A69" s="5">
        <v>51</v>
      </c>
      <c r="B69" s="140" t="s">
        <v>868</v>
      </c>
      <c r="C69" s="6"/>
      <c r="D69" s="6"/>
      <c r="E69" s="10"/>
      <c r="F69" s="11"/>
      <c r="G69" s="136" t="s">
        <v>851</v>
      </c>
      <c r="H69" s="6"/>
      <c r="I69" s="6"/>
      <c r="J69" s="21" t="s">
        <v>157</v>
      </c>
      <c r="K69" s="33" t="s">
        <v>109</v>
      </c>
      <c r="L69" s="33">
        <v>11</v>
      </c>
      <c r="M69" s="34">
        <v>44776</v>
      </c>
      <c r="N69" s="35">
        <v>6084</v>
      </c>
      <c r="O69" s="10"/>
      <c r="P69" s="10">
        <v>0</v>
      </c>
      <c r="Q69" s="6"/>
      <c r="R69" s="13" t="s">
        <v>93</v>
      </c>
    </row>
    <row r="70" spans="1:18" ht="24.9" x14ac:dyDescent="0.3">
      <c r="A70" s="5">
        <v>52</v>
      </c>
      <c r="B70" s="140" t="s">
        <v>868</v>
      </c>
      <c r="C70" s="6"/>
      <c r="D70" s="6"/>
      <c r="E70" s="10"/>
      <c r="F70" s="11"/>
      <c r="G70" s="136" t="s">
        <v>851</v>
      </c>
      <c r="H70" s="6"/>
      <c r="I70" s="6"/>
      <c r="J70" s="21" t="s">
        <v>157</v>
      </c>
      <c r="K70" s="33" t="s">
        <v>109</v>
      </c>
      <c r="L70" s="33">
        <v>12</v>
      </c>
      <c r="M70" s="34">
        <v>44776</v>
      </c>
      <c r="N70" s="35">
        <v>204</v>
      </c>
      <c r="O70" s="10"/>
      <c r="P70" s="10">
        <v>0</v>
      </c>
      <c r="Q70" s="6"/>
      <c r="R70" s="13" t="s">
        <v>94</v>
      </c>
    </row>
    <row r="71" spans="1:18" ht="24.9" x14ac:dyDescent="0.3">
      <c r="A71" s="5">
        <v>53</v>
      </c>
      <c r="B71" s="140" t="s">
        <v>868</v>
      </c>
      <c r="C71" s="6"/>
      <c r="D71" s="6"/>
      <c r="E71" s="10"/>
      <c r="F71" s="11"/>
      <c r="G71" s="136" t="s">
        <v>851</v>
      </c>
      <c r="H71" s="6"/>
      <c r="I71" s="6"/>
      <c r="J71" s="21" t="s">
        <v>157</v>
      </c>
      <c r="K71" s="33" t="s">
        <v>109</v>
      </c>
      <c r="L71" s="33">
        <v>13</v>
      </c>
      <c r="M71" s="34">
        <v>44776</v>
      </c>
      <c r="N71" s="35">
        <v>12010</v>
      </c>
      <c r="O71" s="10"/>
      <c r="P71" s="10">
        <v>0</v>
      </c>
      <c r="Q71" s="6"/>
      <c r="R71" s="13" t="s">
        <v>158</v>
      </c>
    </row>
    <row r="72" spans="1:18" ht="12.45" x14ac:dyDescent="0.3">
      <c r="A72" s="5"/>
      <c r="B72" s="6"/>
      <c r="C72" s="6"/>
      <c r="D72" s="6"/>
      <c r="E72" s="10"/>
      <c r="F72" s="11"/>
      <c r="G72" s="6"/>
      <c r="H72" s="6"/>
      <c r="I72" s="6"/>
      <c r="J72" s="21"/>
      <c r="K72" s="33"/>
      <c r="L72" s="33"/>
      <c r="M72" s="34"/>
      <c r="N72" s="35"/>
      <c r="O72" s="10"/>
      <c r="P72" s="10"/>
      <c r="Q72" s="6"/>
      <c r="R72" s="13"/>
    </row>
    <row r="73" spans="1:18" ht="24.9" x14ac:dyDescent="0.3">
      <c r="A73" s="5">
        <v>54</v>
      </c>
      <c r="B73" s="6" t="s">
        <v>15</v>
      </c>
      <c r="C73" s="6" t="s">
        <v>27</v>
      </c>
      <c r="D73" s="6" t="s">
        <v>17</v>
      </c>
      <c r="E73" s="10">
        <v>48807</v>
      </c>
      <c r="F73" s="11">
        <v>2004</v>
      </c>
      <c r="G73" s="6" t="s">
        <v>849</v>
      </c>
      <c r="H73" s="6" t="s">
        <v>852</v>
      </c>
      <c r="I73" s="6" t="s">
        <v>18</v>
      </c>
      <c r="J73" s="21" t="s">
        <v>157</v>
      </c>
      <c r="K73" s="33" t="s">
        <v>109</v>
      </c>
      <c r="L73" s="33">
        <v>46</v>
      </c>
      <c r="M73" s="34">
        <v>44816</v>
      </c>
      <c r="N73" s="35">
        <v>2356</v>
      </c>
      <c r="O73" s="10">
        <v>494612500</v>
      </c>
      <c r="P73" s="10">
        <v>0</v>
      </c>
      <c r="Q73" s="6" t="s">
        <v>49</v>
      </c>
      <c r="R73" s="13" t="s">
        <v>95</v>
      </c>
    </row>
    <row r="74" spans="1:18" ht="12.45" x14ac:dyDescent="0.3">
      <c r="A74" s="5"/>
      <c r="B74" s="6"/>
      <c r="C74" s="6"/>
      <c r="D74" s="6"/>
      <c r="E74" s="10"/>
      <c r="F74" s="11"/>
      <c r="G74" s="6"/>
      <c r="H74" s="6"/>
      <c r="I74" s="6"/>
      <c r="J74" s="21"/>
      <c r="K74" s="33"/>
      <c r="L74" s="33"/>
      <c r="M74" s="34"/>
      <c r="N74" s="35"/>
      <c r="O74" s="10"/>
      <c r="P74" s="10"/>
      <c r="Q74" s="6"/>
      <c r="R74" s="13"/>
    </row>
    <row r="75" spans="1:18" ht="24.9" x14ac:dyDescent="0.3">
      <c r="A75" s="5">
        <v>55</v>
      </c>
      <c r="B75" s="6" t="s">
        <v>15</v>
      </c>
      <c r="C75" s="6" t="s">
        <v>27</v>
      </c>
      <c r="D75" s="6" t="s">
        <v>19</v>
      </c>
      <c r="E75" s="10">
        <v>34000</v>
      </c>
      <c r="F75" s="11">
        <v>2006</v>
      </c>
      <c r="G75" s="6" t="s">
        <v>865</v>
      </c>
      <c r="H75" s="6" t="s">
        <v>864</v>
      </c>
      <c r="I75" s="6" t="s">
        <v>18</v>
      </c>
      <c r="J75" s="21" t="s">
        <v>157</v>
      </c>
      <c r="K75" s="33" t="s">
        <v>109</v>
      </c>
      <c r="L75" s="33">
        <v>5</v>
      </c>
      <c r="M75" s="34">
        <v>44873</v>
      </c>
      <c r="N75" s="35">
        <v>3416</v>
      </c>
      <c r="O75" s="10">
        <v>33410000</v>
      </c>
      <c r="P75" s="10">
        <v>0</v>
      </c>
      <c r="Q75" s="6" t="s">
        <v>49</v>
      </c>
      <c r="R75" s="13" t="s">
        <v>182</v>
      </c>
    </row>
    <row r="76" spans="1:18" ht="12.45" x14ac:dyDescent="0.3">
      <c r="A76" s="5"/>
      <c r="B76" s="6"/>
      <c r="C76" s="6"/>
      <c r="D76" s="6"/>
      <c r="E76" s="10"/>
      <c r="F76" s="11"/>
      <c r="G76" s="6"/>
      <c r="H76" s="6"/>
      <c r="I76" s="6"/>
      <c r="J76" s="21"/>
      <c r="K76" s="33"/>
      <c r="L76" s="33"/>
      <c r="M76" s="34"/>
      <c r="N76" s="35"/>
      <c r="O76" s="10"/>
      <c r="P76" s="10"/>
      <c r="Q76" s="6"/>
      <c r="R76" s="13"/>
    </row>
    <row r="77" spans="1:18" ht="24.9" x14ac:dyDescent="0.3">
      <c r="A77" s="5">
        <v>56</v>
      </c>
      <c r="B77" s="6" t="s">
        <v>15</v>
      </c>
      <c r="C77" s="6" t="s">
        <v>27</v>
      </c>
      <c r="D77" s="6" t="s">
        <v>20</v>
      </c>
      <c r="E77" s="10">
        <v>43820</v>
      </c>
      <c r="F77" s="11">
        <v>2006</v>
      </c>
      <c r="G77" s="6" t="s">
        <v>849</v>
      </c>
      <c r="H77" s="130" t="s">
        <v>863</v>
      </c>
      <c r="I77" s="6" t="s">
        <v>18</v>
      </c>
      <c r="J77" s="21" t="s">
        <v>157</v>
      </c>
      <c r="K77" s="33" t="s">
        <v>109</v>
      </c>
      <c r="L77" s="33">
        <v>43</v>
      </c>
      <c r="M77" s="34">
        <v>44816</v>
      </c>
      <c r="N77" s="35">
        <v>154</v>
      </c>
      <c r="O77" s="10">
        <v>31980000</v>
      </c>
      <c r="P77" s="10">
        <v>0</v>
      </c>
      <c r="Q77" s="6" t="s">
        <v>49</v>
      </c>
      <c r="R77" s="13" t="s">
        <v>96</v>
      </c>
    </row>
    <row r="78" spans="1:18" ht="24.9" x14ac:dyDescent="0.3">
      <c r="A78" s="5">
        <v>57</v>
      </c>
      <c r="B78" s="140" t="s">
        <v>868</v>
      </c>
      <c r="C78" s="6"/>
      <c r="D78" s="6"/>
      <c r="E78" s="10"/>
      <c r="F78" s="11"/>
      <c r="G78" s="137" t="s">
        <v>846</v>
      </c>
      <c r="H78" s="130"/>
      <c r="I78" s="6"/>
      <c r="J78" s="21" t="s">
        <v>157</v>
      </c>
      <c r="K78" s="33" t="s">
        <v>109</v>
      </c>
      <c r="L78" s="33">
        <v>325</v>
      </c>
      <c r="M78" s="34">
        <v>44889</v>
      </c>
      <c r="N78" s="35">
        <v>5842</v>
      </c>
      <c r="O78" s="10"/>
      <c r="P78" s="10">
        <v>0</v>
      </c>
      <c r="Q78" s="6"/>
      <c r="R78" s="13" t="s">
        <v>97</v>
      </c>
    </row>
    <row r="79" spans="1:18" ht="12.45" x14ac:dyDescent="0.3">
      <c r="A79" s="5"/>
      <c r="B79" s="6"/>
      <c r="C79" s="6"/>
      <c r="D79" s="6"/>
      <c r="E79" s="10"/>
      <c r="F79" s="11"/>
      <c r="G79" s="6"/>
      <c r="H79" s="6"/>
      <c r="I79" s="6"/>
      <c r="J79" s="21"/>
      <c r="K79" s="33"/>
      <c r="L79" s="33"/>
      <c r="M79" s="34"/>
      <c r="N79" s="35"/>
      <c r="O79" s="10"/>
      <c r="P79" s="10"/>
      <c r="Q79" s="6"/>
      <c r="R79" s="13"/>
    </row>
    <row r="80" spans="1:18" ht="24.9" x14ac:dyDescent="0.3">
      <c r="A80" s="5">
        <v>58</v>
      </c>
      <c r="B80" s="6" t="s">
        <v>15</v>
      </c>
      <c r="C80" s="6" t="s">
        <v>16</v>
      </c>
      <c r="D80" s="6" t="s">
        <v>19</v>
      </c>
      <c r="E80" s="10">
        <v>15300</v>
      </c>
      <c r="F80" s="11">
        <v>2005</v>
      </c>
      <c r="G80" s="6" t="s">
        <v>847</v>
      </c>
      <c r="H80" s="6" t="s">
        <v>862</v>
      </c>
      <c r="I80" s="6" t="s">
        <v>18</v>
      </c>
      <c r="J80" s="21" t="s">
        <v>157</v>
      </c>
      <c r="K80" s="33" t="s">
        <v>109</v>
      </c>
      <c r="L80" s="33">
        <v>3</v>
      </c>
      <c r="M80" s="34">
        <v>44776</v>
      </c>
      <c r="N80" s="35">
        <v>5821</v>
      </c>
      <c r="O80" s="10">
        <v>25375000</v>
      </c>
      <c r="P80" s="10">
        <v>0</v>
      </c>
      <c r="Q80" s="6" t="s">
        <v>49</v>
      </c>
      <c r="R80" s="13" t="s">
        <v>98</v>
      </c>
    </row>
    <row r="81" spans="1:18" ht="12.45" x14ac:dyDescent="0.3">
      <c r="A81" s="5"/>
      <c r="B81" s="6"/>
      <c r="C81" s="6"/>
      <c r="D81" s="6"/>
      <c r="E81" s="10"/>
      <c r="F81" s="11"/>
      <c r="G81" s="6"/>
      <c r="H81" s="6"/>
      <c r="I81" s="6"/>
      <c r="J81" s="21"/>
      <c r="K81" s="33"/>
      <c r="L81" s="33"/>
      <c r="M81" s="34"/>
      <c r="N81" s="35"/>
      <c r="O81" s="10"/>
      <c r="P81" s="10"/>
      <c r="Q81" s="6"/>
      <c r="R81" s="13"/>
    </row>
    <row r="82" spans="1:18" ht="24.9" x14ac:dyDescent="0.3">
      <c r="A82" s="5">
        <v>59</v>
      </c>
      <c r="B82" s="6" t="s">
        <v>15</v>
      </c>
      <c r="C82" s="6" t="s">
        <v>16</v>
      </c>
      <c r="D82" s="6" t="s">
        <v>20</v>
      </c>
      <c r="E82" s="10">
        <v>12600</v>
      </c>
      <c r="F82" s="11">
        <v>2007</v>
      </c>
      <c r="G82" s="6" t="s">
        <v>855</v>
      </c>
      <c r="H82" s="6" t="s">
        <v>861</v>
      </c>
      <c r="I82" s="6" t="s">
        <v>18</v>
      </c>
      <c r="J82" s="21" t="s">
        <v>157</v>
      </c>
      <c r="K82" s="33" t="s">
        <v>109</v>
      </c>
      <c r="L82" s="62" t="s">
        <v>180</v>
      </c>
      <c r="M82" s="34">
        <v>44887</v>
      </c>
      <c r="N82" s="35">
        <v>3709</v>
      </c>
      <c r="O82" s="10">
        <v>25370000</v>
      </c>
      <c r="P82" s="10">
        <v>0</v>
      </c>
      <c r="Q82" s="6" t="s">
        <v>49</v>
      </c>
      <c r="R82" s="13" t="s">
        <v>181</v>
      </c>
    </row>
    <row r="83" spans="1:18" ht="12.45" x14ac:dyDescent="0.3">
      <c r="A83" s="5"/>
      <c r="B83" s="6"/>
      <c r="C83" s="6"/>
      <c r="D83" s="6"/>
      <c r="E83" s="10"/>
      <c r="F83" s="11"/>
      <c r="G83" s="6"/>
      <c r="H83" s="6"/>
      <c r="I83" s="6"/>
      <c r="J83" s="21"/>
      <c r="K83" s="33"/>
      <c r="L83" s="33"/>
      <c r="M83" s="34"/>
      <c r="N83" s="35"/>
      <c r="O83" s="10"/>
      <c r="P83" s="10"/>
      <c r="Q83" s="6"/>
      <c r="R83" s="13"/>
    </row>
    <row r="84" spans="1:18" ht="24.9" x14ac:dyDescent="0.3">
      <c r="A84" s="5">
        <v>60</v>
      </c>
      <c r="B84" s="6" t="s">
        <v>15</v>
      </c>
      <c r="C84" s="6" t="s">
        <v>24</v>
      </c>
      <c r="D84" s="6" t="s">
        <v>17</v>
      </c>
      <c r="E84" s="10">
        <v>15960</v>
      </c>
      <c r="F84" s="11">
        <v>1984</v>
      </c>
      <c r="G84" s="6" t="s">
        <v>855</v>
      </c>
      <c r="H84" s="6" t="s">
        <v>860</v>
      </c>
      <c r="I84" s="6" t="s">
        <v>18</v>
      </c>
      <c r="J84" s="21" t="s">
        <v>157</v>
      </c>
      <c r="K84" s="33" t="s">
        <v>109</v>
      </c>
      <c r="L84" s="33">
        <v>75</v>
      </c>
      <c r="M84" s="34">
        <v>44887</v>
      </c>
      <c r="N84" s="35">
        <v>2935</v>
      </c>
      <c r="O84" s="10">
        <v>32937900</v>
      </c>
      <c r="P84" s="10">
        <v>0</v>
      </c>
      <c r="Q84" s="6" t="s">
        <v>49</v>
      </c>
      <c r="R84" s="13" t="s">
        <v>99</v>
      </c>
    </row>
    <row r="85" spans="1:18" ht="12.45" x14ac:dyDescent="0.3">
      <c r="A85" s="5"/>
      <c r="B85" s="6"/>
      <c r="C85" s="6"/>
      <c r="D85" s="6"/>
      <c r="E85" s="10"/>
      <c r="F85" s="11"/>
      <c r="G85" s="6"/>
      <c r="H85" s="130"/>
      <c r="I85" s="6"/>
      <c r="J85" s="21"/>
      <c r="K85" s="33"/>
      <c r="L85" s="33"/>
      <c r="M85" s="34"/>
      <c r="N85" s="35"/>
      <c r="O85" s="10"/>
      <c r="P85" s="10"/>
      <c r="Q85" s="6"/>
      <c r="R85" s="13"/>
    </row>
    <row r="86" spans="1:18" ht="24.9" x14ac:dyDescent="0.3">
      <c r="A86" s="5">
        <v>61</v>
      </c>
      <c r="B86" s="6" t="s">
        <v>15</v>
      </c>
      <c r="C86" s="6" t="s">
        <v>27</v>
      </c>
      <c r="D86" s="6" t="s">
        <v>22</v>
      </c>
      <c r="E86" s="10">
        <v>31207</v>
      </c>
      <c r="F86" s="11">
        <v>1987</v>
      </c>
      <c r="G86" s="6" t="s">
        <v>853</v>
      </c>
      <c r="H86" s="130" t="s">
        <v>859</v>
      </c>
      <c r="I86" s="6" t="s">
        <v>18</v>
      </c>
      <c r="J86" s="21" t="s">
        <v>157</v>
      </c>
      <c r="K86" s="33" t="s">
        <v>109</v>
      </c>
      <c r="L86" s="33">
        <v>10</v>
      </c>
      <c r="M86" s="34">
        <v>44873</v>
      </c>
      <c r="N86" s="35">
        <v>4611</v>
      </c>
      <c r="O86" s="10">
        <v>328000000</v>
      </c>
      <c r="P86" s="10">
        <v>0</v>
      </c>
      <c r="Q86" s="6" t="s">
        <v>49</v>
      </c>
      <c r="R86" s="13" t="s">
        <v>178</v>
      </c>
    </row>
    <row r="87" spans="1:18" ht="24.9" x14ac:dyDescent="0.3">
      <c r="A87" s="5">
        <v>62</v>
      </c>
      <c r="B87" s="140" t="s">
        <v>868</v>
      </c>
      <c r="C87" s="6"/>
      <c r="D87" s="6"/>
      <c r="E87" s="10"/>
      <c r="F87" s="11"/>
      <c r="G87" s="137" t="s">
        <v>853</v>
      </c>
      <c r="H87" s="130"/>
      <c r="I87" s="6"/>
      <c r="J87" s="21" t="s">
        <v>157</v>
      </c>
      <c r="K87" s="33" t="s">
        <v>109</v>
      </c>
      <c r="L87" s="33">
        <v>11</v>
      </c>
      <c r="M87" s="34">
        <v>44873</v>
      </c>
      <c r="N87" s="35">
        <v>480</v>
      </c>
      <c r="O87" s="10"/>
      <c r="P87" s="10">
        <v>0</v>
      </c>
      <c r="Q87" s="6"/>
      <c r="R87" s="13" t="s">
        <v>179</v>
      </c>
    </row>
    <row r="88" spans="1:18" ht="12.45" x14ac:dyDescent="0.3">
      <c r="A88" s="5"/>
      <c r="B88" s="6"/>
      <c r="C88" s="6"/>
      <c r="D88" s="6"/>
      <c r="E88" s="10"/>
      <c r="F88" s="11"/>
      <c r="G88" s="6"/>
      <c r="H88" s="6"/>
      <c r="I88" s="6"/>
      <c r="J88" s="21"/>
      <c r="K88" s="33"/>
      <c r="L88" s="33"/>
      <c r="M88" s="34"/>
      <c r="N88" s="35"/>
      <c r="O88" s="10"/>
      <c r="P88" s="10"/>
      <c r="Q88" s="6"/>
      <c r="R88" s="13"/>
    </row>
    <row r="89" spans="1:18" ht="24.9" x14ac:dyDescent="0.3">
      <c r="A89" s="5">
        <v>63</v>
      </c>
      <c r="B89" s="6" t="s">
        <v>15</v>
      </c>
      <c r="C89" s="6" t="s">
        <v>27</v>
      </c>
      <c r="D89" s="6" t="s">
        <v>20</v>
      </c>
      <c r="E89" s="10">
        <v>26747</v>
      </c>
      <c r="F89" s="11">
        <v>1988</v>
      </c>
      <c r="G89" s="6" t="s">
        <v>857</v>
      </c>
      <c r="H89" s="6" t="s">
        <v>856</v>
      </c>
      <c r="I89" s="6" t="s">
        <v>18</v>
      </c>
      <c r="J89" s="21" t="s">
        <v>157</v>
      </c>
      <c r="K89" s="33" t="s">
        <v>109</v>
      </c>
      <c r="L89" s="33">
        <v>90</v>
      </c>
      <c r="M89" s="34">
        <v>44859</v>
      </c>
      <c r="N89" s="35">
        <v>3094</v>
      </c>
      <c r="O89" s="10">
        <v>18590000</v>
      </c>
      <c r="P89" s="10">
        <v>0</v>
      </c>
      <c r="Q89" s="6" t="s">
        <v>49</v>
      </c>
      <c r="R89" s="13" t="s">
        <v>100</v>
      </c>
    </row>
    <row r="90" spans="1:18" ht="24.9" x14ac:dyDescent="0.3">
      <c r="A90" s="5">
        <v>64</v>
      </c>
      <c r="B90" s="140" t="s">
        <v>868</v>
      </c>
      <c r="C90" s="6"/>
      <c r="D90" s="6"/>
      <c r="E90" s="10"/>
      <c r="F90" s="11"/>
      <c r="G90" s="6" t="s">
        <v>848</v>
      </c>
      <c r="H90" s="6"/>
      <c r="I90" s="6"/>
      <c r="J90" s="21" t="s">
        <v>157</v>
      </c>
      <c r="K90" s="33" t="s">
        <v>109</v>
      </c>
      <c r="L90" s="33">
        <v>91</v>
      </c>
      <c r="M90" s="34">
        <v>44859</v>
      </c>
      <c r="N90" s="35">
        <v>901</v>
      </c>
      <c r="O90" s="10"/>
      <c r="P90" s="10">
        <v>0</v>
      </c>
      <c r="Q90" s="6"/>
      <c r="R90" s="13" t="s">
        <v>858</v>
      </c>
    </row>
    <row r="91" spans="1:18" ht="12.45" x14ac:dyDescent="0.3">
      <c r="A91" s="5"/>
      <c r="B91" s="6"/>
      <c r="C91" s="6"/>
      <c r="D91" s="6"/>
      <c r="E91" s="10"/>
      <c r="F91" s="11"/>
      <c r="G91" s="6"/>
      <c r="H91" s="6"/>
      <c r="I91" s="6"/>
      <c r="J91" s="21"/>
      <c r="K91" s="33"/>
      <c r="L91" s="33"/>
      <c r="M91" s="34"/>
      <c r="N91" s="35"/>
      <c r="O91" s="10"/>
      <c r="P91" s="10"/>
      <c r="Q91" s="6"/>
      <c r="R91" s="13"/>
    </row>
    <row r="92" spans="1:18" ht="37.35" x14ac:dyDescent="0.3">
      <c r="A92" s="5">
        <v>65</v>
      </c>
      <c r="B92" s="6" t="s">
        <v>15</v>
      </c>
      <c r="C92" s="6"/>
      <c r="D92" s="6"/>
      <c r="E92" s="10">
        <v>0</v>
      </c>
      <c r="F92" s="11">
        <v>2001</v>
      </c>
      <c r="G92" s="6" t="s">
        <v>853</v>
      </c>
      <c r="H92" s="6" t="s">
        <v>854</v>
      </c>
      <c r="I92" s="6" t="s">
        <v>18</v>
      </c>
      <c r="J92" s="21" t="s">
        <v>157</v>
      </c>
      <c r="K92" s="33" t="s">
        <v>109</v>
      </c>
      <c r="L92" s="33">
        <v>12</v>
      </c>
      <c r="M92" s="34">
        <v>44873</v>
      </c>
      <c r="N92" s="35">
        <v>4698</v>
      </c>
      <c r="O92" s="10"/>
      <c r="P92" s="10">
        <v>0</v>
      </c>
      <c r="Q92" s="6" t="s">
        <v>49</v>
      </c>
      <c r="R92" s="13" t="s">
        <v>101</v>
      </c>
    </row>
    <row r="93" spans="1:18" ht="37.35" x14ac:dyDescent="0.3">
      <c r="A93" s="5">
        <v>66</v>
      </c>
      <c r="B93" s="140" t="s">
        <v>868</v>
      </c>
      <c r="C93" s="6"/>
      <c r="D93" s="6"/>
      <c r="E93" s="10"/>
      <c r="F93" s="11"/>
      <c r="G93" s="6" t="s">
        <v>855</v>
      </c>
      <c r="H93" s="6"/>
      <c r="I93" s="6"/>
      <c r="J93" s="21" t="s">
        <v>157</v>
      </c>
      <c r="K93" s="33" t="s">
        <v>109</v>
      </c>
      <c r="L93" s="62" t="s">
        <v>183</v>
      </c>
      <c r="M93" s="34">
        <v>44887</v>
      </c>
      <c r="N93" s="35">
        <v>2818</v>
      </c>
      <c r="O93" s="10"/>
      <c r="P93" s="10">
        <v>0</v>
      </c>
      <c r="Q93" s="6" t="s">
        <v>49</v>
      </c>
      <c r="R93" s="13" t="s">
        <v>184</v>
      </c>
    </row>
    <row r="94" spans="1:18" ht="12.45" x14ac:dyDescent="0.3">
      <c r="A94" s="5"/>
      <c r="B94" s="6"/>
      <c r="C94" s="6"/>
      <c r="D94" s="6"/>
      <c r="E94" s="10"/>
      <c r="F94" s="11"/>
      <c r="G94" s="6"/>
      <c r="H94" s="6"/>
      <c r="I94" s="6"/>
      <c r="J94" s="21"/>
      <c r="K94" s="33"/>
      <c r="L94" s="33"/>
      <c r="M94" s="34"/>
      <c r="N94" s="35"/>
      <c r="O94" s="10"/>
      <c r="P94" s="10"/>
      <c r="Q94" s="6"/>
      <c r="R94" s="13"/>
    </row>
    <row r="95" spans="1:18" ht="12.45" x14ac:dyDescent="0.3">
      <c r="A95" s="5"/>
      <c r="B95" s="25" t="s">
        <v>154</v>
      </c>
      <c r="C95" s="6"/>
      <c r="D95" s="6"/>
      <c r="E95" s="10"/>
      <c r="F95" s="11"/>
      <c r="G95" s="6"/>
      <c r="H95" s="6"/>
      <c r="I95" s="6"/>
      <c r="J95" s="21"/>
      <c r="K95" s="33"/>
      <c r="L95" s="33"/>
      <c r="M95" s="34"/>
      <c r="N95" s="35"/>
      <c r="O95" s="10"/>
      <c r="P95" s="10"/>
      <c r="Q95" s="6"/>
      <c r="R95" s="13"/>
    </row>
    <row r="96" spans="1:18" ht="24.9" x14ac:dyDescent="0.3">
      <c r="A96" s="5">
        <v>67</v>
      </c>
      <c r="B96" s="6" t="s">
        <v>28</v>
      </c>
      <c r="C96" s="6" t="s">
        <v>110</v>
      </c>
      <c r="D96" s="6" t="s">
        <v>111</v>
      </c>
      <c r="E96" s="10">
        <v>10990</v>
      </c>
      <c r="F96" s="11">
        <v>2017</v>
      </c>
      <c r="G96" s="6" t="s">
        <v>827</v>
      </c>
      <c r="H96" s="6" t="s">
        <v>828</v>
      </c>
      <c r="I96" s="6" t="s">
        <v>29</v>
      </c>
      <c r="J96" s="21" t="s">
        <v>157</v>
      </c>
      <c r="K96" s="33" t="s">
        <v>109</v>
      </c>
      <c r="L96" s="33">
        <v>63</v>
      </c>
      <c r="M96" s="34">
        <v>44939</v>
      </c>
      <c r="N96" s="35">
        <v>10990</v>
      </c>
      <c r="O96" s="10">
        <v>2669479980</v>
      </c>
      <c r="P96" s="10"/>
      <c r="Q96" s="6"/>
      <c r="R96" s="13" t="s">
        <v>155</v>
      </c>
    </row>
    <row r="97" spans="1:16147" ht="12.45" x14ac:dyDescent="0.3">
      <c r="A97" s="5">
        <v>68</v>
      </c>
      <c r="B97" s="6" t="s">
        <v>28</v>
      </c>
      <c r="C97" s="6" t="s">
        <v>110</v>
      </c>
      <c r="D97" s="6" t="s">
        <v>111</v>
      </c>
      <c r="E97" s="10">
        <v>11386</v>
      </c>
      <c r="F97" s="11">
        <v>2017</v>
      </c>
      <c r="G97" s="6" t="s">
        <v>829</v>
      </c>
      <c r="H97" s="6" t="s">
        <v>830</v>
      </c>
      <c r="I97" s="6" t="s">
        <v>29</v>
      </c>
      <c r="J97" s="21" t="s">
        <v>157</v>
      </c>
      <c r="K97" s="33" t="s">
        <v>109</v>
      </c>
      <c r="L97" s="33">
        <v>58</v>
      </c>
      <c r="M97" s="34">
        <v>44916</v>
      </c>
      <c r="N97" s="35">
        <v>11380</v>
      </c>
      <c r="O97" s="10">
        <v>56930000</v>
      </c>
      <c r="P97" s="10"/>
      <c r="Q97" s="6"/>
      <c r="R97" s="13" t="s">
        <v>155</v>
      </c>
    </row>
    <row r="98" spans="1:16147" ht="24.9" x14ac:dyDescent="0.3">
      <c r="A98" s="5">
        <v>69</v>
      </c>
      <c r="B98" s="6" t="s">
        <v>28</v>
      </c>
      <c r="C98" s="6" t="s">
        <v>110</v>
      </c>
      <c r="D98" s="6" t="s">
        <v>111</v>
      </c>
      <c r="E98" s="10">
        <v>15166</v>
      </c>
      <c r="F98" s="11">
        <v>2017</v>
      </c>
      <c r="G98" s="6" t="s">
        <v>831</v>
      </c>
      <c r="H98" s="6" t="s">
        <v>832</v>
      </c>
      <c r="I98" s="6" t="s">
        <v>29</v>
      </c>
      <c r="J98" s="21" t="s">
        <v>157</v>
      </c>
      <c r="K98" s="33" t="s">
        <v>109</v>
      </c>
      <c r="L98" s="33">
        <v>6</v>
      </c>
      <c r="M98" s="34">
        <v>44937</v>
      </c>
      <c r="N98" s="35">
        <v>15160</v>
      </c>
      <c r="O98" s="10">
        <v>1242730460</v>
      </c>
      <c r="P98" s="10"/>
      <c r="Q98" s="6"/>
      <c r="R98" s="13" t="s">
        <v>155</v>
      </c>
    </row>
    <row r="99" spans="1:16147" ht="12.45" x14ac:dyDescent="0.3">
      <c r="A99" s="5">
        <v>70</v>
      </c>
      <c r="B99" s="6" t="s">
        <v>28</v>
      </c>
      <c r="C99" s="6" t="s">
        <v>110</v>
      </c>
      <c r="D99" s="6" t="s">
        <v>111</v>
      </c>
      <c r="E99" s="10">
        <v>9950</v>
      </c>
      <c r="F99" s="11">
        <v>2017</v>
      </c>
      <c r="G99" s="6" t="s">
        <v>821</v>
      </c>
      <c r="H99" s="6" t="s">
        <v>822</v>
      </c>
      <c r="I99" s="6" t="s">
        <v>29</v>
      </c>
      <c r="J99" s="21" t="s">
        <v>157</v>
      </c>
      <c r="K99" s="33" t="s">
        <v>109</v>
      </c>
      <c r="L99" s="33">
        <v>44</v>
      </c>
      <c r="M99" s="34">
        <v>44916</v>
      </c>
      <c r="N99" s="35">
        <v>30520</v>
      </c>
      <c r="O99" s="10">
        <v>366290000</v>
      </c>
      <c r="P99" s="10"/>
      <c r="Q99" s="6"/>
      <c r="R99" s="13" t="s">
        <v>155</v>
      </c>
    </row>
    <row r="100" spans="1:16147" ht="12.45" x14ac:dyDescent="0.3">
      <c r="A100" s="5">
        <v>71</v>
      </c>
      <c r="B100" s="6" t="s">
        <v>28</v>
      </c>
      <c r="C100" s="6" t="s">
        <v>110</v>
      </c>
      <c r="D100" s="6" t="s">
        <v>112</v>
      </c>
      <c r="E100" s="10">
        <v>20578</v>
      </c>
      <c r="F100" s="11">
        <v>2017</v>
      </c>
      <c r="G100" s="6" t="s">
        <v>821</v>
      </c>
      <c r="H100" s="6" t="s">
        <v>822</v>
      </c>
      <c r="I100" s="6" t="s">
        <v>29</v>
      </c>
      <c r="J100" s="21" t="s">
        <v>157</v>
      </c>
      <c r="K100" s="33" t="s">
        <v>109</v>
      </c>
      <c r="L100" s="33"/>
      <c r="M100" s="127" t="s">
        <v>836</v>
      </c>
      <c r="N100" s="35"/>
      <c r="O100" s="10">
        <v>491686500</v>
      </c>
      <c r="P100" s="10"/>
      <c r="Q100" s="6"/>
      <c r="R100" s="13" t="s">
        <v>155</v>
      </c>
    </row>
    <row r="101" spans="1:16147" ht="12.45" x14ac:dyDescent="0.3">
      <c r="A101" s="5">
        <v>72</v>
      </c>
      <c r="B101" s="6" t="s">
        <v>28</v>
      </c>
      <c r="C101" s="6" t="s">
        <v>110</v>
      </c>
      <c r="D101" s="6" t="s">
        <v>111</v>
      </c>
      <c r="E101" s="10">
        <v>8238</v>
      </c>
      <c r="F101" s="11">
        <v>2017</v>
      </c>
      <c r="G101" s="6" t="s">
        <v>823</v>
      </c>
      <c r="H101" s="6" t="s">
        <v>824</v>
      </c>
      <c r="I101" s="6" t="s">
        <v>29</v>
      </c>
      <c r="J101" s="21" t="s">
        <v>157</v>
      </c>
      <c r="K101" s="33" t="s">
        <v>109</v>
      </c>
      <c r="L101" s="33">
        <v>15</v>
      </c>
      <c r="M101" s="34">
        <v>44916</v>
      </c>
      <c r="N101" s="35">
        <v>8238</v>
      </c>
      <c r="O101" s="10">
        <v>867790760</v>
      </c>
      <c r="P101" s="10"/>
      <c r="Q101" s="6"/>
      <c r="R101" s="13" t="s">
        <v>155</v>
      </c>
    </row>
    <row r="102" spans="1:16147" ht="12.45" x14ac:dyDescent="0.3">
      <c r="A102" s="5">
        <v>73</v>
      </c>
      <c r="B102" s="6" t="s">
        <v>28</v>
      </c>
      <c r="C102" s="6" t="s">
        <v>110</v>
      </c>
      <c r="D102" s="6" t="s">
        <v>111</v>
      </c>
      <c r="E102" s="10">
        <v>19212</v>
      </c>
      <c r="F102" s="11">
        <v>2017</v>
      </c>
      <c r="G102" s="6" t="s">
        <v>829</v>
      </c>
      <c r="H102" s="6" t="s">
        <v>833</v>
      </c>
      <c r="I102" s="6" t="s">
        <v>29</v>
      </c>
      <c r="J102" s="21" t="s">
        <v>157</v>
      </c>
      <c r="K102" s="33" t="s">
        <v>109</v>
      </c>
      <c r="L102" s="33">
        <v>61</v>
      </c>
      <c r="M102" s="34">
        <v>44939</v>
      </c>
      <c r="N102" s="35">
        <v>18240</v>
      </c>
      <c r="O102" s="10">
        <v>113350800</v>
      </c>
      <c r="P102" s="10"/>
      <c r="Q102" s="6"/>
      <c r="R102" s="13" t="s">
        <v>155</v>
      </c>
    </row>
    <row r="103" spans="1:16147" ht="24.9" x14ac:dyDescent="0.3">
      <c r="A103" s="5">
        <v>74</v>
      </c>
      <c r="B103" s="6" t="s">
        <v>28</v>
      </c>
      <c r="C103" s="6" t="s">
        <v>110</v>
      </c>
      <c r="D103" s="6" t="s">
        <v>111</v>
      </c>
      <c r="E103" s="10">
        <v>22668.029296875</v>
      </c>
      <c r="F103" s="11">
        <v>2017</v>
      </c>
      <c r="G103" s="6" t="s">
        <v>117</v>
      </c>
      <c r="H103" s="6" t="s">
        <v>119</v>
      </c>
      <c r="I103" s="6" t="s">
        <v>29</v>
      </c>
      <c r="J103" s="21" t="s">
        <v>157</v>
      </c>
      <c r="K103" s="33" t="s">
        <v>109</v>
      </c>
      <c r="L103" s="33">
        <v>91</v>
      </c>
      <c r="M103" s="34">
        <v>44859</v>
      </c>
      <c r="N103" s="35">
        <v>19590</v>
      </c>
      <c r="O103" s="10">
        <v>200000000</v>
      </c>
      <c r="P103" s="10"/>
      <c r="Q103" s="6"/>
      <c r="R103" s="13"/>
    </row>
    <row r="104" spans="1:16147" ht="12.45" x14ac:dyDescent="0.3">
      <c r="A104" s="5">
        <v>75</v>
      </c>
      <c r="B104" s="6" t="s">
        <v>28</v>
      </c>
      <c r="C104" s="6" t="s">
        <v>110</v>
      </c>
      <c r="D104" s="6" t="s">
        <v>111</v>
      </c>
      <c r="E104" s="10">
        <v>14308</v>
      </c>
      <c r="F104" s="11">
        <v>2017</v>
      </c>
      <c r="G104" s="6" t="s">
        <v>825</v>
      </c>
      <c r="H104" s="6" t="s">
        <v>826</v>
      </c>
      <c r="I104" s="6" t="s">
        <v>29</v>
      </c>
      <c r="J104" s="21" t="s">
        <v>157</v>
      </c>
      <c r="K104" s="33" t="s">
        <v>109</v>
      </c>
      <c r="L104" s="33">
        <v>73</v>
      </c>
      <c r="M104" s="34">
        <v>44916</v>
      </c>
      <c r="N104" s="35">
        <v>16080</v>
      </c>
      <c r="O104" s="10">
        <v>41493200</v>
      </c>
      <c r="P104" s="10"/>
      <c r="Q104" s="6"/>
      <c r="R104" s="13"/>
    </row>
    <row r="105" spans="1:16147" ht="12.45" x14ac:dyDescent="0.3">
      <c r="A105" s="5"/>
      <c r="B105" s="6"/>
      <c r="C105" s="6"/>
      <c r="D105" s="6"/>
      <c r="E105" s="10"/>
      <c r="F105" s="11"/>
      <c r="G105" s="6"/>
      <c r="H105" s="6"/>
      <c r="I105" s="6"/>
      <c r="J105" s="21"/>
      <c r="K105" s="33"/>
      <c r="L105" s="33"/>
      <c r="M105" s="34"/>
      <c r="N105" s="35"/>
      <c r="O105" s="10"/>
      <c r="P105" s="10"/>
      <c r="Q105" s="6"/>
      <c r="R105" s="13"/>
    </row>
    <row r="106" spans="1:16147" ht="12.45" x14ac:dyDescent="0.3">
      <c r="A106" s="5"/>
      <c r="B106" s="25" t="s">
        <v>170</v>
      </c>
      <c r="C106" s="6"/>
      <c r="D106" s="6"/>
      <c r="E106" s="10"/>
      <c r="F106" s="11"/>
      <c r="G106" s="6"/>
      <c r="H106" s="6"/>
      <c r="I106" s="6"/>
      <c r="J106" s="21"/>
      <c r="K106" s="33"/>
      <c r="L106" s="33"/>
      <c r="M106" s="34"/>
      <c r="N106" s="35"/>
      <c r="O106" s="10"/>
      <c r="P106" s="10"/>
      <c r="Q106" s="6"/>
      <c r="R106" s="13"/>
    </row>
    <row r="107" spans="1:16147" ht="24.9" x14ac:dyDescent="0.3">
      <c r="A107" s="5">
        <v>76</v>
      </c>
      <c r="B107" s="6" t="s">
        <v>814</v>
      </c>
      <c r="C107" s="6" t="s">
        <v>815</v>
      </c>
      <c r="D107" s="6" t="s">
        <v>177</v>
      </c>
      <c r="E107" s="10">
        <v>1006</v>
      </c>
      <c r="F107" s="11">
        <v>2017</v>
      </c>
      <c r="G107" s="6" t="s">
        <v>816</v>
      </c>
      <c r="H107" s="6" t="s">
        <v>817</v>
      </c>
      <c r="I107" s="6" t="s">
        <v>818</v>
      </c>
      <c r="J107" s="21" t="s">
        <v>157</v>
      </c>
      <c r="K107" s="33" t="s">
        <v>109</v>
      </c>
      <c r="L107" s="62" t="s">
        <v>819</v>
      </c>
      <c r="M107" s="34">
        <v>44910</v>
      </c>
      <c r="N107" s="35">
        <v>1006</v>
      </c>
      <c r="O107" s="10">
        <v>40240000</v>
      </c>
      <c r="P107" s="10">
        <f>50000+220720</f>
        <v>270720</v>
      </c>
      <c r="Q107" s="6"/>
      <c r="R107" s="13" t="s">
        <v>820</v>
      </c>
    </row>
    <row r="108" spans="1:16147" ht="13.1" thickBot="1" x14ac:dyDescent="0.35">
      <c r="A108" s="5"/>
      <c r="B108" s="7"/>
      <c r="C108" s="7"/>
      <c r="D108" s="7"/>
      <c r="E108" s="8"/>
      <c r="F108" s="9"/>
      <c r="G108" s="7"/>
      <c r="H108" s="7"/>
      <c r="I108" s="7"/>
      <c r="J108" s="22"/>
      <c r="K108" s="36"/>
      <c r="L108" s="36"/>
      <c r="M108" s="37"/>
      <c r="N108" s="38"/>
      <c r="O108" s="8"/>
      <c r="P108" s="8"/>
      <c r="Q108" s="7"/>
      <c r="R108" s="14"/>
    </row>
    <row r="109" spans="1:16147" s="1" customFormat="1" ht="13.75" thickTop="1" thickBot="1" x14ac:dyDescent="0.35">
      <c r="A109" s="17"/>
      <c r="B109" s="4" t="s">
        <v>44</v>
      </c>
      <c r="C109" s="4"/>
      <c r="D109" s="4"/>
      <c r="E109" s="18">
        <f>SUM(E10:E108)</f>
        <v>823247.72739028931</v>
      </c>
      <c r="F109" s="4"/>
      <c r="G109" s="4"/>
      <c r="H109" s="4"/>
      <c r="I109" s="19"/>
      <c r="J109" s="23"/>
      <c r="K109" s="63"/>
      <c r="L109" s="131"/>
      <c r="M109" s="39"/>
      <c r="N109" s="61">
        <f>SUM(N10:N108)</f>
        <v>570043</v>
      </c>
      <c r="O109" s="18">
        <f>SUM(O10:O108)</f>
        <v>14889674700</v>
      </c>
      <c r="P109" s="18">
        <f>SUM(P10:P108)</f>
        <v>64925310</v>
      </c>
      <c r="Q109" s="19"/>
      <c r="R109" s="20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</row>
    <row r="110" spans="1:16147" s="1" customFormat="1" ht="13.1" thickTop="1" x14ac:dyDescent="0.3">
      <c r="A110" s="3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8"/>
      <c r="N110" s="27"/>
      <c r="O110" s="2"/>
      <c r="P110" s="2"/>
      <c r="Q110" s="2"/>
      <c r="R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</row>
    <row r="111" spans="1:16147" ht="12.45" x14ac:dyDescent="0.3">
      <c r="P111" s="64"/>
    </row>
    <row r="112" spans="1:16147" s="1" customFormat="1" ht="12.45" x14ac:dyDescent="0.2">
      <c r="A112" s="3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8"/>
      <c r="N112" s="27"/>
      <c r="O112" s="15"/>
      <c r="P112" s="64"/>
      <c r="Q112" s="132"/>
      <c r="R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</row>
    <row r="113" spans="1:16147" s="1" customFormat="1" ht="12.45" x14ac:dyDescent="0.2">
      <c r="A113" s="3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8"/>
      <c r="N113" s="27"/>
      <c r="O113" s="15"/>
      <c r="P113" s="15"/>
      <c r="Q113" s="133"/>
      <c r="R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</row>
    <row r="114" spans="1:16147" s="1" customFormat="1" ht="12.45" x14ac:dyDescent="0.2">
      <c r="A114" s="3"/>
      <c r="B114" s="2"/>
      <c r="C114" s="2"/>
      <c r="D114" s="2"/>
      <c r="E114" s="2"/>
      <c r="F114" s="2"/>
      <c r="G114" s="2"/>
      <c r="I114" s="2"/>
      <c r="J114" s="2"/>
      <c r="K114" s="2"/>
      <c r="L114" s="2"/>
      <c r="M114" s="28"/>
      <c r="N114" s="27"/>
      <c r="O114" s="15"/>
      <c r="P114" s="15"/>
      <c r="Q114" s="133"/>
      <c r="R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  <c r="WVO114" s="2"/>
      <c r="WVP114" s="2"/>
      <c r="WVQ114" s="2"/>
      <c r="WVR114" s="2"/>
      <c r="WVS114" s="2"/>
      <c r="WVT114" s="2"/>
      <c r="WVU114" s="2"/>
      <c r="WVV114" s="2"/>
      <c r="WVW114" s="2"/>
      <c r="WVX114" s="2"/>
      <c r="WVY114" s="2"/>
      <c r="WVZ114" s="2"/>
      <c r="WWA114" s="2"/>
    </row>
    <row r="115" spans="1:16147" s="1" customFormat="1" ht="12.45" x14ac:dyDescent="0.2">
      <c r="A115" s="3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8"/>
      <c r="N115" s="27"/>
      <c r="O115" s="2"/>
      <c r="P115" s="15"/>
      <c r="Q115" s="133"/>
      <c r="R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</row>
    <row r="116" spans="1:16147" s="1" customFormat="1" ht="12.45" x14ac:dyDescent="0.2">
      <c r="A116" s="3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8"/>
      <c r="N116" s="27"/>
      <c r="O116" s="2"/>
      <c r="P116" s="2"/>
      <c r="Q116" s="133"/>
      <c r="R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</row>
    <row r="117" spans="1:16147" s="1" customFormat="1" ht="12.45" x14ac:dyDescent="0.2">
      <c r="A117" s="3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8"/>
      <c r="N117" s="27"/>
      <c r="O117" s="2"/>
      <c r="P117" s="2"/>
      <c r="Q117" s="133"/>
      <c r="R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</row>
    <row r="118" spans="1:16147" s="1" customFormat="1" ht="12.45" x14ac:dyDescent="0.2">
      <c r="A118" s="3"/>
      <c r="B118" s="2">
        <v>77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8"/>
      <c r="N118" s="27"/>
      <c r="O118" s="2"/>
      <c r="P118" s="2"/>
      <c r="Q118" s="133"/>
      <c r="R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</row>
    <row r="119" spans="1:16147" s="1" customFormat="1" ht="12.45" x14ac:dyDescent="0.2">
      <c r="A119" s="3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8"/>
      <c r="N119" s="27"/>
      <c r="O119" s="2"/>
      <c r="P119" s="2"/>
      <c r="Q119" s="133" t="s">
        <v>0</v>
      </c>
      <c r="R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  <c r="HWB119" s="2"/>
      <c r="HWC119" s="2"/>
      <c r="HWD119" s="2"/>
      <c r="HWE119" s="2"/>
      <c r="HWF119" s="2"/>
      <c r="HWG119" s="2"/>
      <c r="HWH119" s="2"/>
      <c r="HWI119" s="2"/>
      <c r="HWJ119" s="2"/>
      <c r="HWK119" s="2"/>
      <c r="HWL119" s="2"/>
      <c r="HWM119" s="2"/>
      <c r="HWN119" s="2"/>
      <c r="HWO119" s="2"/>
      <c r="HWP119" s="2"/>
      <c r="HWQ119" s="2"/>
      <c r="HWR119" s="2"/>
      <c r="HWS119" s="2"/>
      <c r="HWT119" s="2"/>
      <c r="HWU119" s="2"/>
      <c r="HWV119" s="2"/>
      <c r="HWW119" s="2"/>
      <c r="HWX119" s="2"/>
      <c r="HWY119" s="2"/>
      <c r="HWZ119" s="2"/>
      <c r="HXA119" s="2"/>
      <c r="HXB119" s="2"/>
      <c r="HXC119" s="2"/>
      <c r="HXD119" s="2"/>
      <c r="HXE119" s="2"/>
      <c r="HXF119" s="2"/>
      <c r="HXG119" s="2"/>
      <c r="HXH119" s="2"/>
      <c r="HXI119" s="2"/>
      <c r="HXJ119" s="2"/>
      <c r="HXK119" s="2"/>
      <c r="HXL119" s="2"/>
      <c r="HXM119" s="2"/>
      <c r="HXN119" s="2"/>
      <c r="HXO119" s="2"/>
      <c r="HXP119" s="2"/>
      <c r="HXQ119" s="2"/>
      <c r="HXR119" s="2"/>
      <c r="HXS119" s="2"/>
      <c r="HXT119" s="2"/>
      <c r="HXU119" s="2"/>
      <c r="HXV119" s="2"/>
      <c r="HXW119" s="2"/>
      <c r="HXX119" s="2"/>
      <c r="HXY119" s="2"/>
      <c r="HXZ119" s="2"/>
      <c r="HYA119" s="2"/>
      <c r="HYB119" s="2"/>
      <c r="HYC119" s="2"/>
      <c r="HYD119" s="2"/>
      <c r="HYE119" s="2"/>
      <c r="HYF119" s="2"/>
      <c r="HYG119" s="2"/>
      <c r="HYH119" s="2"/>
      <c r="HYI119" s="2"/>
      <c r="HYJ119" s="2"/>
      <c r="HYK119" s="2"/>
      <c r="HYL119" s="2"/>
      <c r="HYM119" s="2"/>
      <c r="HYN119" s="2"/>
      <c r="HYO119" s="2"/>
      <c r="HYP119" s="2"/>
      <c r="HYQ119" s="2"/>
      <c r="HYR119" s="2"/>
      <c r="HYS119" s="2"/>
      <c r="HYT119" s="2"/>
      <c r="HYU119" s="2"/>
      <c r="HYV119" s="2"/>
      <c r="HYW119" s="2"/>
      <c r="HYX119" s="2"/>
      <c r="HYY119" s="2"/>
      <c r="HYZ119" s="2"/>
      <c r="HZA119" s="2"/>
      <c r="HZB119" s="2"/>
      <c r="HZC119" s="2"/>
      <c r="HZD119" s="2"/>
      <c r="HZE119" s="2"/>
      <c r="HZF119" s="2"/>
      <c r="HZG119" s="2"/>
      <c r="HZH119" s="2"/>
      <c r="HZI119" s="2"/>
      <c r="HZJ119" s="2"/>
      <c r="HZK119" s="2"/>
      <c r="HZL119" s="2"/>
      <c r="HZM119" s="2"/>
      <c r="HZN119" s="2"/>
      <c r="HZO119" s="2"/>
      <c r="HZP119" s="2"/>
      <c r="HZQ119" s="2"/>
      <c r="HZR119" s="2"/>
      <c r="HZS119" s="2"/>
      <c r="HZT119" s="2"/>
      <c r="HZU119" s="2"/>
      <c r="HZV119" s="2"/>
      <c r="HZW119" s="2"/>
      <c r="HZX119" s="2"/>
      <c r="HZY119" s="2"/>
      <c r="HZZ119" s="2"/>
      <c r="IAA119" s="2"/>
      <c r="IAB119" s="2"/>
      <c r="IAC119" s="2"/>
      <c r="IAD119" s="2"/>
      <c r="IAE119" s="2"/>
      <c r="IAF119" s="2"/>
      <c r="IAG119" s="2"/>
      <c r="IAH119" s="2"/>
      <c r="IAI119" s="2"/>
      <c r="IAJ119" s="2"/>
      <c r="IAK119" s="2"/>
      <c r="IAL119" s="2"/>
      <c r="IAM119" s="2"/>
      <c r="IAN119" s="2"/>
      <c r="IAO119" s="2"/>
      <c r="IAP119" s="2"/>
      <c r="IAQ119" s="2"/>
      <c r="IAR119" s="2"/>
      <c r="IAS119" s="2"/>
      <c r="IAT119" s="2"/>
      <c r="IAU119" s="2"/>
      <c r="IAV119" s="2"/>
      <c r="IAW119" s="2"/>
      <c r="IAX119" s="2"/>
      <c r="IAY119" s="2"/>
      <c r="IAZ119" s="2"/>
      <c r="IBA119" s="2"/>
      <c r="IBB119" s="2"/>
      <c r="IBC119" s="2"/>
      <c r="IBD119" s="2"/>
      <c r="IBE119" s="2"/>
      <c r="IBF119" s="2"/>
      <c r="IBG119" s="2"/>
      <c r="IBH119" s="2"/>
      <c r="IBI119" s="2"/>
      <c r="IBJ119" s="2"/>
      <c r="IBK119" s="2"/>
      <c r="IBL119" s="2"/>
      <c r="IBM119" s="2"/>
      <c r="IBN119" s="2"/>
      <c r="IBO119" s="2"/>
      <c r="IBP119" s="2"/>
      <c r="IBQ119" s="2"/>
      <c r="IBR119" s="2"/>
      <c r="IBS119" s="2"/>
      <c r="IBT119" s="2"/>
      <c r="IBU119" s="2"/>
      <c r="IBV119" s="2"/>
      <c r="IBW119" s="2"/>
      <c r="IBX119" s="2"/>
      <c r="IBY119" s="2"/>
      <c r="IBZ119" s="2"/>
      <c r="ICA119" s="2"/>
      <c r="ICB119" s="2"/>
      <c r="ICC119" s="2"/>
      <c r="ICD119" s="2"/>
      <c r="ICE119" s="2"/>
      <c r="ICF119" s="2"/>
      <c r="ICG119" s="2"/>
      <c r="ICH119" s="2"/>
      <c r="ICI119" s="2"/>
      <c r="ICJ119" s="2"/>
      <c r="ICK119" s="2"/>
      <c r="ICL119" s="2"/>
      <c r="ICM119" s="2"/>
      <c r="ICN119" s="2"/>
      <c r="ICO119" s="2"/>
      <c r="ICP119" s="2"/>
      <c r="ICQ119" s="2"/>
      <c r="ICR119" s="2"/>
      <c r="ICS119" s="2"/>
      <c r="ICT119" s="2"/>
      <c r="ICU119" s="2"/>
      <c r="ICV119" s="2"/>
      <c r="ICW119" s="2"/>
      <c r="ICX119" s="2"/>
      <c r="ICY119" s="2"/>
      <c r="ICZ119" s="2"/>
      <c r="IDA119" s="2"/>
      <c r="IDB119" s="2"/>
      <c r="IDC119" s="2"/>
      <c r="IDD119" s="2"/>
      <c r="IDE119" s="2"/>
      <c r="IDF119" s="2"/>
      <c r="IDG119" s="2"/>
      <c r="IDH119" s="2"/>
      <c r="IDI119" s="2"/>
      <c r="IDJ119" s="2"/>
      <c r="IDK119" s="2"/>
      <c r="IDL119" s="2"/>
      <c r="IDM119" s="2"/>
      <c r="IDN119" s="2"/>
      <c r="IDO119" s="2"/>
      <c r="IDP119" s="2"/>
      <c r="IDQ119" s="2"/>
      <c r="IDR119" s="2"/>
      <c r="IDS119" s="2"/>
      <c r="IDT119" s="2"/>
      <c r="IDU119" s="2"/>
      <c r="IDV119" s="2"/>
      <c r="IDW119" s="2"/>
      <c r="IDX119" s="2"/>
      <c r="IDY119" s="2"/>
      <c r="IDZ119" s="2"/>
      <c r="IEA119" s="2"/>
      <c r="IEB119" s="2"/>
      <c r="IEC119" s="2"/>
      <c r="IED119" s="2"/>
      <c r="IEE119" s="2"/>
      <c r="IEF119" s="2"/>
      <c r="IEG119" s="2"/>
      <c r="IEH119" s="2"/>
      <c r="IEI119" s="2"/>
      <c r="IEJ119" s="2"/>
      <c r="IEK119" s="2"/>
      <c r="IEL119" s="2"/>
      <c r="IEM119" s="2"/>
      <c r="IEN119" s="2"/>
      <c r="IEO119" s="2"/>
      <c r="IEP119" s="2"/>
      <c r="IEQ119" s="2"/>
      <c r="IER119" s="2"/>
      <c r="IES119" s="2"/>
      <c r="IET119" s="2"/>
      <c r="IEU119" s="2"/>
      <c r="IEV119" s="2"/>
      <c r="IEW119" s="2"/>
      <c r="IEX119" s="2"/>
      <c r="IEY119" s="2"/>
      <c r="IEZ119" s="2"/>
      <c r="IFA119" s="2"/>
      <c r="IFB119" s="2"/>
      <c r="IFC119" s="2"/>
      <c r="IFD119" s="2"/>
      <c r="IFE119" s="2"/>
      <c r="IFF119" s="2"/>
      <c r="IFG119" s="2"/>
      <c r="IFH119" s="2"/>
      <c r="IFI119" s="2"/>
      <c r="IFJ119" s="2"/>
      <c r="IFK119" s="2"/>
      <c r="IFL119" s="2"/>
      <c r="IFM119" s="2"/>
      <c r="IFN119" s="2"/>
      <c r="IFO119" s="2"/>
      <c r="IFP119" s="2"/>
      <c r="IFQ119" s="2"/>
      <c r="IFR119" s="2"/>
      <c r="IFS119" s="2"/>
      <c r="IFT119" s="2"/>
      <c r="IFU119" s="2"/>
      <c r="IFV119" s="2"/>
      <c r="IFW119" s="2"/>
      <c r="IFX119" s="2"/>
      <c r="IFY119" s="2"/>
      <c r="IFZ119" s="2"/>
      <c r="IGA119" s="2"/>
      <c r="IGB119" s="2"/>
      <c r="IGC119" s="2"/>
      <c r="IGD119" s="2"/>
      <c r="IGE119" s="2"/>
      <c r="IGF119" s="2"/>
      <c r="IGG119" s="2"/>
      <c r="IGH119" s="2"/>
      <c r="IGI119" s="2"/>
      <c r="IGJ119" s="2"/>
      <c r="IGK119" s="2"/>
      <c r="IGL119" s="2"/>
      <c r="IGM119" s="2"/>
      <c r="IGN119" s="2"/>
      <c r="IGO119" s="2"/>
      <c r="IGP119" s="2"/>
      <c r="IGQ119" s="2"/>
      <c r="IGR119" s="2"/>
      <c r="IGS119" s="2"/>
      <c r="IGT119" s="2"/>
      <c r="IGU119" s="2"/>
      <c r="IGV119" s="2"/>
      <c r="IGW119" s="2"/>
      <c r="IGX119" s="2"/>
      <c r="IGY119" s="2"/>
      <c r="IGZ119" s="2"/>
      <c r="IHA119" s="2"/>
      <c r="IHB119" s="2"/>
      <c r="IHC119" s="2"/>
      <c r="IHD119" s="2"/>
      <c r="IHE119" s="2"/>
      <c r="IHF119" s="2"/>
      <c r="IHG119" s="2"/>
      <c r="IHH119" s="2"/>
      <c r="IHI119" s="2"/>
      <c r="IHJ119" s="2"/>
      <c r="IHK119" s="2"/>
      <c r="IHL119" s="2"/>
      <c r="IHM119" s="2"/>
      <c r="IHN119" s="2"/>
      <c r="IHO119" s="2"/>
      <c r="IHP119" s="2"/>
      <c r="IHQ119" s="2"/>
      <c r="IHR119" s="2"/>
      <c r="IHS119" s="2"/>
      <c r="IHT119" s="2"/>
      <c r="IHU119" s="2"/>
      <c r="IHV119" s="2"/>
      <c r="IHW119" s="2"/>
      <c r="IHX119" s="2"/>
      <c r="IHY119" s="2"/>
      <c r="IHZ119" s="2"/>
      <c r="IIA119" s="2"/>
      <c r="IIB119" s="2"/>
      <c r="IIC119" s="2"/>
      <c r="IID119" s="2"/>
      <c r="IIE119" s="2"/>
      <c r="IIF119" s="2"/>
      <c r="IIG119" s="2"/>
      <c r="IIH119" s="2"/>
      <c r="III119" s="2"/>
      <c r="IIJ119" s="2"/>
      <c r="IIK119" s="2"/>
      <c r="IIL119" s="2"/>
      <c r="IIM119" s="2"/>
      <c r="IIN119" s="2"/>
      <c r="IIO119" s="2"/>
      <c r="IIP119" s="2"/>
      <c r="IIQ119" s="2"/>
      <c r="IIR119" s="2"/>
      <c r="IIS119" s="2"/>
      <c r="IIT119" s="2"/>
      <c r="IIU119" s="2"/>
      <c r="IIV119" s="2"/>
      <c r="IIW119" s="2"/>
      <c r="IIX119" s="2"/>
      <c r="IIY119" s="2"/>
      <c r="IIZ119" s="2"/>
      <c r="IJA119" s="2"/>
      <c r="IJB119" s="2"/>
      <c r="IJC119" s="2"/>
      <c r="IJD119" s="2"/>
      <c r="IJE119" s="2"/>
      <c r="IJF119" s="2"/>
      <c r="IJG119" s="2"/>
      <c r="IJH119" s="2"/>
      <c r="IJI119" s="2"/>
      <c r="IJJ119" s="2"/>
      <c r="IJK119" s="2"/>
      <c r="IJL119" s="2"/>
      <c r="IJM119" s="2"/>
      <c r="IJN119" s="2"/>
      <c r="IJO119" s="2"/>
      <c r="IJP119" s="2"/>
      <c r="IJQ119" s="2"/>
      <c r="IJR119" s="2"/>
      <c r="IJS119" s="2"/>
      <c r="IJT119" s="2"/>
      <c r="IJU119" s="2"/>
      <c r="IJV119" s="2"/>
      <c r="IJW119" s="2"/>
      <c r="IJX119" s="2"/>
      <c r="IJY119" s="2"/>
      <c r="IJZ119" s="2"/>
      <c r="IKA119" s="2"/>
      <c r="IKB119" s="2"/>
      <c r="IKC119" s="2"/>
      <c r="IKD119" s="2"/>
      <c r="IKE119" s="2"/>
      <c r="IKF119" s="2"/>
      <c r="IKG119" s="2"/>
      <c r="IKH119" s="2"/>
      <c r="IKI119" s="2"/>
      <c r="IKJ119" s="2"/>
      <c r="IKK119" s="2"/>
      <c r="IKL119" s="2"/>
      <c r="IKM119" s="2"/>
      <c r="IKN119" s="2"/>
      <c r="IKO119" s="2"/>
      <c r="IKP119" s="2"/>
      <c r="IKQ119" s="2"/>
      <c r="IKR119" s="2"/>
      <c r="IKS119" s="2"/>
      <c r="IKT119" s="2"/>
      <c r="IKU119" s="2"/>
      <c r="IKV119" s="2"/>
      <c r="IKW119" s="2"/>
      <c r="IKX119" s="2"/>
      <c r="IKY119" s="2"/>
      <c r="IKZ119" s="2"/>
      <c r="ILA119" s="2"/>
      <c r="ILB119" s="2"/>
      <c r="ILC119" s="2"/>
      <c r="ILD119" s="2"/>
      <c r="ILE119" s="2"/>
      <c r="ILF119" s="2"/>
      <c r="ILG119" s="2"/>
      <c r="ILH119" s="2"/>
      <c r="ILI119" s="2"/>
      <c r="ILJ119" s="2"/>
      <c r="ILK119" s="2"/>
      <c r="ILL119" s="2"/>
      <c r="ILM119" s="2"/>
      <c r="ILN119" s="2"/>
      <c r="ILO119" s="2"/>
      <c r="ILP119" s="2"/>
      <c r="ILQ119" s="2"/>
      <c r="ILR119" s="2"/>
      <c r="ILS119" s="2"/>
      <c r="ILT119" s="2"/>
      <c r="ILU119" s="2"/>
      <c r="ILV119" s="2"/>
      <c r="ILW119" s="2"/>
      <c r="ILX119" s="2"/>
      <c r="ILY119" s="2"/>
      <c r="ILZ119" s="2"/>
      <c r="IMA119" s="2"/>
      <c r="IMB119" s="2"/>
      <c r="IMC119" s="2"/>
      <c r="IMD119" s="2"/>
      <c r="IME119" s="2"/>
      <c r="IMF119" s="2"/>
      <c r="IMG119" s="2"/>
      <c r="IMH119" s="2"/>
      <c r="IMI119" s="2"/>
      <c r="IMJ119" s="2"/>
      <c r="IMK119" s="2"/>
      <c r="IML119" s="2"/>
      <c r="IMM119" s="2"/>
      <c r="IMN119" s="2"/>
      <c r="IMO119" s="2"/>
      <c r="IMP119" s="2"/>
      <c r="IMQ119" s="2"/>
      <c r="IMR119" s="2"/>
      <c r="IMS119" s="2"/>
      <c r="IMT119" s="2"/>
      <c r="IMU119" s="2"/>
      <c r="IMV119" s="2"/>
      <c r="IMW119" s="2"/>
      <c r="IMX119" s="2"/>
      <c r="IMY119" s="2"/>
      <c r="IMZ119" s="2"/>
      <c r="INA119" s="2"/>
      <c r="INB119" s="2"/>
      <c r="INC119" s="2"/>
      <c r="IND119" s="2"/>
      <c r="INE119" s="2"/>
      <c r="INF119" s="2"/>
      <c r="ING119" s="2"/>
      <c r="INH119" s="2"/>
      <c r="INI119" s="2"/>
      <c r="INJ119" s="2"/>
      <c r="INK119" s="2"/>
      <c r="INL119" s="2"/>
      <c r="INM119" s="2"/>
      <c r="INN119" s="2"/>
      <c r="INO119" s="2"/>
      <c r="INP119" s="2"/>
      <c r="INQ119" s="2"/>
      <c r="INR119" s="2"/>
      <c r="INS119" s="2"/>
      <c r="INT119" s="2"/>
      <c r="INU119" s="2"/>
      <c r="INV119" s="2"/>
      <c r="INW119" s="2"/>
      <c r="INX119" s="2"/>
      <c r="INY119" s="2"/>
      <c r="INZ119" s="2"/>
      <c r="IOA119" s="2"/>
      <c r="IOB119" s="2"/>
      <c r="IOC119" s="2"/>
      <c r="IOD119" s="2"/>
      <c r="IOE119" s="2"/>
      <c r="IOF119" s="2"/>
      <c r="IOG119" s="2"/>
      <c r="IOH119" s="2"/>
      <c r="IOI119" s="2"/>
      <c r="IOJ119" s="2"/>
      <c r="IOK119" s="2"/>
      <c r="IOL119" s="2"/>
      <c r="IOM119" s="2"/>
      <c r="ION119" s="2"/>
      <c r="IOO119" s="2"/>
      <c r="IOP119" s="2"/>
      <c r="IOQ119" s="2"/>
      <c r="IOR119" s="2"/>
      <c r="IOS119" s="2"/>
      <c r="IOT119" s="2"/>
      <c r="IOU119" s="2"/>
      <c r="IOV119" s="2"/>
      <c r="IOW119" s="2"/>
      <c r="IOX119" s="2"/>
      <c r="IOY119" s="2"/>
      <c r="IOZ119" s="2"/>
      <c r="IPA119" s="2"/>
      <c r="IPB119" s="2"/>
      <c r="IPC119" s="2"/>
      <c r="IPD119" s="2"/>
      <c r="IPE119" s="2"/>
      <c r="IPF119" s="2"/>
      <c r="IPG119" s="2"/>
      <c r="IPH119" s="2"/>
      <c r="IPI119" s="2"/>
      <c r="IPJ119" s="2"/>
      <c r="IPK119" s="2"/>
      <c r="IPL119" s="2"/>
      <c r="IPM119" s="2"/>
      <c r="IPN119" s="2"/>
      <c r="IPO119" s="2"/>
      <c r="IPP119" s="2"/>
      <c r="IPQ119" s="2"/>
      <c r="IPR119" s="2"/>
      <c r="IPS119" s="2"/>
      <c r="IPT119" s="2"/>
      <c r="IPU119" s="2"/>
      <c r="IPV119" s="2"/>
      <c r="IPW119" s="2"/>
      <c r="IPX119" s="2"/>
      <c r="IPY119" s="2"/>
      <c r="IPZ119" s="2"/>
      <c r="IQA119" s="2"/>
      <c r="IQB119" s="2"/>
      <c r="IQC119" s="2"/>
      <c r="IQD119" s="2"/>
      <c r="IQE119" s="2"/>
      <c r="IQF119" s="2"/>
      <c r="IQG119" s="2"/>
      <c r="IQH119" s="2"/>
      <c r="IQI119" s="2"/>
      <c r="IQJ119" s="2"/>
      <c r="IQK119" s="2"/>
      <c r="IQL119" s="2"/>
      <c r="IQM119" s="2"/>
      <c r="IQN119" s="2"/>
      <c r="IQO119" s="2"/>
      <c r="IQP119" s="2"/>
      <c r="IQQ119" s="2"/>
      <c r="IQR119" s="2"/>
      <c r="IQS119" s="2"/>
      <c r="IQT119" s="2"/>
      <c r="IQU119" s="2"/>
      <c r="IQV119" s="2"/>
      <c r="IQW119" s="2"/>
      <c r="IQX119" s="2"/>
      <c r="IQY119" s="2"/>
      <c r="IQZ119" s="2"/>
      <c r="IRA119" s="2"/>
      <c r="IRB119" s="2"/>
      <c r="IRC119" s="2"/>
      <c r="IRD119" s="2"/>
      <c r="IRE119" s="2"/>
      <c r="IRF119" s="2"/>
      <c r="IRG119" s="2"/>
      <c r="IRH119" s="2"/>
      <c r="IRI119" s="2"/>
      <c r="IRJ119" s="2"/>
      <c r="IRK119" s="2"/>
      <c r="IRL119" s="2"/>
      <c r="IRM119" s="2"/>
      <c r="IRN119" s="2"/>
      <c r="IRO119" s="2"/>
      <c r="IRP119" s="2"/>
      <c r="IRQ119" s="2"/>
      <c r="IRR119" s="2"/>
      <c r="IRS119" s="2"/>
      <c r="IRT119" s="2"/>
      <c r="IRU119" s="2"/>
      <c r="IRV119" s="2"/>
      <c r="IRW119" s="2"/>
      <c r="IRX119" s="2"/>
      <c r="IRY119" s="2"/>
      <c r="IRZ119" s="2"/>
      <c r="ISA119" s="2"/>
      <c r="ISB119" s="2"/>
      <c r="ISC119" s="2"/>
      <c r="ISD119" s="2"/>
      <c r="ISE119" s="2"/>
      <c r="ISF119" s="2"/>
      <c r="ISG119" s="2"/>
      <c r="ISH119" s="2"/>
      <c r="ISI119" s="2"/>
      <c r="ISJ119" s="2"/>
      <c r="ISK119" s="2"/>
      <c r="ISL119" s="2"/>
      <c r="ISM119" s="2"/>
      <c r="ISN119" s="2"/>
      <c r="ISO119" s="2"/>
      <c r="ISP119" s="2"/>
      <c r="ISQ119" s="2"/>
      <c r="ISR119" s="2"/>
      <c r="ISS119" s="2"/>
      <c r="IST119" s="2"/>
      <c r="ISU119" s="2"/>
      <c r="ISV119" s="2"/>
      <c r="ISW119" s="2"/>
      <c r="ISX119" s="2"/>
      <c r="ISY119" s="2"/>
      <c r="ISZ119" s="2"/>
      <c r="ITA119" s="2"/>
      <c r="ITB119" s="2"/>
      <c r="ITC119" s="2"/>
      <c r="ITD119" s="2"/>
      <c r="ITE119" s="2"/>
      <c r="ITF119" s="2"/>
      <c r="ITG119" s="2"/>
      <c r="ITH119" s="2"/>
      <c r="ITI119" s="2"/>
      <c r="ITJ119" s="2"/>
      <c r="ITK119" s="2"/>
      <c r="ITL119" s="2"/>
      <c r="ITM119" s="2"/>
      <c r="ITN119" s="2"/>
      <c r="ITO119" s="2"/>
      <c r="ITP119" s="2"/>
      <c r="ITQ119" s="2"/>
      <c r="ITR119" s="2"/>
      <c r="ITS119" s="2"/>
      <c r="ITT119" s="2"/>
      <c r="ITU119" s="2"/>
      <c r="ITV119" s="2"/>
      <c r="ITW119" s="2"/>
      <c r="ITX119" s="2"/>
      <c r="ITY119" s="2"/>
      <c r="ITZ119" s="2"/>
      <c r="IUA119" s="2"/>
      <c r="IUB119" s="2"/>
      <c r="IUC119" s="2"/>
      <c r="IUD119" s="2"/>
      <c r="IUE119" s="2"/>
      <c r="IUF119" s="2"/>
      <c r="IUG119" s="2"/>
      <c r="IUH119" s="2"/>
      <c r="IUI119" s="2"/>
      <c r="IUJ119" s="2"/>
      <c r="IUK119" s="2"/>
      <c r="IUL119" s="2"/>
      <c r="IUM119" s="2"/>
      <c r="IUN119" s="2"/>
      <c r="IUO119" s="2"/>
      <c r="IUP119" s="2"/>
      <c r="IUQ119" s="2"/>
      <c r="IUR119" s="2"/>
      <c r="IUS119" s="2"/>
      <c r="IUT119" s="2"/>
      <c r="IUU119" s="2"/>
      <c r="IUV119" s="2"/>
      <c r="IUW119" s="2"/>
      <c r="IUX119" s="2"/>
      <c r="IUY119" s="2"/>
      <c r="IUZ119" s="2"/>
      <c r="IVA119" s="2"/>
      <c r="IVB119" s="2"/>
      <c r="IVC119" s="2"/>
      <c r="IVD119" s="2"/>
      <c r="IVE119" s="2"/>
      <c r="IVF119" s="2"/>
      <c r="IVG119" s="2"/>
      <c r="IVH119" s="2"/>
      <c r="IVI119" s="2"/>
      <c r="IVJ119" s="2"/>
      <c r="IVK119" s="2"/>
      <c r="IVL119" s="2"/>
      <c r="IVM119" s="2"/>
      <c r="IVN119" s="2"/>
      <c r="IVO119" s="2"/>
      <c r="IVP119" s="2"/>
      <c r="IVQ119" s="2"/>
      <c r="IVR119" s="2"/>
      <c r="IVS119" s="2"/>
      <c r="IVT119" s="2"/>
      <c r="IVU119" s="2"/>
      <c r="IVV119" s="2"/>
      <c r="IVW119" s="2"/>
      <c r="IVX119" s="2"/>
      <c r="IVY119" s="2"/>
      <c r="IVZ119" s="2"/>
      <c r="IWA119" s="2"/>
      <c r="IWB119" s="2"/>
      <c r="IWC119" s="2"/>
      <c r="IWD119" s="2"/>
      <c r="IWE119" s="2"/>
      <c r="IWF119" s="2"/>
      <c r="IWG119" s="2"/>
      <c r="IWH119" s="2"/>
      <c r="IWI119" s="2"/>
      <c r="IWJ119" s="2"/>
      <c r="IWK119" s="2"/>
      <c r="IWL119" s="2"/>
      <c r="IWM119" s="2"/>
      <c r="IWN119" s="2"/>
      <c r="IWO119" s="2"/>
      <c r="IWP119" s="2"/>
      <c r="IWQ119" s="2"/>
      <c r="IWR119" s="2"/>
      <c r="IWS119" s="2"/>
      <c r="IWT119" s="2"/>
      <c r="IWU119" s="2"/>
      <c r="IWV119" s="2"/>
      <c r="IWW119" s="2"/>
      <c r="IWX119" s="2"/>
      <c r="IWY119" s="2"/>
      <c r="IWZ119" s="2"/>
      <c r="IXA119" s="2"/>
      <c r="IXB119" s="2"/>
      <c r="IXC119" s="2"/>
      <c r="IXD119" s="2"/>
      <c r="IXE119" s="2"/>
      <c r="IXF119" s="2"/>
      <c r="IXG119" s="2"/>
      <c r="IXH119" s="2"/>
      <c r="IXI119" s="2"/>
      <c r="IXJ119" s="2"/>
      <c r="IXK119" s="2"/>
      <c r="IXL119" s="2"/>
      <c r="IXM119" s="2"/>
      <c r="IXN119" s="2"/>
      <c r="IXO119" s="2"/>
      <c r="IXP119" s="2"/>
      <c r="IXQ119" s="2"/>
      <c r="IXR119" s="2"/>
      <c r="IXS119" s="2"/>
      <c r="IXT119" s="2"/>
      <c r="IXU119" s="2"/>
      <c r="IXV119" s="2"/>
      <c r="IXW119" s="2"/>
      <c r="IXX119" s="2"/>
      <c r="IXY119" s="2"/>
      <c r="IXZ119" s="2"/>
      <c r="IYA119" s="2"/>
      <c r="IYB119" s="2"/>
      <c r="IYC119" s="2"/>
      <c r="IYD119" s="2"/>
      <c r="IYE119" s="2"/>
      <c r="IYF119" s="2"/>
      <c r="IYG119" s="2"/>
      <c r="IYH119" s="2"/>
      <c r="IYI119" s="2"/>
      <c r="IYJ119" s="2"/>
      <c r="IYK119" s="2"/>
      <c r="IYL119" s="2"/>
      <c r="IYM119" s="2"/>
      <c r="IYN119" s="2"/>
      <c r="IYO119" s="2"/>
      <c r="IYP119" s="2"/>
      <c r="IYQ119" s="2"/>
      <c r="IYR119" s="2"/>
      <c r="IYS119" s="2"/>
      <c r="IYT119" s="2"/>
      <c r="IYU119" s="2"/>
      <c r="IYV119" s="2"/>
      <c r="IYW119" s="2"/>
      <c r="IYX119" s="2"/>
      <c r="IYY119" s="2"/>
      <c r="IYZ119" s="2"/>
      <c r="IZA119" s="2"/>
      <c r="IZB119" s="2"/>
      <c r="IZC119" s="2"/>
      <c r="IZD119" s="2"/>
      <c r="IZE119" s="2"/>
      <c r="IZF119" s="2"/>
      <c r="IZG119" s="2"/>
      <c r="IZH119" s="2"/>
      <c r="IZI119" s="2"/>
      <c r="IZJ119" s="2"/>
      <c r="IZK119" s="2"/>
      <c r="IZL119" s="2"/>
      <c r="IZM119" s="2"/>
      <c r="IZN119" s="2"/>
      <c r="IZO119" s="2"/>
      <c r="IZP119" s="2"/>
      <c r="IZQ119" s="2"/>
      <c r="IZR119" s="2"/>
      <c r="IZS119" s="2"/>
      <c r="IZT119" s="2"/>
      <c r="IZU119" s="2"/>
      <c r="IZV119" s="2"/>
      <c r="IZW119" s="2"/>
      <c r="IZX119" s="2"/>
      <c r="IZY119" s="2"/>
      <c r="IZZ119" s="2"/>
      <c r="JAA119" s="2"/>
      <c r="JAB119" s="2"/>
      <c r="JAC119" s="2"/>
      <c r="JAD119" s="2"/>
      <c r="JAE119" s="2"/>
      <c r="JAF119" s="2"/>
      <c r="JAG119" s="2"/>
      <c r="JAH119" s="2"/>
      <c r="JAI119" s="2"/>
      <c r="JAJ119" s="2"/>
      <c r="JAK119" s="2"/>
      <c r="JAL119" s="2"/>
      <c r="JAM119" s="2"/>
      <c r="JAN119" s="2"/>
      <c r="JAO119" s="2"/>
      <c r="JAP119" s="2"/>
      <c r="JAQ119" s="2"/>
      <c r="JAR119" s="2"/>
      <c r="JAS119" s="2"/>
      <c r="JAT119" s="2"/>
      <c r="JAU119" s="2"/>
      <c r="JAV119" s="2"/>
      <c r="JAW119" s="2"/>
      <c r="JAX119" s="2"/>
      <c r="JAY119" s="2"/>
      <c r="JAZ119" s="2"/>
      <c r="JBA119" s="2"/>
      <c r="JBB119" s="2"/>
      <c r="JBC119" s="2"/>
      <c r="JBD119" s="2"/>
      <c r="JBE119" s="2"/>
      <c r="JBF119" s="2"/>
      <c r="JBG119" s="2"/>
      <c r="JBH119" s="2"/>
      <c r="JBI119" s="2"/>
      <c r="JBJ119" s="2"/>
      <c r="JBK119" s="2"/>
      <c r="JBL119" s="2"/>
      <c r="JBM119" s="2"/>
      <c r="JBN119" s="2"/>
      <c r="JBO119" s="2"/>
      <c r="JBP119" s="2"/>
      <c r="JBQ119" s="2"/>
      <c r="JBR119" s="2"/>
      <c r="JBS119" s="2"/>
      <c r="JBT119" s="2"/>
      <c r="JBU119" s="2"/>
      <c r="JBV119" s="2"/>
      <c r="JBW119" s="2"/>
      <c r="JBX119" s="2"/>
      <c r="JBY119" s="2"/>
      <c r="JBZ119" s="2"/>
      <c r="JCA119" s="2"/>
      <c r="JCB119" s="2"/>
      <c r="JCC119" s="2"/>
      <c r="JCD119" s="2"/>
      <c r="JCE119" s="2"/>
      <c r="JCF119" s="2"/>
      <c r="JCG119" s="2"/>
      <c r="JCH119" s="2"/>
      <c r="JCI119" s="2"/>
      <c r="JCJ119" s="2"/>
      <c r="JCK119" s="2"/>
      <c r="JCL119" s="2"/>
      <c r="JCM119" s="2"/>
      <c r="JCN119" s="2"/>
      <c r="JCO119" s="2"/>
      <c r="JCP119" s="2"/>
      <c r="JCQ119" s="2"/>
      <c r="JCR119" s="2"/>
      <c r="JCS119" s="2"/>
      <c r="JCT119" s="2"/>
      <c r="JCU119" s="2"/>
      <c r="JCV119" s="2"/>
      <c r="JCW119" s="2"/>
      <c r="JCX119" s="2"/>
      <c r="JCY119" s="2"/>
      <c r="JCZ119" s="2"/>
      <c r="JDA119" s="2"/>
      <c r="JDB119" s="2"/>
      <c r="JDC119" s="2"/>
      <c r="JDD119" s="2"/>
      <c r="JDE119" s="2"/>
      <c r="JDF119" s="2"/>
      <c r="JDG119" s="2"/>
      <c r="JDH119" s="2"/>
      <c r="JDI119" s="2"/>
      <c r="JDJ119" s="2"/>
      <c r="JDK119" s="2"/>
      <c r="JDL119" s="2"/>
      <c r="JDM119" s="2"/>
      <c r="JDN119" s="2"/>
      <c r="JDO119" s="2"/>
      <c r="JDP119" s="2"/>
      <c r="JDQ119" s="2"/>
      <c r="JDR119" s="2"/>
      <c r="JDS119" s="2"/>
      <c r="JDT119" s="2"/>
      <c r="JDU119" s="2"/>
      <c r="JDV119" s="2"/>
      <c r="JDW119" s="2"/>
      <c r="JDX119" s="2"/>
      <c r="JDY119" s="2"/>
      <c r="JDZ119" s="2"/>
      <c r="JEA119" s="2"/>
      <c r="JEB119" s="2"/>
      <c r="JEC119" s="2"/>
      <c r="JED119" s="2"/>
      <c r="JEE119" s="2"/>
      <c r="JEF119" s="2"/>
      <c r="JEG119" s="2"/>
      <c r="JEH119" s="2"/>
      <c r="JEI119" s="2"/>
      <c r="JEJ119" s="2"/>
      <c r="JEK119" s="2"/>
      <c r="JEL119" s="2"/>
      <c r="JEM119" s="2"/>
      <c r="JEN119" s="2"/>
      <c r="JEO119" s="2"/>
      <c r="JEP119" s="2"/>
      <c r="JEQ119" s="2"/>
      <c r="JER119" s="2"/>
      <c r="JES119" s="2"/>
      <c r="JET119" s="2"/>
      <c r="JEU119" s="2"/>
      <c r="JEV119" s="2"/>
      <c r="JEW119" s="2"/>
      <c r="JEX119" s="2"/>
      <c r="JEY119" s="2"/>
      <c r="JEZ119" s="2"/>
      <c r="JFA119" s="2"/>
      <c r="JFB119" s="2"/>
      <c r="JFC119" s="2"/>
      <c r="JFD119" s="2"/>
      <c r="JFE119" s="2"/>
      <c r="JFF119" s="2"/>
      <c r="JFG119" s="2"/>
      <c r="JFH119" s="2"/>
      <c r="JFI119" s="2"/>
      <c r="JFJ119" s="2"/>
      <c r="JFK119" s="2"/>
      <c r="JFL119" s="2"/>
      <c r="JFM119" s="2"/>
      <c r="JFN119" s="2"/>
      <c r="JFO119" s="2"/>
      <c r="JFP119" s="2"/>
      <c r="JFQ119" s="2"/>
      <c r="JFR119" s="2"/>
      <c r="JFS119" s="2"/>
      <c r="JFT119" s="2"/>
      <c r="JFU119" s="2"/>
      <c r="JFV119" s="2"/>
      <c r="JFW119" s="2"/>
      <c r="JFX119" s="2"/>
      <c r="JFY119" s="2"/>
      <c r="JFZ119" s="2"/>
      <c r="JGA119" s="2"/>
      <c r="JGB119" s="2"/>
      <c r="JGC119" s="2"/>
      <c r="JGD119" s="2"/>
      <c r="JGE119" s="2"/>
      <c r="JGF119" s="2"/>
      <c r="JGG119" s="2"/>
      <c r="JGH119" s="2"/>
      <c r="JGI119" s="2"/>
      <c r="JGJ119" s="2"/>
      <c r="JGK119" s="2"/>
      <c r="JGL119" s="2"/>
      <c r="JGM119" s="2"/>
      <c r="JGN119" s="2"/>
      <c r="JGO119" s="2"/>
      <c r="JGP119" s="2"/>
      <c r="JGQ119" s="2"/>
      <c r="JGR119" s="2"/>
      <c r="JGS119" s="2"/>
      <c r="JGT119" s="2"/>
      <c r="JGU119" s="2"/>
      <c r="JGV119" s="2"/>
      <c r="JGW119" s="2"/>
      <c r="JGX119" s="2"/>
      <c r="JGY119" s="2"/>
      <c r="JGZ119" s="2"/>
      <c r="JHA119" s="2"/>
      <c r="JHB119" s="2"/>
      <c r="JHC119" s="2"/>
      <c r="JHD119" s="2"/>
      <c r="JHE119" s="2"/>
      <c r="JHF119" s="2"/>
      <c r="JHG119" s="2"/>
      <c r="JHH119" s="2"/>
      <c r="JHI119" s="2"/>
      <c r="JHJ119" s="2"/>
      <c r="JHK119" s="2"/>
      <c r="JHL119" s="2"/>
      <c r="JHM119" s="2"/>
      <c r="JHN119" s="2"/>
      <c r="JHO119" s="2"/>
      <c r="JHP119" s="2"/>
      <c r="JHQ119" s="2"/>
      <c r="JHR119" s="2"/>
      <c r="JHS119" s="2"/>
      <c r="JHT119" s="2"/>
      <c r="JHU119" s="2"/>
      <c r="JHV119" s="2"/>
      <c r="JHW119" s="2"/>
      <c r="JHX119" s="2"/>
      <c r="JHY119" s="2"/>
      <c r="JHZ119" s="2"/>
      <c r="JIA119" s="2"/>
      <c r="JIB119" s="2"/>
      <c r="JIC119" s="2"/>
      <c r="JID119" s="2"/>
      <c r="JIE119" s="2"/>
      <c r="JIF119" s="2"/>
      <c r="JIG119" s="2"/>
      <c r="JIH119" s="2"/>
      <c r="JII119" s="2"/>
      <c r="JIJ119" s="2"/>
      <c r="JIK119" s="2"/>
      <c r="JIL119" s="2"/>
      <c r="JIM119" s="2"/>
      <c r="JIN119" s="2"/>
      <c r="JIO119" s="2"/>
      <c r="JIP119" s="2"/>
      <c r="JIQ119" s="2"/>
      <c r="JIR119" s="2"/>
      <c r="JIS119" s="2"/>
      <c r="JIT119" s="2"/>
      <c r="JIU119" s="2"/>
      <c r="JIV119" s="2"/>
      <c r="JIW119" s="2"/>
      <c r="JIX119" s="2"/>
      <c r="JIY119" s="2"/>
      <c r="JIZ119" s="2"/>
      <c r="JJA119" s="2"/>
      <c r="JJB119" s="2"/>
      <c r="JJC119" s="2"/>
      <c r="JJD119" s="2"/>
      <c r="JJE119" s="2"/>
      <c r="JJF119" s="2"/>
      <c r="JJG119" s="2"/>
      <c r="JJH119" s="2"/>
      <c r="JJI119" s="2"/>
      <c r="JJJ119" s="2"/>
      <c r="JJK119" s="2"/>
      <c r="JJL119" s="2"/>
      <c r="JJM119" s="2"/>
      <c r="JJN119" s="2"/>
      <c r="JJO119" s="2"/>
      <c r="JJP119" s="2"/>
      <c r="JJQ119" s="2"/>
      <c r="JJR119" s="2"/>
      <c r="JJS119" s="2"/>
      <c r="JJT119" s="2"/>
      <c r="JJU119" s="2"/>
      <c r="JJV119" s="2"/>
      <c r="JJW119" s="2"/>
      <c r="JJX119" s="2"/>
      <c r="JJY119" s="2"/>
      <c r="JJZ119" s="2"/>
      <c r="JKA119" s="2"/>
      <c r="JKB119" s="2"/>
      <c r="JKC119" s="2"/>
      <c r="JKD119" s="2"/>
      <c r="JKE119" s="2"/>
      <c r="JKF119" s="2"/>
      <c r="JKG119" s="2"/>
      <c r="JKH119" s="2"/>
      <c r="JKI119" s="2"/>
      <c r="JKJ119" s="2"/>
      <c r="JKK119" s="2"/>
      <c r="JKL119" s="2"/>
      <c r="JKM119" s="2"/>
      <c r="JKN119" s="2"/>
      <c r="JKO119" s="2"/>
      <c r="JKP119" s="2"/>
      <c r="JKQ119" s="2"/>
      <c r="JKR119" s="2"/>
      <c r="JKS119" s="2"/>
      <c r="JKT119" s="2"/>
      <c r="JKU119" s="2"/>
      <c r="JKV119" s="2"/>
      <c r="JKW119" s="2"/>
      <c r="JKX119" s="2"/>
      <c r="JKY119" s="2"/>
      <c r="JKZ119" s="2"/>
      <c r="JLA119" s="2"/>
      <c r="JLB119" s="2"/>
      <c r="JLC119" s="2"/>
      <c r="JLD119" s="2"/>
      <c r="JLE119" s="2"/>
      <c r="JLF119" s="2"/>
      <c r="JLG119" s="2"/>
      <c r="JLH119" s="2"/>
      <c r="JLI119" s="2"/>
      <c r="JLJ119" s="2"/>
      <c r="JLK119" s="2"/>
      <c r="JLL119" s="2"/>
      <c r="JLM119" s="2"/>
      <c r="JLN119" s="2"/>
      <c r="JLO119" s="2"/>
      <c r="JLP119" s="2"/>
      <c r="JLQ119" s="2"/>
      <c r="JLR119" s="2"/>
      <c r="JLS119" s="2"/>
      <c r="JLT119" s="2"/>
      <c r="JLU119" s="2"/>
      <c r="JLV119" s="2"/>
      <c r="JLW119" s="2"/>
      <c r="JLX119" s="2"/>
      <c r="JLY119" s="2"/>
      <c r="JLZ119" s="2"/>
      <c r="JMA119" s="2"/>
      <c r="JMB119" s="2"/>
      <c r="JMC119" s="2"/>
      <c r="JMD119" s="2"/>
      <c r="JME119" s="2"/>
      <c r="JMF119" s="2"/>
      <c r="JMG119" s="2"/>
      <c r="JMH119" s="2"/>
      <c r="JMI119" s="2"/>
      <c r="JMJ119" s="2"/>
      <c r="JMK119" s="2"/>
      <c r="JML119" s="2"/>
      <c r="JMM119" s="2"/>
      <c r="JMN119" s="2"/>
      <c r="JMO119" s="2"/>
      <c r="JMP119" s="2"/>
      <c r="JMQ119" s="2"/>
      <c r="JMR119" s="2"/>
      <c r="JMS119" s="2"/>
      <c r="JMT119" s="2"/>
      <c r="JMU119" s="2"/>
      <c r="JMV119" s="2"/>
      <c r="JMW119" s="2"/>
      <c r="JMX119" s="2"/>
      <c r="JMY119" s="2"/>
      <c r="JMZ119" s="2"/>
      <c r="JNA119" s="2"/>
      <c r="JNB119" s="2"/>
      <c r="JNC119" s="2"/>
      <c r="JND119" s="2"/>
      <c r="JNE119" s="2"/>
      <c r="JNF119" s="2"/>
      <c r="JNG119" s="2"/>
      <c r="JNH119" s="2"/>
      <c r="JNI119" s="2"/>
      <c r="JNJ119" s="2"/>
      <c r="JNK119" s="2"/>
      <c r="JNL119" s="2"/>
      <c r="JNM119" s="2"/>
      <c r="JNN119" s="2"/>
      <c r="JNO119" s="2"/>
      <c r="JNP119" s="2"/>
      <c r="JNQ119" s="2"/>
      <c r="JNR119" s="2"/>
      <c r="JNS119" s="2"/>
      <c r="JNT119" s="2"/>
      <c r="JNU119" s="2"/>
      <c r="JNV119" s="2"/>
      <c r="JNW119" s="2"/>
      <c r="JNX119" s="2"/>
      <c r="JNY119" s="2"/>
      <c r="JNZ119" s="2"/>
      <c r="JOA119" s="2"/>
      <c r="JOB119" s="2"/>
      <c r="JOC119" s="2"/>
      <c r="JOD119" s="2"/>
      <c r="JOE119" s="2"/>
      <c r="JOF119" s="2"/>
      <c r="JOG119" s="2"/>
      <c r="JOH119" s="2"/>
      <c r="JOI119" s="2"/>
      <c r="JOJ119" s="2"/>
      <c r="JOK119" s="2"/>
      <c r="JOL119" s="2"/>
      <c r="JOM119" s="2"/>
      <c r="JON119" s="2"/>
      <c r="JOO119" s="2"/>
      <c r="JOP119" s="2"/>
      <c r="JOQ119" s="2"/>
      <c r="JOR119" s="2"/>
      <c r="JOS119" s="2"/>
      <c r="JOT119" s="2"/>
      <c r="JOU119" s="2"/>
      <c r="JOV119" s="2"/>
      <c r="JOW119" s="2"/>
      <c r="JOX119" s="2"/>
      <c r="JOY119" s="2"/>
      <c r="JOZ119" s="2"/>
      <c r="JPA119" s="2"/>
      <c r="JPB119" s="2"/>
      <c r="JPC119" s="2"/>
      <c r="JPD119" s="2"/>
      <c r="JPE119" s="2"/>
      <c r="JPF119" s="2"/>
      <c r="JPG119" s="2"/>
      <c r="JPH119" s="2"/>
      <c r="JPI119" s="2"/>
      <c r="JPJ119" s="2"/>
      <c r="JPK119" s="2"/>
      <c r="JPL119" s="2"/>
      <c r="JPM119" s="2"/>
      <c r="JPN119" s="2"/>
      <c r="JPO119" s="2"/>
      <c r="JPP119" s="2"/>
      <c r="JPQ119" s="2"/>
      <c r="JPR119" s="2"/>
      <c r="JPS119" s="2"/>
      <c r="JPT119" s="2"/>
      <c r="JPU119" s="2"/>
      <c r="JPV119" s="2"/>
      <c r="JPW119" s="2"/>
      <c r="JPX119" s="2"/>
      <c r="JPY119" s="2"/>
      <c r="JPZ119" s="2"/>
      <c r="JQA119" s="2"/>
      <c r="JQB119" s="2"/>
      <c r="JQC119" s="2"/>
      <c r="JQD119" s="2"/>
      <c r="JQE119" s="2"/>
      <c r="JQF119" s="2"/>
      <c r="JQG119" s="2"/>
      <c r="JQH119" s="2"/>
      <c r="JQI119" s="2"/>
      <c r="JQJ119" s="2"/>
      <c r="JQK119" s="2"/>
      <c r="JQL119" s="2"/>
      <c r="JQM119" s="2"/>
      <c r="JQN119" s="2"/>
      <c r="JQO119" s="2"/>
      <c r="JQP119" s="2"/>
      <c r="JQQ119" s="2"/>
      <c r="JQR119" s="2"/>
      <c r="JQS119" s="2"/>
      <c r="JQT119" s="2"/>
      <c r="JQU119" s="2"/>
      <c r="JQV119" s="2"/>
      <c r="JQW119" s="2"/>
      <c r="JQX119" s="2"/>
      <c r="JQY119" s="2"/>
      <c r="JQZ119" s="2"/>
      <c r="JRA119" s="2"/>
      <c r="JRB119" s="2"/>
      <c r="JRC119" s="2"/>
      <c r="JRD119" s="2"/>
      <c r="JRE119" s="2"/>
      <c r="JRF119" s="2"/>
      <c r="JRG119" s="2"/>
      <c r="JRH119" s="2"/>
      <c r="JRI119" s="2"/>
      <c r="JRJ119" s="2"/>
      <c r="JRK119" s="2"/>
      <c r="JRL119" s="2"/>
      <c r="JRM119" s="2"/>
      <c r="JRN119" s="2"/>
      <c r="JRO119" s="2"/>
      <c r="JRP119" s="2"/>
      <c r="JRQ119" s="2"/>
      <c r="JRR119" s="2"/>
      <c r="JRS119" s="2"/>
      <c r="JRT119" s="2"/>
      <c r="JRU119" s="2"/>
      <c r="JRV119" s="2"/>
      <c r="JRW119" s="2"/>
      <c r="JRX119" s="2"/>
      <c r="JRY119" s="2"/>
      <c r="JRZ119" s="2"/>
      <c r="JSA119" s="2"/>
      <c r="JSB119" s="2"/>
      <c r="JSC119" s="2"/>
      <c r="JSD119" s="2"/>
      <c r="JSE119" s="2"/>
      <c r="JSF119" s="2"/>
      <c r="JSG119" s="2"/>
      <c r="JSH119" s="2"/>
      <c r="JSI119" s="2"/>
      <c r="JSJ119" s="2"/>
      <c r="JSK119" s="2"/>
      <c r="JSL119" s="2"/>
      <c r="JSM119" s="2"/>
      <c r="JSN119" s="2"/>
      <c r="JSO119" s="2"/>
      <c r="JSP119" s="2"/>
      <c r="JSQ119" s="2"/>
      <c r="JSR119" s="2"/>
      <c r="JSS119" s="2"/>
      <c r="JST119" s="2"/>
      <c r="JSU119" s="2"/>
      <c r="JSV119" s="2"/>
      <c r="JSW119" s="2"/>
      <c r="JSX119" s="2"/>
      <c r="JSY119" s="2"/>
      <c r="JSZ119" s="2"/>
      <c r="JTA119" s="2"/>
      <c r="JTB119" s="2"/>
      <c r="JTC119" s="2"/>
      <c r="JTD119" s="2"/>
      <c r="JTE119" s="2"/>
      <c r="JTF119" s="2"/>
      <c r="JTG119" s="2"/>
      <c r="JTH119" s="2"/>
      <c r="JTI119" s="2"/>
      <c r="JTJ119" s="2"/>
      <c r="JTK119" s="2"/>
      <c r="JTL119" s="2"/>
      <c r="JTM119" s="2"/>
      <c r="JTN119" s="2"/>
      <c r="JTO119" s="2"/>
      <c r="JTP119" s="2"/>
      <c r="JTQ119" s="2"/>
      <c r="JTR119" s="2"/>
      <c r="JTS119" s="2"/>
      <c r="JTT119" s="2"/>
      <c r="JTU119" s="2"/>
      <c r="JTV119" s="2"/>
      <c r="JTW119" s="2"/>
      <c r="JTX119" s="2"/>
      <c r="JTY119" s="2"/>
      <c r="JTZ119" s="2"/>
      <c r="JUA119" s="2"/>
      <c r="JUB119" s="2"/>
      <c r="JUC119" s="2"/>
      <c r="JUD119" s="2"/>
      <c r="JUE119" s="2"/>
      <c r="JUF119" s="2"/>
      <c r="JUG119" s="2"/>
      <c r="JUH119" s="2"/>
      <c r="JUI119" s="2"/>
      <c r="JUJ119" s="2"/>
      <c r="JUK119" s="2"/>
      <c r="JUL119" s="2"/>
      <c r="JUM119" s="2"/>
      <c r="JUN119" s="2"/>
      <c r="JUO119" s="2"/>
      <c r="JUP119" s="2"/>
      <c r="JUQ119" s="2"/>
      <c r="JUR119" s="2"/>
      <c r="JUS119" s="2"/>
      <c r="JUT119" s="2"/>
      <c r="JUU119" s="2"/>
      <c r="JUV119" s="2"/>
      <c r="JUW119" s="2"/>
      <c r="JUX119" s="2"/>
      <c r="JUY119" s="2"/>
      <c r="JUZ119" s="2"/>
      <c r="JVA119" s="2"/>
      <c r="JVB119" s="2"/>
      <c r="JVC119" s="2"/>
      <c r="JVD119" s="2"/>
      <c r="JVE119" s="2"/>
      <c r="JVF119" s="2"/>
      <c r="JVG119" s="2"/>
      <c r="JVH119" s="2"/>
      <c r="JVI119" s="2"/>
      <c r="JVJ119" s="2"/>
      <c r="JVK119" s="2"/>
      <c r="JVL119" s="2"/>
      <c r="JVM119" s="2"/>
      <c r="JVN119" s="2"/>
      <c r="JVO119" s="2"/>
      <c r="JVP119" s="2"/>
      <c r="JVQ119" s="2"/>
      <c r="JVR119" s="2"/>
      <c r="JVS119" s="2"/>
      <c r="JVT119" s="2"/>
      <c r="JVU119" s="2"/>
      <c r="JVV119" s="2"/>
      <c r="JVW119" s="2"/>
      <c r="JVX119" s="2"/>
      <c r="JVY119" s="2"/>
      <c r="JVZ119" s="2"/>
      <c r="JWA119" s="2"/>
      <c r="JWB119" s="2"/>
      <c r="JWC119" s="2"/>
      <c r="JWD119" s="2"/>
      <c r="JWE119" s="2"/>
      <c r="JWF119" s="2"/>
      <c r="JWG119" s="2"/>
      <c r="JWH119" s="2"/>
      <c r="JWI119" s="2"/>
      <c r="JWJ119" s="2"/>
      <c r="JWK119" s="2"/>
      <c r="JWL119" s="2"/>
      <c r="JWM119" s="2"/>
      <c r="JWN119" s="2"/>
      <c r="JWO119" s="2"/>
      <c r="JWP119" s="2"/>
      <c r="JWQ119" s="2"/>
      <c r="JWR119" s="2"/>
      <c r="JWS119" s="2"/>
      <c r="JWT119" s="2"/>
      <c r="JWU119" s="2"/>
      <c r="JWV119" s="2"/>
      <c r="JWW119" s="2"/>
      <c r="JWX119" s="2"/>
      <c r="JWY119" s="2"/>
      <c r="JWZ119" s="2"/>
      <c r="JXA119" s="2"/>
      <c r="JXB119" s="2"/>
      <c r="JXC119" s="2"/>
      <c r="JXD119" s="2"/>
      <c r="JXE119" s="2"/>
      <c r="JXF119" s="2"/>
      <c r="JXG119" s="2"/>
      <c r="JXH119" s="2"/>
      <c r="JXI119" s="2"/>
      <c r="JXJ119" s="2"/>
      <c r="JXK119" s="2"/>
      <c r="JXL119" s="2"/>
      <c r="JXM119" s="2"/>
      <c r="JXN119" s="2"/>
      <c r="JXO119" s="2"/>
      <c r="JXP119" s="2"/>
      <c r="JXQ119" s="2"/>
      <c r="JXR119" s="2"/>
      <c r="JXS119" s="2"/>
      <c r="JXT119" s="2"/>
      <c r="JXU119" s="2"/>
      <c r="JXV119" s="2"/>
      <c r="JXW119" s="2"/>
      <c r="JXX119" s="2"/>
      <c r="JXY119" s="2"/>
      <c r="JXZ119" s="2"/>
      <c r="JYA119" s="2"/>
      <c r="JYB119" s="2"/>
      <c r="JYC119" s="2"/>
      <c r="JYD119" s="2"/>
      <c r="JYE119" s="2"/>
      <c r="JYF119" s="2"/>
      <c r="JYG119" s="2"/>
      <c r="JYH119" s="2"/>
      <c r="JYI119" s="2"/>
      <c r="JYJ119" s="2"/>
      <c r="JYK119" s="2"/>
      <c r="JYL119" s="2"/>
      <c r="JYM119" s="2"/>
      <c r="JYN119" s="2"/>
      <c r="JYO119" s="2"/>
      <c r="JYP119" s="2"/>
      <c r="JYQ119" s="2"/>
      <c r="JYR119" s="2"/>
      <c r="JYS119" s="2"/>
      <c r="JYT119" s="2"/>
      <c r="JYU119" s="2"/>
      <c r="JYV119" s="2"/>
      <c r="JYW119" s="2"/>
      <c r="JYX119" s="2"/>
      <c r="JYY119" s="2"/>
      <c r="JYZ119" s="2"/>
      <c r="JZA119" s="2"/>
      <c r="JZB119" s="2"/>
      <c r="JZC119" s="2"/>
      <c r="JZD119" s="2"/>
      <c r="JZE119" s="2"/>
      <c r="JZF119" s="2"/>
      <c r="JZG119" s="2"/>
      <c r="JZH119" s="2"/>
      <c r="JZI119" s="2"/>
      <c r="JZJ119" s="2"/>
      <c r="JZK119" s="2"/>
      <c r="JZL119" s="2"/>
      <c r="JZM119" s="2"/>
      <c r="JZN119" s="2"/>
      <c r="JZO119" s="2"/>
      <c r="JZP119" s="2"/>
      <c r="JZQ119" s="2"/>
      <c r="JZR119" s="2"/>
      <c r="JZS119" s="2"/>
      <c r="JZT119" s="2"/>
      <c r="JZU119" s="2"/>
      <c r="JZV119" s="2"/>
      <c r="JZW119" s="2"/>
      <c r="JZX119" s="2"/>
      <c r="JZY119" s="2"/>
      <c r="JZZ119" s="2"/>
      <c r="KAA119" s="2"/>
      <c r="KAB119" s="2"/>
      <c r="KAC119" s="2"/>
      <c r="KAD119" s="2"/>
      <c r="KAE119" s="2"/>
      <c r="KAF119" s="2"/>
      <c r="KAG119" s="2"/>
      <c r="KAH119" s="2"/>
      <c r="KAI119" s="2"/>
      <c r="KAJ119" s="2"/>
      <c r="KAK119" s="2"/>
      <c r="KAL119" s="2"/>
      <c r="KAM119" s="2"/>
      <c r="KAN119" s="2"/>
      <c r="KAO119" s="2"/>
      <c r="KAP119" s="2"/>
      <c r="KAQ119" s="2"/>
      <c r="KAR119" s="2"/>
      <c r="KAS119" s="2"/>
      <c r="KAT119" s="2"/>
      <c r="KAU119" s="2"/>
      <c r="KAV119" s="2"/>
      <c r="KAW119" s="2"/>
      <c r="KAX119" s="2"/>
      <c r="KAY119" s="2"/>
      <c r="KAZ119" s="2"/>
      <c r="KBA119" s="2"/>
      <c r="KBB119" s="2"/>
      <c r="KBC119" s="2"/>
      <c r="KBD119" s="2"/>
      <c r="KBE119" s="2"/>
      <c r="KBF119" s="2"/>
      <c r="KBG119" s="2"/>
      <c r="KBH119" s="2"/>
      <c r="KBI119" s="2"/>
      <c r="KBJ119" s="2"/>
      <c r="KBK119" s="2"/>
      <c r="KBL119" s="2"/>
      <c r="KBM119" s="2"/>
      <c r="KBN119" s="2"/>
      <c r="KBO119" s="2"/>
      <c r="KBP119" s="2"/>
      <c r="KBQ119" s="2"/>
      <c r="KBR119" s="2"/>
      <c r="KBS119" s="2"/>
      <c r="KBT119" s="2"/>
      <c r="KBU119" s="2"/>
      <c r="KBV119" s="2"/>
      <c r="KBW119" s="2"/>
      <c r="KBX119" s="2"/>
      <c r="KBY119" s="2"/>
      <c r="KBZ119" s="2"/>
      <c r="KCA119" s="2"/>
      <c r="KCB119" s="2"/>
      <c r="KCC119" s="2"/>
      <c r="KCD119" s="2"/>
      <c r="KCE119" s="2"/>
      <c r="KCF119" s="2"/>
      <c r="KCG119" s="2"/>
      <c r="KCH119" s="2"/>
      <c r="KCI119" s="2"/>
      <c r="KCJ119" s="2"/>
      <c r="KCK119" s="2"/>
      <c r="KCL119" s="2"/>
      <c r="KCM119" s="2"/>
      <c r="KCN119" s="2"/>
      <c r="KCO119" s="2"/>
      <c r="KCP119" s="2"/>
      <c r="KCQ119" s="2"/>
      <c r="KCR119" s="2"/>
      <c r="KCS119" s="2"/>
      <c r="KCT119" s="2"/>
      <c r="KCU119" s="2"/>
      <c r="KCV119" s="2"/>
      <c r="KCW119" s="2"/>
      <c r="KCX119" s="2"/>
      <c r="KCY119" s="2"/>
      <c r="KCZ119" s="2"/>
      <c r="KDA119" s="2"/>
      <c r="KDB119" s="2"/>
      <c r="KDC119" s="2"/>
      <c r="KDD119" s="2"/>
      <c r="KDE119" s="2"/>
      <c r="KDF119" s="2"/>
      <c r="KDG119" s="2"/>
      <c r="KDH119" s="2"/>
      <c r="KDI119" s="2"/>
      <c r="KDJ119" s="2"/>
      <c r="KDK119" s="2"/>
      <c r="KDL119" s="2"/>
      <c r="KDM119" s="2"/>
      <c r="KDN119" s="2"/>
      <c r="KDO119" s="2"/>
      <c r="KDP119" s="2"/>
      <c r="KDQ119" s="2"/>
      <c r="KDR119" s="2"/>
      <c r="KDS119" s="2"/>
      <c r="KDT119" s="2"/>
      <c r="KDU119" s="2"/>
      <c r="KDV119" s="2"/>
      <c r="KDW119" s="2"/>
      <c r="KDX119" s="2"/>
      <c r="KDY119" s="2"/>
      <c r="KDZ119" s="2"/>
      <c r="KEA119" s="2"/>
      <c r="KEB119" s="2"/>
      <c r="KEC119" s="2"/>
      <c r="KED119" s="2"/>
      <c r="KEE119" s="2"/>
      <c r="KEF119" s="2"/>
      <c r="KEG119" s="2"/>
      <c r="KEH119" s="2"/>
      <c r="KEI119" s="2"/>
      <c r="KEJ119" s="2"/>
      <c r="KEK119" s="2"/>
      <c r="KEL119" s="2"/>
      <c r="KEM119" s="2"/>
      <c r="KEN119" s="2"/>
      <c r="KEO119" s="2"/>
      <c r="KEP119" s="2"/>
      <c r="KEQ119" s="2"/>
      <c r="KER119" s="2"/>
      <c r="KES119" s="2"/>
      <c r="KET119" s="2"/>
      <c r="KEU119" s="2"/>
      <c r="KEV119" s="2"/>
      <c r="KEW119" s="2"/>
      <c r="KEX119" s="2"/>
      <c r="KEY119" s="2"/>
      <c r="KEZ119" s="2"/>
      <c r="KFA119" s="2"/>
      <c r="KFB119" s="2"/>
      <c r="KFC119" s="2"/>
      <c r="KFD119" s="2"/>
      <c r="KFE119" s="2"/>
      <c r="KFF119" s="2"/>
      <c r="KFG119" s="2"/>
      <c r="KFH119" s="2"/>
      <c r="KFI119" s="2"/>
      <c r="KFJ119" s="2"/>
      <c r="KFK119" s="2"/>
      <c r="KFL119" s="2"/>
      <c r="KFM119" s="2"/>
      <c r="KFN119" s="2"/>
      <c r="KFO119" s="2"/>
      <c r="KFP119" s="2"/>
      <c r="KFQ119" s="2"/>
      <c r="KFR119" s="2"/>
      <c r="KFS119" s="2"/>
      <c r="KFT119" s="2"/>
      <c r="KFU119" s="2"/>
      <c r="KFV119" s="2"/>
      <c r="KFW119" s="2"/>
      <c r="KFX119" s="2"/>
      <c r="KFY119" s="2"/>
      <c r="KFZ119" s="2"/>
      <c r="KGA119" s="2"/>
      <c r="KGB119" s="2"/>
      <c r="KGC119" s="2"/>
      <c r="KGD119" s="2"/>
      <c r="KGE119" s="2"/>
      <c r="KGF119" s="2"/>
      <c r="KGG119" s="2"/>
      <c r="KGH119" s="2"/>
      <c r="KGI119" s="2"/>
      <c r="KGJ119" s="2"/>
      <c r="KGK119" s="2"/>
      <c r="KGL119" s="2"/>
      <c r="KGM119" s="2"/>
      <c r="KGN119" s="2"/>
      <c r="KGO119" s="2"/>
      <c r="KGP119" s="2"/>
      <c r="KGQ119" s="2"/>
      <c r="KGR119" s="2"/>
      <c r="KGS119" s="2"/>
      <c r="KGT119" s="2"/>
      <c r="KGU119" s="2"/>
      <c r="KGV119" s="2"/>
      <c r="KGW119" s="2"/>
      <c r="KGX119" s="2"/>
      <c r="KGY119" s="2"/>
      <c r="KGZ119" s="2"/>
      <c r="KHA119" s="2"/>
      <c r="KHB119" s="2"/>
      <c r="KHC119" s="2"/>
      <c r="KHD119" s="2"/>
      <c r="KHE119" s="2"/>
      <c r="KHF119" s="2"/>
      <c r="KHG119" s="2"/>
      <c r="KHH119" s="2"/>
      <c r="KHI119" s="2"/>
      <c r="KHJ119" s="2"/>
      <c r="KHK119" s="2"/>
      <c r="KHL119" s="2"/>
      <c r="KHM119" s="2"/>
      <c r="KHN119" s="2"/>
      <c r="KHO119" s="2"/>
      <c r="KHP119" s="2"/>
      <c r="KHQ119" s="2"/>
      <c r="KHR119" s="2"/>
      <c r="KHS119" s="2"/>
      <c r="KHT119" s="2"/>
      <c r="KHU119" s="2"/>
      <c r="KHV119" s="2"/>
      <c r="KHW119" s="2"/>
      <c r="KHX119" s="2"/>
      <c r="KHY119" s="2"/>
      <c r="KHZ119" s="2"/>
      <c r="KIA119" s="2"/>
      <c r="KIB119" s="2"/>
      <c r="KIC119" s="2"/>
      <c r="KID119" s="2"/>
      <c r="KIE119" s="2"/>
      <c r="KIF119" s="2"/>
      <c r="KIG119" s="2"/>
      <c r="KIH119" s="2"/>
      <c r="KII119" s="2"/>
      <c r="KIJ119" s="2"/>
      <c r="KIK119" s="2"/>
      <c r="KIL119" s="2"/>
      <c r="KIM119" s="2"/>
      <c r="KIN119" s="2"/>
      <c r="KIO119" s="2"/>
      <c r="KIP119" s="2"/>
      <c r="KIQ119" s="2"/>
      <c r="KIR119" s="2"/>
      <c r="KIS119" s="2"/>
      <c r="KIT119" s="2"/>
      <c r="KIU119" s="2"/>
      <c r="KIV119" s="2"/>
      <c r="KIW119" s="2"/>
      <c r="KIX119" s="2"/>
      <c r="KIY119" s="2"/>
      <c r="KIZ119" s="2"/>
      <c r="KJA119" s="2"/>
      <c r="KJB119" s="2"/>
      <c r="KJC119" s="2"/>
      <c r="KJD119" s="2"/>
      <c r="KJE119" s="2"/>
      <c r="KJF119" s="2"/>
      <c r="KJG119" s="2"/>
      <c r="KJH119" s="2"/>
      <c r="KJI119" s="2"/>
      <c r="KJJ119" s="2"/>
      <c r="KJK119" s="2"/>
      <c r="KJL119" s="2"/>
      <c r="KJM119" s="2"/>
      <c r="KJN119" s="2"/>
      <c r="KJO119" s="2"/>
      <c r="KJP119" s="2"/>
      <c r="KJQ119" s="2"/>
      <c r="KJR119" s="2"/>
      <c r="KJS119" s="2"/>
      <c r="KJT119" s="2"/>
      <c r="KJU119" s="2"/>
      <c r="KJV119" s="2"/>
      <c r="KJW119" s="2"/>
      <c r="KJX119" s="2"/>
      <c r="KJY119" s="2"/>
      <c r="KJZ119" s="2"/>
      <c r="KKA119" s="2"/>
      <c r="KKB119" s="2"/>
      <c r="KKC119" s="2"/>
      <c r="KKD119" s="2"/>
      <c r="KKE119" s="2"/>
      <c r="KKF119" s="2"/>
      <c r="KKG119" s="2"/>
      <c r="KKH119" s="2"/>
      <c r="KKI119" s="2"/>
      <c r="KKJ119" s="2"/>
      <c r="KKK119" s="2"/>
      <c r="KKL119" s="2"/>
      <c r="KKM119" s="2"/>
      <c r="KKN119" s="2"/>
      <c r="KKO119" s="2"/>
      <c r="KKP119" s="2"/>
      <c r="KKQ119" s="2"/>
      <c r="KKR119" s="2"/>
      <c r="KKS119" s="2"/>
      <c r="KKT119" s="2"/>
      <c r="KKU119" s="2"/>
      <c r="KKV119" s="2"/>
      <c r="KKW119" s="2"/>
      <c r="KKX119" s="2"/>
      <c r="KKY119" s="2"/>
      <c r="KKZ119" s="2"/>
      <c r="KLA119" s="2"/>
      <c r="KLB119" s="2"/>
      <c r="KLC119" s="2"/>
      <c r="KLD119" s="2"/>
      <c r="KLE119" s="2"/>
      <c r="KLF119" s="2"/>
      <c r="KLG119" s="2"/>
      <c r="KLH119" s="2"/>
      <c r="KLI119" s="2"/>
      <c r="KLJ119" s="2"/>
      <c r="KLK119" s="2"/>
      <c r="KLL119" s="2"/>
      <c r="KLM119" s="2"/>
      <c r="KLN119" s="2"/>
      <c r="KLO119" s="2"/>
      <c r="KLP119" s="2"/>
      <c r="KLQ119" s="2"/>
      <c r="KLR119" s="2"/>
      <c r="KLS119" s="2"/>
      <c r="KLT119" s="2"/>
      <c r="KLU119" s="2"/>
      <c r="KLV119" s="2"/>
      <c r="KLW119" s="2"/>
      <c r="KLX119" s="2"/>
      <c r="KLY119" s="2"/>
      <c r="KLZ119" s="2"/>
      <c r="KMA119" s="2"/>
      <c r="KMB119" s="2"/>
      <c r="KMC119" s="2"/>
      <c r="KMD119" s="2"/>
      <c r="KME119" s="2"/>
      <c r="KMF119" s="2"/>
      <c r="KMG119" s="2"/>
      <c r="KMH119" s="2"/>
      <c r="KMI119" s="2"/>
      <c r="KMJ119" s="2"/>
      <c r="KMK119" s="2"/>
      <c r="KML119" s="2"/>
      <c r="KMM119" s="2"/>
      <c r="KMN119" s="2"/>
      <c r="KMO119" s="2"/>
      <c r="KMP119" s="2"/>
      <c r="KMQ119" s="2"/>
      <c r="KMR119" s="2"/>
      <c r="KMS119" s="2"/>
      <c r="KMT119" s="2"/>
      <c r="KMU119" s="2"/>
      <c r="KMV119" s="2"/>
      <c r="KMW119" s="2"/>
      <c r="KMX119" s="2"/>
      <c r="KMY119" s="2"/>
      <c r="KMZ119" s="2"/>
      <c r="KNA119" s="2"/>
      <c r="KNB119" s="2"/>
      <c r="KNC119" s="2"/>
      <c r="KND119" s="2"/>
      <c r="KNE119" s="2"/>
      <c r="KNF119" s="2"/>
      <c r="KNG119" s="2"/>
      <c r="KNH119" s="2"/>
      <c r="KNI119" s="2"/>
      <c r="KNJ119" s="2"/>
      <c r="KNK119" s="2"/>
      <c r="KNL119" s="2"/>
      <c r="KNM119" s="2"/>
      <c r="KNN119" s="2"/>
      <c r="KNO119" s="2"/>
      <c r="KNP119" s="2"/>
      <c r="KNQ119" s="2"/>
      <c r="KNR119" s="2"/>
      <c r="KNS119" s="2"/>
      <c r="KNT119" s="2"/>
      <c r="KNU119" s="2"/>
      <c r="KNV119" s="2"/>
      <c r="KNW119" s="2"/>
      <c r="KNX119" s="2"/>
      <c r="KNY119" s="2"/>
      <c r="KNZ119" s="2"/>
      <c r="KOA119" s="2"/>
      <c r="KOB119" s="2"/>
      <c r="KOC119" s="2"/>
      <c r="KOD119" s="2"/>
      <c r="KOE119" s="2"/>
      <c r="KOF119" s="2"/>
      <c r="KOG119" s="2"/>
      <c r="KOH119" s="2"/>
      <c r="KOI119" s="2"/>
      <c r="KOJ119" s="2"/>
      <c r="KOK119" s="2"/>
      <c r="KOL119" s="2"/>
      <c r="KOM119" s="2"/>
      <c r="KON119" s="2"/>
      <c r="KOO119" s="2"/>
      <c r="KOP119" s="2"/>
      <c r="KOQ119" s="2"/>
      <c r="KOR119" s="2"/>
      <c r="KOS119" s="2"/>
      <c r="KOT119" s="2"/>
      <c r="KOU119" s="2"/>
      <c r="KOV119" s="2"/>
      <c r="KOW119" s="2"/>
      <c r="KOX119" s="2"/>
      <c r="KOY119" s="2"/>
      <c r="KOZ119" s="2"/>
      <c r="KPA119" s="2"/>
      <c r="KPB119" s="2"/>
      <c r="KPC119" s="2"/>
      <c r="KPD119" s="2"/>
      <c r="KPE119" s="2"/>
      <c r="KPF119" s="2"/>
      <c r="KPG119" s="2"/>
      <c r="KPH119" s="2"/>
      <c r="KPI119" s="2"/>
      <c r="KPJ119" s="2"/>
      <c r="KPK119" s="2"/>
      <c r="KPL119" s="2"/>
      <c r="KPM119" s="2"/>
      <c r="KPN119" s="2"/>
      <c r="KPO119" s="2"/>
      <c r="KPP119" s="2"/>
      <c r="KPQ119" s="2"/>
      <c r="KPR119" s="2"/>
      <c r="KPS119" s="2"/>
      <c r="KPT119" s="2"/>
      <c r="KPU119" s="2"/>
      <c r="KPV119" s="2"/>
      <c r="KPW119" s="2"/>
      <c r="KPX119" s="2"/>
      <c r="KPY119" s="2"/>
      <c r="KPZ119" s="2"/>
      <c r="KQA119" s="2"/>
      <c r="KQB119" s="2"/>
      <c r="KQC119" s="2"/>
      <c r="KQD119" s="2"/>
      <c r="KQE119" s="2"/>
      <c r="KQF119" s="2"/>
      <c r="KQG119" s="2"/>
      <c r="KQH119" s="2"/>
      <c r="KQI119" s="2"/>
      <c r="KQJ119" s="2"/>
      <c r="KQK119" s="2"/>
      <c r="KQL119" s="2"/>
      <c r="KQM119" s="2"/>
      <c r="KQN119" s="2"/>
      <c r="KQO119" s="2"/>
      <c r="KQP119" s="2"/>
      <c r="KQQ119" s="2"/>
      <c r="KQR119" s="2"/>
      <c r="KQS119" s="2"/>
      <c r="KQT119" s="2"/>
      <c r="KQU119" s="2"/>
      <c r="KQV119" s="2"/>
      <c r="KQW119" s="2"/>
      <c r="KQX119" s="2"/>
      <c r="KQY119" s="2"/>
      <c r="KQZ119" s="2"/>
      <c r="KRA119" s="2"/>
      <c r="KRB119" s="2"/>
      <c r="KRC119" s="2"/>
      <c r="KRD119" s="2"/>
      <c r="KRE119" s="2"/>
      <c r="KRF119" s="2"/>
      <c r="KRG119" s="2"/>
      <c r="KRH119" s="2"/>
      <c r="KRI119" s="2"/>
      <c r="KRJ119" s="2"/>
      <c r="KRK119" s="2"/>
      <c r="KRL119" s="2"/>
      <c r="KRM119" s="2"/>
      <c r="KRN119" s="2"/>
      <c r="KRO119" s="2"/>
      <c r="KRP119" s="2"/>
      <c r="KRQ119" s="2"/>
      <c r="KRR119" s="2"/>
      <c r="KRS119" s="2"/>
      <c r="KRT119" s="2"/>
      <c r="KRU119" s="2"/>
      <c r="KRV119" s="2"/>
      <c r="KRW119" s="2"/>
      <c r="KRX119" s="2"/>
      <c r="KRY119" s="2"/>
      <c r="KRZ119" s="2"/>
      <c r="KSA119" s="2"/>
      <c r="KSB119" s="2"/>
      <c r="KSC119" s="2"/>
      <c r="KSD119" s="2"/>
      <c r="KSE119" s="2"/>
      <c r="KSF119" s="2"/>
      <c r="KSG119" s="2"/>
      <c r="KSH119" s="2"/>
      <c r="KSI119" s="2"/>
      <c r="KSJ119" s="2"/>
      <c r="KSK119" s="2"/>
      <c r="KSL119" s="2"/>
      <c r="KSM119" s="2"/>
      <c r="KSN119" s="2"/>
      <c r="KSO119" s="2"/>
      <c r="KSP119" s="2"/>
      <c r="KSQ119" s="2"/>
      <c r="KSR119" s="2"/>
      <c r="KSS119" s="2"/>
      <c r="KST119" s="2"/>
      <c r="KSU119" s="2"/>
      <c r="KSV119" s="2"/>
      <c r="KSW119" s="2"/>
      <c r="KSX119" s="2"/>
      <c r="KSY119" s="2"/>
      <c r="KSZ119" s="2"/>
      <c r="KTA119" s="2"/>
      <c r="KTB119" s="2"/>
      <c r="KTC119" s="2"/>
      <c r="KTD119" s="2"/>
      <c r="KTE119" s="2"/>
      <c r="KTF119" s="2"/>
      <c r="KTG119" s="2"/>
      <c r="KTH119" s="2"/>
      <c r="KTI119" s="2"/>
      <c r="KTJ119" s="2"/>
      <c r="KTK119" s="2"/>
      <c r="KTL119" s="2"/>
      <c r="KTM119" s="2"/>
      <c r="KTN119" s="2"/>
      <c r="KTO119" s="2"/>
      <c r="KTP119" s="2"/>
      <c r="KTQ119" s="2"/>
      <c r="KTR119" s="2"/>
      <c r="KTS119" s="2"/>
      <c r="KTT119" s="2"/>
      <c r="KTU119" s="2"/>
      <c r="KTV119" s="2"/>
      <c r="KTW119" s="2"/>
      <c r="KTX119" s="2"/>
      <c r="KTY119" s="2"/>
      <c r="KTZ119" s="2"/>
      <c r="KUA119" s="2"/>
      <c r="KUB119" s="2"/>
      <c r="KUC119" s="2"/>
      <c r="KUD119" s="2"/>
      <c r="KUE119" s="2"/>
      <c r="KUF119" s="2"/>
      <c r="KUG119" s="2"/>
      <c r="KUH119" s="2"/>
      <c r="KUI119" s="2"/>
      <c r="KUJ119" s="2"/>
      <c r="KUK119" s="2"/>
      <c r="KUL119" s="2"/>
      <c r="KUM119" s="2"/>
      <c r="KUN119" s="2"/>
      <c r="KUO119" s="2"/>
      <c r="KUP119" s="2"/>
      <c r="KUQ119" s="2"/>
      <c r="KUR119" s="2"/>
      <c r="KUS119" s="2"/>
      <c r="KUT119" s="2"/>
      <c r="KUU119" s="2"/>
      <c r="KUV119" s="2"/>
      <c r="KUW119" s="2"/>
      <c r="KUX119" s="2"/>
      <c r="KUY119" s="2"/>
      <c r="KUZ119" s="2"/>
      <c r="KVA119" s="2"/>
      <c r="KVB119" s="2"/>
      <c r="KVC119" s="2"/>
      <c r="KVD119" s="2"/>
      <c r="KVE119" s="2"/>
      <c r="KVF119" s="2"/>
      <c r="KVG119" s="2"/>
      <c r="KVH119" s="2"/>
      <c r="KVI119" s="2"/>
      <c r="KVJ119" s="2"/>
      <c r="KVK119" s="2"/>
      <c r="KVL119" s="2"/>
      <c r="KVM119" s="2"/>
      <c r="KVN119" s="2"/>
      <c r="KVO119" s="2"/>
      <c r="KVP119" s="2"/>
      <c r="KVQ119" s="2"/>
      <c r="KVR119" s="2"/>
      <c r="KVS119" s="2"/>
      <c r="KVT119" s="2"/>
      <c r="KVU119" s="2"/>
      <c r="KVV119" s="2"/>
      <c r="KVW119" s="2"/>
      <c r="KVX119" s="2"/>
      <c r="KVY119" s="2"/>
      <c r="KVZ119" s="2"/>
      <c r="KWA119" s="2"/>
      <c r="KWB119" s="2"/>
      <c r="KWC119" s="2"/>
      <c r="KWD119" s="2"/>
      <c r="KWE119" s="2"/>
      <c r="KWF119" s="2"/>
      <c r="KWG119" s="2"/>
      <c r="KWH119" s="2"/>
      <c r="KWI119" s="2"/>
      <c r="KWJ119" s="2"/>
      <c r="KWK119" s="2"/>
      <c r="KWL119" s="2"/>
      <c r="KWM119" s="2"/>
      <c r="KWN119" s="2"/>
      <c r="KWO119" s="2"/>
      <c r="KWP119" s="2"/>
      <c r="KWQ119" s="2"/>
      <c r="KWR119" s="2"/>
      <c r="KWS119" s="2"/>
      <c r="KWT119" s="2"/>
      <c r="KWU119" s="2"/>
      <c r="KWV119" s="2"/>
      <c r="KWW119" s="2"/>
      <c r="KWX119" s="2"/>
      <c r="KWY119" s="2"/>
      <c r="KWZ119" s="2"/>
      <c r="KXA119" s="2"/>
      <c r="KXB119" s="2"/>
      <c r="KXC119" s="2"/>
      <c r="KXD119" s="2"/>
      <c r="KXE119" s="2"/>
      <c r="KXF119" s="2"/>
      <c r="KXG119" s="2"/>
      <c r="KXH119" s="2"/>
      <c r="KXI119" s="2"/>
      <c r="KXJ119" s="2"/>
      <c r="KXK119" s="2"/>
      <c r="KXL119" s="2"/>
      <c r="KXM119" s="2"/>
      <c r="KXN119" s="2"/>
      <c r="KXO119" s="2"/>
      <c r="KXP119" s="2"/>
      <c r="KXQ119" s="2"/>
      <c r="KXR119" s="2"/>
      <c r="KXS119" s="2"/>
      <c r="KXT119" s="2"/>
      <c r="KXU119" s="2"/>
      <c r="KXV119" s="2"/>
      <c r="KXW119" s="2"/>
      <c r="KXX119" s="2"/>
      <c r="KXY119" s="2"/>
      <c r="KXZ119" s="2"/>
      <c r="KYA119" s="2"/>
      <c r="KYB119" s="2"/>
      <c r="KYC119" s="2"/>
      <c r="KYD119" s="2"/>
      <c r="KYE119" s="2"/>
      <c r="KYF119" s="2"/>
      <c r="KYG119" s="2"/>
      <c r="KYH119" s="2"/>
      <c r="KYI119" s="2"/>
      <c r="KYJ119" s="2"/>
      <c r="KYK119" s="2"/>
      <c r="KYL119" s="2"/>
      <c r="KYM119" s="2"/>
      <c r="KYN119" s="2"/>
      <c r="KYO119" s="2"/>
      <c r="KYP119" s="2"/>
      <c r="KYQ119" s="2"/>
      <c r="KYR119" s="2"/>
      <c r="KYS119" s="2"/>
      <c r="KYT119" s="2"/>
      <c r="KYU119" s="2"/>
      <c r="KYV119" s="2"/>
      <c r="KYW119" s="2"/>
      <c r="KYX119" s="2"/>
      <c r="KYY119" s="2"/>
      <c r="KYZ119" s="2"/>
      <c r="KZA119" s="2"/>
      <c r="KZB119" s="2"/>
      <c r="KZC119" s="2"/>
      <c r="KZD119" s="2"/>
      <c r="KZE119" s="2"/>
      <c r="KZF119" s="2"/>
      <c r="KZG119" s="2"/>
      <c r="KZH119" s="2"/>
      <c r="KZI119" s="2"/>
      <c r="KZJ119" s="2"/>
      <c r="KZK119" s="2"/>
      <c r="KZL119" s="2"/>
      <c r="KZM119" s="2"/>
      <c r="KZN119" s="2"/>
      <c r="KZO119" s="2"/>
      <c r="KZP119" s="2"/>
      <c r="KZQ119" s="2"/>
      <c r="KZR119" s="2"/>
      <c r="KZS119" s="2"/>
      <c r="KZT119" s="2"/>
      <c r="KZU119" s="2"/>
      <c r="KZV119" s="2"/>
      <c r="KZW119" s="2"/>
      <c r="KZX119" s="2"/>
      <c r="KZY119" s="2"/>
      <c r="KZZ119" s="2"/>
      <c r="LAA119" s="2"/>
      <c r="LAB119" s="2"/>
      <c r="LAC119" s="2"/>
      <c r="LAD119" s="2"/>
      <c r="LAE119" s="2"/>
      <c r="LAF119" s="2"/>
      <c r="LAG119" s="2"/>
      <c r="LAH119" s="2"/>
      <c r="LAI119" s="2"/>
      <c r="LAJ119" s="2"/>
      <c r="LAK119" s="2"/>
      <c r="LAL119" s="2"/>
      <c r="LAM119" s="2"/>
      <c r="LAN119" s="2"/>
      <c r="LAO119" s="2"/>
      <c r="LAP119" s="2"/>
      <c r="LAQ119" s="2"/>
      <c r="LAR119" s="2"/>
      <c r="LAS119" s="2"/>
      <c r="LAT119" s="2"/>
      <c r="LAU119" s="2"/>
      <c r="LAV119" s="2"/>
      <c r="LAW119" s="2"/>
      <c r="LAX119" s="2"/>
      <c r="LAY119" s="2"/>
      <c r="LAZ119" s="2"/>
      <c r="LBA119" s="2"/>
      <c r="LBB119" s="2"/>
      <c r="LBC119" s="2"/>
      <c r="LBD119" s="2"/>
      <c r="LBE119" s="2"/>
      <c r="LBF119" s="2"/>
      <c r="LBG119" s="2"/>
      <c r="LBH119" s="2"/>
      <c r="LBI119" s="2"/>
      <c r="LBJ119" s="2"/>
      <c r="LBK119" s="2"/>
      <c r="LBL119" s="2"/>
      <c r="LBM119" s="2"/>
      <c r="LBN119" s="2"/>
      <c r="LBO119" s="2"/>
      <c r="LBP119" s="2"/>
      <c r="LBQ119" s="2"/>
      <c r="LBR119" s="2"/>
      <c r="LBS119" s="2"/>
      <c r="LBT119" s="2"/>
      <c r="LBU119" s="2"/>
      <c r="LBV119" s="2"/>
      <c r="LBW119" s="2"/>
      <c r="LBX119" s="2"/>
      <c r="LBY119" s="2"/>
      <c r="LBZ119" s="2"/>
      <c r="LCA119" s="2"/>
      <c r="LCB119" s="2"/>
      <c r="LCC119" s="2"/>
      <c r="LCD119" s="2"/>
      <c r="LCE119" s="2"/>
      <c r="LCF119" s="2"/>
      <c r="LCG119" s="2"/>
      <c r="LCH119" s="2"/>
      <c r="LCI119" s="2"/>
      <c r="LCJ119" s="2"/>
      <c r="LCK119" s="2"/>
      <c r="LCL119" s="2"/>
      <c r="LCM119" s="2"/>
      <c r="LCN119" s="2"/>
      <c r="LCO119" s="2"/>
      <c r="LCP119" s="2"/>
      <c r="LCQ119" s="2"/>
      <c r="LCR119" s="2"/>
      <c r="LCS119" s="2"/>
      <c r="LCT119" s="2"/>
      <c r="LCU119" s="2"/>
      <c r="LCV119" s="2"/>
      <c r="LCW119" s="2"/>
      <c r="LCX119" s="2"/>
      <c r="LCY119" s="2"/>
      <c r="LCZ119" s="2"/>
      <c r="LDA119" s="2"/>
      <c r="LDB119" s="2"/>
      <c r="LDC119" s="2"/>
      <c r="LDD119" s="2"/>
      <c r="LDE119" s="2"/>
      <c r="LDF119" s="2"/>
      <c r="LDG119" s="2"/>
      <c r="LDH119" s="2"/>
      <c r="LDI119" s="2"/>
      <c r="LDJ119" s="2"/>
      <c r="LDK119" s="2"/>
      <c r="LDL119" s="2"/>
      <c r="LDM119" s="2"/>
      <c r="LDN119" s="2"/>
      <c r="LDO119" s="2"/>
      <c r="LDP119" s="2"/>
      <c r="LDQ119" s="2"/>
      <c r="LDR119" s="2"/>
      <c r="LDS119" s="2"/>
      <c r="LDT119" s="2"/>
      <c r="LDU119" s="2"/>
      <c r="LDV119" s="2"/>
      <c r="LDW119" s="2"/>
      <c r="LDX119" s="2"/>
      <c r="LDY119" s="2"/>
      <c r="LDZ119" s="2"/>
      <c r="LEA119" s="2"/>
      <c r="LEB119" s="2"/>
      <c r="LEC119" s="2"/>
      <c r="LED119" s="2"/>
      <c r="LEE119" s="2"/>
      <c r="LEF119" s="2"/>
      <c r="LEG119" s="2"/>
      <c r="LEH119" s="2"/>
      <c r="LEI119" s="2"/>
      <c r="LEJ119" s="2"/>
      <c r="LEK119" s="2"/>
      <c r="LEL119" s="2"/>
      <c r="LEM119" s="2"/>
      <c r="LEN119" s="2"/>
      <c r="LEO119" s="2"/>
      <c r="LEP119" s="2"/>
      <c r="LEQ119" s="2"/>
      <c r="LER119" s="2"/>
      <c r="LES119" s="2"/>
      <c r="LET119" s="2"/>
      <c r="LEU119" s="2"/>
      <c r="LEV119" s="2"/>
      <c r="LEW119" s="2"/>
      <c r="LEX119" s="2"/>
      <c r="LEY119" s="2"/>
      <c r="LEZ119" s="2"/>
      <c r="LFA119" s="2"/>
      <c r="LFB119" s="2"/>
      <c r="LFC119" s="2"/>
      <c r="LFD119" s="2"/>
      <c r="LFE119" s="2"/>
      <c r="LFF119" s="2"/>
      <c r="LFG119" s="2"/>
      <c r="LFH119" s="2"/>
      <c r="LFI119" s="2"/>
      <c r="LFJ119" s="2"/>
      <c r="LFK119" s="2"/>
      <c r="LFL119" s="2"/>
      <c r="LFM119" s="2"/>
      <c r="LFN119" s="2"/>
      <c r="LFO119" s="2"/>
      <c r="LFP119" s="2"/>
      <c r="LFQ119" s="2"/>
      <c r="LFR119" s="2"/>
      <c r="LFS119" s="2"/>
      <c r="LFT119" s="2"/>
      <c r="LFU119" s="2"/>
      <c r="LFV119" s="2"/>
      <c r="LFW119" s="2"/>
      <c r="LFX119" s="2"/>
      <c r="LFY119" s="2"/>
      <c r="LFZ119" s="2"/>
      <c r="LGA119" s="2"/>
      <c r="LGB119" s="2"/>
      <c r="LGC119" s="2"/>
      <c r="LGD119" s="2"/>
      <c r="LGE119" s="2"/>
      <c r="LGF119" s="2"/>
      <c r="LGG119" s="2"/>
      <c r="LGH119" s="2"/>
      <c r="LGI119" s="2"/>
      <c r="LGJ119" s="2"/>
      <c r="LGK119" s="2"/>
      <c r="LGL119" s="2"/>
      <c r="LGM119" s="2"/>
      <c r="LGN119" s="2"/>
      <c r="LGO119" s="2"/>
      <c r="LGP119" s="2"/>
      <c r="LGQ119" s="2"/>
      <c r="LGR119" s="2"/>
      <c r="LGS119" s="2"/>
      <c r="LGT119" s="2"/>
      <c r="LGU119" s="2"/>
      <c r="LGV119" s="2"/>
      <c r="LGW119" s="2"/>
      <c r="LGX119" s="2"/>
      <c r="LGY119" s="2"/>
      <c r="LGZ119" s="2"/>
      <c r="LHA119" s="2"/>
      <c r="LHB119" s="2"/>
      <c r="LHC119" s="2"/>
      <c r="LHD119" s="2"/>
      <c r="LHE119" s="2"/>
      <c r="LHF119" s="2"/>
      <c r="LHG119" s="2"/>
      <c r="LHH119" s="2"/>
      <c r="LHI119" s="2"/>
      <c r="LHJ119" s="2"/>
      <c r="LHK119" s="2"/>
      <c r="LHL119" s="2"/>
      <c r="LHM119" s="2"/>
      <c r="LHN119" s="2"/>
      <c r="LHO119" s="2"/>
      <c r="LHP119" s="2"/>
      <c r="LHQ119" s="2"/>
      <c r="LHR119" s="2"/>
      <c r="LHS119" s="2"/>
      <c r="LHT119" s="2"/>
      <c r="LHU119" s="2"/>
      <c r="LHV119" s="2"/>
      <c r="LHW119" s="2"/>
      <c r="LHX119" s="2"/>
      <c r="LHY119" s="2"/>
      <c r="LHZ119" s="2"/>
      <c r="LIA119" s="2"/>
      <c r="LIB119" s="2"/>
      <c r="LIC119" s="2"/>
      <c r="LID119" s="2"/>
      <c r="LIE119" s="2"/>
      <c r="LIF119" s="2"/>
      <c r="LIG119" s="2"/>
      <c r="LIH119" s="2"/>
      <c r="LII119" s="2"/>
      <c r="LIJ119" s="2"/>
      <c r="LIK119" s="2"/>
      <c r="LIL119" s="2"/>
      <c r="LIM119" s="2"/>
      <c r="LIN119" s="2"/>
      <c r="LIO119" s="2"/>
      <c r="LIP119" s="2"/>
      <c r="LIQ119" s="2"/>
      <c r="LIR119" s="2"/>
      <c r="LIS119" s="2"/>
      <c r="LIT119" s="2"/>
      <c r="LIU119" s="2"/>
      <c r="LIV119" s="2"/>
      <c r="LIW119" s="2"/>
      <c r="LIX119" s="2"/>
      <c r="LIY119" s="2"/>
      <c r="LIZ119" s="2"/>
      <c r="LJA119" s="2"/>
      <c r="LJB119" s="2"/>
      <c r="LJC119" s="2"/>
      <c r="LJD119" s="2"/>
      <c r="LJE119" s="2"/>
      <c r="LJF119" s="2"/>
      <c r="LJG119" s="2"/>
      <c r="LJH119" s="2"/>
      <c r="LJI119" s="2"/>
      <c r="LJJ119" s="2"/>
      <c r="LJK119" s="2"/>
      <c r="LJL119" s="2"/>
      <c r="LJM119" s="2"/>
      <c r="LJN119" s="2"/>
      <c r="LJO119" s="2"/>
      <c r="LJP119" s="2"/>
      <c r="LJQ119" s="2"/>
      <c r="LJR119" s="2"/>
      <c r="LJS119" s="2"/>
      <c r="LJT119" s="2"/>
      <c r="LJU119" s="2"/>
      <c r="LJV119" s="2"/>
      <c r="LJW119" s="2"/>
      <c r="LJX119" s="2"/>
      <c r="LJY119" s="2"/>
      <c r="LJZ119" s="2"/>
      <c r="LKA119" s="2"/>
      <c r="LKB119" s="2"/>
      <c r="LKC119" s="2"/>
      <c r="LKD119" s="2"/>
      <c r="LKE119" s="2"/>
      <c r="LKF119" s="2"/>
      <c r="LKG119" s="2"/>
      <c r="LKH119" s="2"/>
      <c r="LKI119" s="2"/>
      <c r="LKJ119" s="2"/>
      <c r="LKK119" s="2"/>
      <c r="LKL119" s="2"/>
      <c r="LKM119" s="2"/>
      <c r="LKN119" s="2"/>
      <c r="LKO119" s="2"/>
      <c r="LKP119" s="2"/>
      <c r="LKQ119" s="2"/>
      <c r="LKR119" s="2"/>
      <c r="LKS119" s="2"/>
      <c r="LKT119" s="2"/>
      <c r="LKU119" s="2"/>
      <c r="LKV119" s="2"/>
      <c r="LKW119" s="2"/>
      <c r="LKX119" s="2"/>
      <c r="LKY119" s="2"/>
      <c r="LKZ119" s="2"/>
      <c r="LLA119" s="2"/>
      <c r="LLB119" s="2"/>
      <c r="LLC119" s="2"/>
      <c r="LLD119" s="2"/>
      <c r="LLE119" s="2"/>
      <c r="LLF119" s="2"/>
      <c r="LLG119" s="2"/>
      <c r="LLH119" s="2"/>
      <c r="LLI119" s="2"/>
      <c r="LLJ119" s="2"/>
      <c r="LLK119" s="2"/>
      <c r="LLL119" s="2"/>
      <c r="LLM119" s="2"/>
      <c r="LLN119" s="2"/>
      <c r="LLO119" s="2"/>
      <c r="LLP119" s="2"/>
      <c r="LLQ119" s="2"/>
      <c r="LLR119" s="2"/>
      <c r="LLS119" s="2"/>
      <c r="LLT119" s="2"/>
      <c r="LLU119" s="2"/>
      <c r="LLV119" s="2"/>
      <c r="LLW119" s="2"/>
      <c r="LLX119" s="2"/>
      <c r="LLY119" s="2"/>
      <c r="LLZ119" s="2"/>
      <c r="LMA119" s="2"/>
      <c r="LMB119" s="2"/>
      <c r="LMC119" s="2"/>
      <c r="LMD119" s="2"/>
      <c r="LME119" s="2"/>
      <c r="LMF119" s="2"/>
      <c r="LMG119" s="2"/>
      <c r="LMH119" s="2"/>
      <c r="LMI119" s="2"/>
      <c r="LMJ119" s="2"/>
      <c r="LMK119" s="2"/>
      <c r="LML119" s="2"/>
      <c r="LMM119" s="2"/>
      <c r="LMN119" s="2"/>
      <c r="LMO119" s="2"/>
      <c r="LMP119" s="2"/>
      <c r="LMQ119" s="2"/>
      <c r="LMR119" s="2"/>
      <c r="LMS119" s="2"/>
      <c r="LMT119" s="2"/>
      <c r="LMU119" s="2"/>
      <c r="LMV119" s="2"/>
      <c r="LMW119" s="2"/>
      <c r="LMX119" s="2"/>
      <c r="LMY119" s="2"/>
      <c r="LMZ119" s="2"/>
      <c r="LNA119" s="2"/>
      <c r="LNB119" s="2"/>
      <c r="LNC119" s="2"/>
      <c r="LND119" s="2"/>
      <c r="LNE119" s="2"/>
      <c r="LNF119" s="2"/>
      <c r="LNG119" s="2"/>
      <c r="LNH119" s="2"/>
      <c r="LNI119" s="2"/>
      <c r="LNJ119" s="2"/>
      <c r="LNK119" s="2"/>
      <c r="LNL119" s="2"/>
      <c r="LNM119" s="2"/>
      <c r="LNN119" s="2"/>
      <c r="LNO119" s="2"/>
      <c r="LNP119" s="2"/>
      <c r="LNQ119" s="2"/>
      <c r="LNR119" s="2"/>
      <c r="LNS119" s="2"/>
      <c r="LNT119" s="2"/>
      <c r="LNU119" s="2"/>
      <c r="LNV119" s="2"/>
      <c r="LNW119" s="2"/>
      <c r="LNX119" s="2"/>
      <c r="LNY119" s="2"/>
      <c r="LNZ119" s="2"/>
      <c r="LOA119" s="2"/>
      <c r="LOB119" s="2"/>
      <c r="LOC119" s="2"/>
      <c r="LOD119" s="2"/>
      <c r="LOE119" s="2"/>
      <c r="LOF119" s="2"/>
      <c r="LOG119" s="2"/>
      <c r="LOH119" s="2"/>
      <c r="LOI119" s="2"/>
      <c r="LOJ119" s="2"/>
      <c r="LOK119" s="2"/>
      <c r="LOL119" s="2"/>
      <c r="LOM119" s="2"/>
      <c r="LON119" s="2"/>
      <c r="LOO119" s="2"/>
      <c r="LOP119" s="2"/>
      <c r="LOQ119" s="2"/>
      <c r="LOR119" s="2"/>
      <c r="LOS119" s="2"/>
      <c r="LOT119" s="2"/>
      <c r="LOU119" s="2"/>
      <c r="LOV119" s="2"/>
      <c r="LOW119" s="2"/>
      <c r="LOX119" s="2"/>
      <c r="LOY119" s="2"/>
      <c r="LOZ119" s="2"/>
      <c r="LPA119" s="2"/>
      <c r="LPB119" s="2"/>
      <c r="LPC119" s="2"/>
      <c r="LPD119" s="2"/>
      <c r="LPE119" s="2"/>
      <c r="LPF119" s="2"/>
      <c r="LPG119" s="2"/>
      <c r="LPH119" s="2"/>
      <c r="LPI119" s="2"/>
      <c r="LPJ119" s="2"/>
      <c r="LPK119" s="2"/>
      <c r="LPL119" s="2"/>
      <c r="LPM119" s="2"/>
      <c r="LPN119" s="2"/>
      <c r="LPO119" s="2"/>
      <c r="LPP119" s="2"/>
      <c r="LPQ119" s="2"/>
      <c r="LPR119" s="2"/>
      <c r="LPS119" s="2"/>
      <c r="LPT119" s="2"/>
      <c r="LPU119" s="2"/>
      <c r="LPV119" s="2"/>
      <c r="LPW119" s="2"/>
      <c r="LPX119" s="2"/>
      <c r="LPY119" s="2"/>
      <c r="LPZ119" s="2"/>
      <c r="LQA119" s="2"/>
      <c r="LQB119" s="2"/>
      <c r="LQC119" s="2"/>
      <c r="LQD119" s="2"/>
      <c r="LQE119" s="2"/>
      <c r="LQF119" s="2"/>
      <c r="LQG119" s="2"/>
      <c r="LQH119" s="2"/>
      <c r="LQI119" s="2"/>
      <c r="LQJ119" s="2"/>
      <c r="LQK119" s="2"/>
      <c r="LQL119" s="2"/>
      <c r="LQM119" s="2"/>
      <c r="LQN119" s="2"/>
      <c r="LQO119" s="2"/>
      <c r="LQP119" s="2"/>
      <c r="LQQ119" s="2"/>
      <c r="LQR119" s="2"/>
      <c r="LQS119" s="2"/>
      <c r="LQT119" s="2"/>
      <c r="LQU119" s="2"/>
      <c r="LQV119" s="2"/>
      <c r="LQW119" s="2"/>
      <c r="LQX119" s="2"/>
      <c r="LQY119" s="2"/>
      <c r="LQZ119" s="2"/>
      <c r="LRA119" s="2"/>
      <c r="LRB119" s="2"/>
      <c r="LRC119" s="2"/>
      <c r="LRD119" s="2"/>
      <c r="LRE119" s="2"/>
      <c r="LRF119" s="2"/>
      <c r="LRG119" s="2"/>
      <c r="LRH119" s="2"/>
      <c r="LRI119" s="2"/>
      <c r="LRJ119" s="2"/>
      <c r="LRK119" s="2"/>
      <c r="LRL119" s="2"/>
      <c r="LRM119" s="2"/>
      <c r="LRN119" s="2"/>
      <c r="LRO119" s="2"/>
      <c r="LRP119" s="2"/>
      <c r="LRQ119" s="2"/>
      <c r="LRR119" s="2"/>
      <c r="LRS119" s="2"/>
      <c r="LRT119" s="2"/>
      <c r="LRU119" s="2"/>
      <c r="LRV119" s="2"/>
      <c r="LRW119" s="2"/>
      <c r="LRX119" s="2"/>
      <c r="LRY119" s="2"/>
      <c r="LRZ119" s="2"/>
      <c r="LSA119" s="2"/>
      <c r="LSB119" s="2"/>
      <c r="LSC119" s="2"/>
      <c r="LSD119" s="2"/>
      <c r="LSE119" s="2"/>
      <c r="LSF119" s="2"/>
      <c r="LSG119" s="2"/>
      <c r="LSH119" s="2"/>
      <c r="LSI119" s="2"/>
      <c r="LSJ119" s="2"/>
      <c r="LSK119" s="2"/>
      <c r="LSL119" s="2"/>
      <c r="LSM119" s="2"/>
      <c r="LSN119" s="2"/>
      <c r="LSO119" s="2"/>
      <c r="LSP119" s="2"/>
      <c r="LSQ119" s="2"/>
      <c r="LSR119" s="2"/>
      <c r="LSS119" s="2"/>
      <c r="LST119" s="2"/>
      <c r="LSU119" s="2"/>
      <c r="LSV119" s="2"/>
      <c r="LSW119" s="2"/>
      <c r="LSX119" s="2"/>
      <c r="LSY119" s="2"/>
      <c r="LSZ119" s="2"/>
      <c r="LTA119" s="2"/>
      <c r="LTB119" s="2"/>
      <c r="LTC119" s="2"/>
      <c r="LTD119" s="2"/>
      <c r="LTE119" s="2"/>
      <c r="LTF119" s="2"/>
      <c r="LTG119" s="2"/>
      <c r="LTH119" s="2"/>
      <c r="LTI119" s="2"/>
      <c r="LTJ119" s="2"/>
      <c r="LTK119" s="2"/>
      <c r="LTL119" s="2"/>
      <c r="LTM119" s="2"/>
      <c r="LTN119" s="2"/>
      <c r="LTO119" s="2"/>
      <c r="LTP119" s="2"/>
      <c r="LTQ119" s="2"/>
      <c r="LTR119" s="2"/>
      <c r="LTS119" s="2"/>
      <c r="LTT119" s="2"/>
      <c r="LTU119" s="2"/>
      <c r="LTV119" s="2"/>
      <c r="LTW119" s="2"/>
      <c r="LTX119" s="2"/>
      <c r="LTY119" s="2"/>
      <c r="LTZ119" s="2"/>
      <c r="LUA119" s="2"/>
      <c r="LUB119" s="2"/>
      <c r="LUC119" s="2"/>
      <c r="LUD119" s="2"/>
      <c r="LUE119" s="2"/>
      <c r="LUF119" s="2"/>
      <c r="LUG119" s="2"/>
      <c r="LUH119" s="2"/>
      <c r="LUI119" s="2"/>
      <c r="LUJ119" s="2"/>
      <c r="LUK119" s="2"/>
      <c r="LUL119" s="2"/>
      <c r="LUM119" s="2"/>
      <c r="LUN119" s="2"/>
      <c r="LUO119" s="2"/>
      <c r="LUP119" s="2"/>
      <c r="LUQ119" s="2"/>
      <c r="LUR119" s="2"/>
      <c r="LUS119" s="2"/>
      <c r="LUT119" s="2"/>
      <c r="LUU119" s="2"/>
      <c r="LUV119" s="2"/>
      <c r="LUW119" s="2"/>
      <c r="LUX119" s="2"/>
      <c r="LUY119" s="2"/>
      <c r="LUZ119" s="2"/>
      <c r="LVA119" s="2"/>
      <c r="LVB119" s="2"/>
      <c r="LVC119" s="2"/>
      <c r="LVD119" s="2"/>
      <c r="LVE119" s="2"/>
      <c r="LVF119" s="2"/>
      <c r="LVG119" s="2"/>
      <c r="LVH119" s="2"/>
      <c r="LVI119" s="2"/>
      <c r="LVJ119" s="2"/>
      <c r="LVK119" s="2"/>
      <c r="LVL119" s="2"/>
      <c r="LVM119" s="2"/>
      <c r="LVN119" s="2"/>
      <c r="LVO119" s="2"/>
      <c r="LVP119" s="2"/>
      <c r="LVQ119" s="2"/>
      <c r="LVR119" s="2"/>
      <c r="LVS119" s="2"/>
      <c r="LVT119" s="2"/>
      <c r="LVU119" s="2"/>
      <c r="LVV119" s="2"/>
      <c r="LVW119" s="2"/>
      <c r="LVX119" s="2"/>
      <c r="LVY119" s="2"/>
      <c r="LVZ119" s="2"/>
      <c r="LWA119" s="2"/>
      <c r="LWB119" s="2"/>
      <c r="LWC119" s="2"/>
      <c r="LWD119" s="2"/>
      <c r="LWE119" s="2"/>
      <c r="LWF119" s="2"/>
      <c r="LWG119" s="2"/>
      <c r="LWH119" s="2"/>
      <c r="LWI119" s="2"/>
      <c r="LWJ119" s="2"/>
      <c r="LWK119" s="2"/>
      <c r="LWL119" s="2"/>
      <c r="LWM119" s="2"/>
      <c r="LWN119" s="2"/>
      <c r="LWO119" s="2"/>
      <c r="LWP119" s="2"/>
      <c r="LWQ119" s="2"/>
      <c r="LWR119" s="2"/>
      <c r="LWS119" s="2"/>
      <c r="LWT119" s="2"/>
      <c r="LWU119" s="2"/>
      <c r="LWV119" s="2"/>
      <c r="LWW119" s="2"/>
      <c r="LWX119" s="2"/>
      <c r="LWY119" s="2"/>
      <c r="LWZ119" s="2"/>
      <c r="LXA119" s="2"/>
      <c r="LXB119" s="2"/>
      <c r="LXC119" s="2"/>
      <c r="LXD119" s="2"/>
      <c r="LXE119" s="2"/>
      <c r="LXF119" s="2"/>
      <c r="LXG119" s="2"/>
      <c r="LXH119" s="2"/>
      <c r="LXI119" s="2"/>
      <c r="LXJ119" s="2"/>
      <c r="LXK119" s="2"/>
      <c r="LXL119" s="2"/>
      <c r="LXM119" s="2"/>
      <c r="LXN119" s="2"/>
      <c r="LXO119" s="2"/>
      <c r="LXP119" s="2"/>
      <c r="LXQ119" s="2"/>
      <c r="LXR119" s="2"/>
      <c r="LXS119" s="2"/>
      <c r="LXT119" s="2"/>
      <c r="LXU119" s="2"/>
      <c r="LXV119" s="2"/>
      <c r="LXW119" s="2"/>
      <c r="LXX119" s="2"/>
      <c r="LXY119" s="2"/>
      <c r="LXZ119" s="2"/>
      <c r="LYA119" s="2"/>
      <c r="LYB119" s="2"/>
      <c r="LYC119" s="2"/>
      <c r="LYD119" s="2"/>
      <c r="LYE119" s="2"/>
      <c r="LYF119" s="2"/>
      <c r="LYG119" s="2"/>
      <c r="LYH119" s="2"/>
      <c r="LYI119" s="2"/>
      <c r="LYJ119" s="2"/>
      <c r="LYK119" s="2"/>
      <c r="LYL119" s="2"/>
      <c r="LYM119" s="2"/>
      <c r="LYN119" s="2"/>
      <c r="LYO119" s="2"/>
      <c r="LYP119" s="2"/>
      <c r="LYQ119" s="2"/>
      <c r="LYR119" s="2"/>
      <c r="LYS119" s="2"/>
      <c r="LYT119" s="2"/>
      <c r="LYU119" s="2"/>
      <c r="LYV119" s="2"/>
      <c r="LYW119" s="2"/>
      <c r="LYX119" s="2"/>
      <c r="LYY119" s="2"/>
      <c r="LYZ119" s="2"/>
      <c r="LZA119" s="2"/>
      <c r="LZB119" s="2"/>
      <c r="LZC119" s="2"/>
      <c r="LZD119" s="2"/>
      <c r="LZE119" s="2"/>
      <c r="LZF119" s="2"/>
      <c r="LZG119" s="2"/>
      <c r="LZH119" s="2"/>
      <c r="LZI119" s="2"/>
      <c r="LZJ119" s="2"/>
      <c r="LZK119" s="2"/>
      <c r="LZL119" s="2"/>
      <c r="LZM119" s="2"/>
      <c r="LZN119" s="2"/>
      <c r="LZO119" s="2"/>
      <c r="LZP119" s="2"/>
      <c r="LZQ119" s="2"/>
      <c r="LZR119" s="2"/>
      <c r="LZS119" s="2"/>
      <c r="LZT119" s="2"/>
      <c r="LZU119" s="2"/>
      <c r="LZV119" s="2"/>
      <c r="LZW119" s="2"/>
      <c r="LZX119" s="2"/>
      <c r="LZY119" s="2"/>
      <c r="LZZ119" s="2"/>
      <c r="MAA119" s="2"/>
      <c r="MAB119" s="2"/>
      <c r="MAC119" s="2"/>
      <c r="MAD119" s="2"/>
      <c r="MAE119" s="2"/>
      <c r="MAF119" s="2"/>
      <c r="MAG119" s="2"/>
      <c r="MAH119" s="2"/>
      <c r="MAI119" s="2"/>
      <c r="MAJ119" s="2"/>
      <c r="MAK119" s="2"/>
      <c r="MAL119" s="2"/>
      <c r="MAM119" s="2"/>
      <c r="MAN119" s="2"/>
      <c r="MAO119" s="2"/>
      <c r="MAP119" s="2"/>
      <c r="MAQ119" s="2"/>
      <c r="MAR119" s="2"/>
      <c r="MAS119" s="2"/>
      <c r="MAT119" s="2"/>
      <c r="MAU119" s="2"/>
      <c r="MAV119" s="2"/>
      <c r="MAW119" s="2"/>
      <c r="MAX119" s="2"/>
      <c r="MAY119" s="2"/>
      <c r="MAZ119" s="2"/>
      <c r="MBA119" s="2"/>
      <c r="MBB119" s="2"/>
      <c r="MBC119" s="2"/>
      <c r="MBD119" s="2"/>
      <c r="MBE119" s="2"/>
      <c r="MBF119" s="2"/>
      <c r="MBG119" s="2"/>
      <c r="MBH119" s="2"/>
      <c r="MBI119" s="2"/>
      <c r="MBJ119" s="2"/>
      <c r="MBK119" s="2"/>
      <c r="MBL119" s="2"/>
      <c r="MBM119" s="2"/>
      <c r="MBN119" s="2"/>
      <c r="MBO119" s="2"/>
      <c r="MBP119" s="2"/>
      <c r="MBQ119" s="2"/>
      <c r="MBR119" s="2"/>
      <c r="MBS119" s="2"/>
      <c r="MBT119" s="2"/>
      <c r="MBU119" s="2"/>
      <c r="MBV119" s="2"/>
      <c r="MBW119" s="2"/>
      <c r="MBX119" s="2"/>
      <c r="MBY119" s="2"/>
      <c r="MBZ119" s="2"/>
      <c r="MCA119" s="2"/>
      <c r="MCB119" s="2"/>
      <c r="MCC119" s="2"/>
      <c r="MCD119" s="2"/>
      <c r="MCE119" s="2"/>
      <c r="MCF119" s="2"/>
      <c r="MCG119" s="2"/>
      <c r="MCH119" s="2"/>
      <c r="MCI119" s="2"/>
      <c r="MCJ119" s="2"/>
      <c r="MCK119" s="2"/>
      <c r="MCL119" s="2"/>
      <c r="MCM119" s="2"/>
      <c r="MCN119" s="2"/>
      <c r="MCO119" s="2"/>
      <c r="MCP119" s="2"/>
      <c r="MCQ119" s="2"/>
      <c r="MCR119" s="2"/>
      <c r="MCS119" s="2"/>
      <c r="MCT119" s="2"/>
      <c r="MCU119" s="2"/>
      <c r="MCV119" s="2"/>
      <c r="MCW119" s="2"/>
      <c r="MCX119" s="2"/>
      <c r="MCY119" s="2"/>
      <c r="MCZ119" s="2"/>
      <c r="MDA119" s="2"/>
      <c r="MDB119" s="2"/>
      <c r="MDC119" s="2"/>
      <c r="MDD119" s="2"/>
      <c r="MDE119" s="2"/>
      <c r="MDF119" s="2"/>
      <c r="MDG119" s="2"/>
      <c r="MDH119" s="2"/>
      <c r="MDI119" s="2"/>
      <c r="MDJ119" s="2"/>
      <c r="MDK119" s="2"/>
      <c r="MDL119" s="2"/>
      <c r="MDM119" s="2"/>
      <c r="MDN119" s="2"/>
      <c r="MDO119" s="2"/>
      <c r="MDP119" s="2"/>
      <c r="MDQ119" s="2"/>
      <c r="MDR119" s="2"/>
      <c r="MDS119" s="2"/>
      <c r="MDT119" s="2"/>
      <c r="MDU119" s="2"/>
      <c r="MDV119" s="2"/>
      <c r="MDW119" s="2"/>
      <c r="MDX119" s="2"/>
      <c r="MDY119" s="2"/>
      <c r="MDZ119" s="2"/>
      <c r="MEA119" s="2"/>
      <c r="MEB119" s="2"/>
      <c r="MEC119" s="2"/>
      <c r="MED119" s="2"/>
      <c r="MEE119" s="2"/>
      <c r="MEF119" s="2"/>
      <c r="MEG119" s="2"/>
      <c r="MEH119" s="2"/>
      <c r="MEI119" s="2"/>
      <c r="MEJ119" s="2"/>
      <c r="MEK119" s="2"/>
      <c r="MEL119" s="2"/>
      <c r="MEM119" s="2"/>
      <c r="MEN119" s="2"/>
      <c r="MEO119" s="2"/>
      <c r="MEP119" s="2"/>
      <c r="MEQ119" s="2"/>
      <c r="MER119" s="2"/>
      <c r="MES119" s="2"/>
      <c r="MET119" s="2"/>
      <c r="MEU119" s="2"/>
      <c r="MEV119" s="2"/>
      <c r="MEW119" s="2"/>
      <c r="MEX119" s="2"/>
      <c r="MEY119" s="2"/>
      <c r="MEZ119" s="2"/>
      <c r="MFA119" s="2"/>
      <c r="MFB119" s="2"/>
      <c r="MFC119" s="2"/>
      <c r="MFD119" s="2"/>
      <c r="MFE119" s="2"/>
      <c r="MFF119" s="2"/>
      <c r="MFG119" s="2"/>
      <c r="MFH119" s="2"/>
      <c r="MFI119" s="2"/>
      <c r="MFJ119" s="2"/>
      <c r="MFK119" s="2"/>
      <c r="MFL119" s="2"/>
      <c r="MFM119" s="2"/>
      <c r="MFN119" s="2"/>
      <c r="MFO119" s="2"/>
      <c r="MFP119" s="2"/>
      <c r="MFQ119" s="2"/>
      <c r="MFR119" s="2"/>
      <c r="MFS119" s="2"/>
      <c r="MFT119" s="2"/>
      <c r="MFU119" s="2"/>
      <c r="MFV119" s="2"/>
      <c r="MFW119" s="2"/>
      <c r="MFX119" s="2"/>
      <c r="MFY119" s="2"/>
      <c r="MFZ119" s="2"/>
      <c r="MGA119" s="2"/>
      <c r="MGB119" s="2"/>
      <c r="MGC119" s="2"/>
      <c r="MGD119" s="2"/>
      <c r="MGE119" s="2"/>
      <c r="MGF119" s="2"/>
      <c r="MGG119" s="2"/>
      <c r="MGH119" s="2"/>
      <c r="MGI119" s="2"/>
      <c r="MGJ119" s="2"/>
      <c r="MGK119" s="2"/>
      <c r="MGL119" s="2"/>
      <c r="MGM119" s="2"/>
      <c r="MGN119" s="2"/>
      <c r="MGO119" s="2"/>
      <c r="MGP119" s="2"/>
      <c r="MGQ119" s="2"/>
      <c r="MGR119" s="2"/>
      <c r="MGS119" s="2"/>
      <c r="MGT119" s="2"/>
      <c r="MGU119" s="2"/>
      <c r="MGV119" s="2"/>
      <c r="MGW119" s="2"/>
      <c r="MGX119" s="2"/>
      <c r="MGY119" s="2"/>
      <c r="MGZ119" s="2"/>
      <c r="MHA119" s="2"/>
      <c r="MHB119" s="2"/>
      <c r="MHC119" s="2"/>
      <c r="MHD119" s="2"/>
      <c r="MHE119" s="2"/>
      <c r="MHF119" s="2"/>
      <c r="MHG119" s="2"/>
      <c r="MHH119" s="2"/>
      <c r="MHI119" s="2"/>
      <c r="MHJ119" s="2"/>
      <c r="MHK119" s="2"/>
      <c r="MHL119" s="2"/>
      <c r="MHM119" s="2"/>
      <c r="MHN119" s="2"/>
      <c r="MHO119" s="2"/>
      <c r="MHP119" s="2"/>
      <c r="MHQ119" s="2"/>
      <c r="MHR119" s="2"/>
      <c r="MHS119" s="2"/>
      <c r="MHT119" s="2"/>
      <c r="MHU119" s="2"/>
      <c r="MHV119" s="2"/>
      <c r="MHW119" s="2"/>
      <c r="MHX119" s="2"/>
      <c r="MHY119" s="2"/>
      <c r="MHZ119" s="2"/>
      <c r="MIA119" s="2"/>
      <c r="MIB119" s="2"/>
      <c r="MIC119" s="2"/>
      <c r="MID119" s="2"/>
      <c r="MIE119" s="2"/>
      <c r="MIF119" s="2"/>
      <c r="MIG119" s="2"/>
      <c r="MIH119" s="2"/>
      <c r="MII119" s="2"/>
      <c r="MIJ119" s="2"/>
      <c r="MIK119" s="2"/>
      <c r="MIL119" s="2"/>
      <c r="MIM119" s="2"/>
      <c r="MIN119" s="2"/>
      <c r="MIO119" s="2"/>
      <c r="MIP119" s="2"/>
      <c r="MIQ119" s="2"/>
      <c r="MIR119" s="2"/>
      <c r="MIS119" s="2"/>
      <c r="MIT119" s="2"/>
      <c r="MIU119" s="2"/>
      <c r="MIV119" s="2"/>
      <c r="MIW119" s="2"/>
      <c r="MIX119" s="2"/>
      <c r="MIY119" s="2"/>
      <c r="MIZ119" s="2"/>
      <c r="MJA119" s="2"/>
      <c r="MJB119" s="2"/>
      <c r="MJC119" s="2"/>
      <c r="MJD119" s="2"/>
      <c r="MJE119" s="2"/>
      <c r="MJF119" s="2"/>
      <c r="MJG119" s="2"/>
      <c r="MJH119" s="2"/>
      <c r="MJI119" s="2"/>
      <c r="MJJ119" s="2"/>
      <c r="MJK119" s="2"/>
      <c r="MJL119" s="2"/>
      <c r="MJM119" s="2"/>
      <c r="MJN119" s="2"/>
      <c r="MJO119" s="2"/>
      <c r="MJP119" s="2"/>
      <c r="MJQ119" s="2"/>
      <c r="MJR119" s="2"/>
      <c r="MJS119" s="2"/>
      <c r="MJT119" s="2"/>
      <c r="MJU119" s="2"/>
      <c r="MJV119" s="2"/>
      <c r="MJW119" s="2"/>
      <c r="MJX119" s="2"/>
      <c r="MJY119" s="2"/>
      <c r="MJZ119" s="2"/>
      <c r="MKA119" s="2"/>
      <c r="MKB119" s="2"/>
      <c r="MKC119" s="2"/>
      <c r="MKD119" s="2"/>
      <c r="MKE119" s="2"/>
      <c r="MKF119" s="2"/>
      <c r="MKG119" s="2"/>
      <c r="MKH119" s="2"/>
      <c r="MKI119" s="2"/>
      <c r="MKJ119" s="2"/>
      <c r="MKK119" s="2"/>
      <c r="MKL119" s="2"/>
      <c r="MKM119" s="2"/>
      <c r="MKN119" s="2"/>
      <c r="MKO119" s="2"/>
      <c r="MKP119" s="2"/>
      <c r="MKQ119" s="2"/>
      <c r="MKR119" s="2"/>
      <c r="MKS119" s="2"/>
      <c r="MKT119" s="2"/>
      <c r="MKU119" s="2"/>
      <c r="MKV119" s="2"/>
      <c r="MKW119" s="2"/>
      <c r="MKX119" s="2"/>
      <c r="MKY119" s="2"/>
      <c r="MKZ119" s="2"/>
      <c r="MLA119" s="2"/>
      <c r="MLB119" s="2"/>
      <c r="MLC119" s="2"/>
      <c r="MLD119" s="2"/>
      <c r="MLE119" s="2"/>
      <c r="MLF119" s="2"/>
      <c r="MLG119" s="2"/>
      <c r="MLH119" s="2"/>
      <c r="MLI119" s="2"/>
      <c r="MLJ119" s="2"/>
      <c r="MLK119" s="2"/>
      <c r="MLL119" s="2"/>
      <c r="MLM119" s="2"/>
      <c r="MLN119" s="2"/>
      <c r="MLO119" s="2"/>
      <c r="MLP119" s="2"/>
      <c r="MLQ119" s="2"/>
      <c r="MLR119" s="2"/>
      <c r="MLS119" s="2"/>
      <c r="MLT119" s="2"/>
      <c r="MLU119" s="2"/>
      <c r="MLV119" s="2"/>
      <c r="MLW119" s="2"/>
      <c r="MLX119" s="2"/>
      <c r="MLY119" s="2"/>
      <c r="MLZ119" s="2"/>
      <c r="MMA119" s="2"/>
      <c r="MMB119" s="2"/>
      <c r="MMC119" s="2"/>
      <c r="MMD119" s="2"/>
      <c r="MME119" s="2"/>
      <c r="MMF119" s="2"/>
      <c r="MMG119" s="2"/>
      <c r="MMH119" s="2"/>
      <c r="MMI119" s="2"/>
      <c r="MMJ119" s="2"/>
      <c r="MMK119" s="2"/>
      <c r="MML119" s="2"/>
      <c r="MMM119" s="2"/>
      <c r="MMN119" s="2"/>
      <c r="MMO119" s="2"/>
      <c r="MMP119" s="2"/>
      <c r="MMQ119" s="2"/>
      <c r="MMR119" s="2"/>
      <c r="MMS119" s="2"/>
      <c r="MMT119" s="2"/>
      <c r="MMU119" s="2"/>
      <c r="MMV119" s="2"/>
      <c r="MMW119" s="2"/>
      <c r="MMX119" s="2"/>
      <c r="MMY119" s="2"/>
      <c r="MMZ119" s="2"/>
      <c r="MNA119" s="2"/>
      <c r="MNB119" s="2"/>
      <c r="MNC119" s="2"/>
      <c r="MND119" s="2"/>
      <c r="MNE119" s="2"/>
      <c r="MNF119" s="2"/>
      <c r="MNG119" s="2"/>
      <c r="MNH119" s="2"/>
      <c r="MNI119" s="2"/>
      <c r="MNJ119" s="2"/>
      <c r="MNK119" s="2"/>
      <c r="MNL119" s="2"/>
      <c r="MNM119" s="2"/>
      <c r="MNN119" s="2"/>
      <c r="MNO119" s="2"/>
      <c r="MNP119" s="2"/>
      <c r="MNQ119" s="2"/>
      <c r="MNR119" s="2"/>
      <c r="MNS119" s="2"/>
      <c r="MNT119" s="2"/>
      <c r="MNU119" s="2"/>
      <c r="MNV119" s="2"/>
      <c r="MNW119" s="2"/>
      <c r="MNX119" s="2"/>
      <c r="MNY119" s="2"/>
      <c r="MNZ119" s="2"/>
      <c r="MOA119" s="2"/>
      <c r="MOB119" s="2"/>
      <c r="MOC119" s="2"/>
      <c r="MOD119" s="2"/>
      <c r="MOE119" s="2"/>
      <c r="MOF119" s="2"/>
      <c r="MOG119" s="2"/>
      <c r="MOH119" s="2"/>
      <c r="MOI119" s="2"/>
      <c r="MOJ119" s="2"/>
      <c r="MOK119" s="2"/>
      <c r="MOL119" s="2"/>
      <c r="MOM119" s="2"/>
      <c r="MON119" s="2"/>
      <c r="MOO119" s="2"/>
      <c r="MOP119" s="2"/>
      <c r="MOQ119" s="2"/>
      <c r="MOR119" s="2"/>
      <c r="MOS119" s="2"/>
      <c r="MOT119" s="2"/>
      <c r="MOU119" s="2"/>
      <c r="MOV119" s="2"/>
      <c r="MOW119" s="2"/>
      <c r="MOX119" s="2"/>
      <c r="MOY119" s="2"/>
      <c r="MOZ119" s="2"/>
      <c r="MPA119" s="2"/>
      <c r="MPB119" s="2"/>
      <c r="MPC119" s="2"/>
      <c r="MPD119" s="2"/>
      <c r="MPE119" s="2"/>
      <c r="MPF119" s="2"/>
      <c r="MPG119" s="2"/>
      <c r="MPH119" s="2"/>
      <c r="MPI119" s="2"/>
      <c r="MPJ119" s="2"/>
      <c r="MPK119" s="2"/>
      <c r="MPL119" s="2"/>
      <c r="MPM119" s="2"/>
      <c r="MPN119" s="2"/>
      <c r="MPO119" s="2"/>
      <c r="MPP119" s="2"/>
      <c r="MPQ119" s="2"/>
      <c r="MPR119" s="2"/>
      <c r="MPS119" s="2"/>
      <c r="MPT119" s="2"/>
      <c r="MPU119" s="2"/>
      <c r="MPV119" s="2"/>
      <c r="MPW119" s="2"/>
      <c r="MPX119" s="2"/>
      <c r="MPY119" s="2"/>
      <c r="MPZ119" s="2"/>
      <c r="MQA119" s="2"/>
      <c r="MQB119" s="2"/>
      <c r="MQC119" s="2"/>
      <c r="MQD119" s="2"/>
      <c r="MQE119" s="2"/>
      <c r="MQF119" s="2"/>
      <c r="MQG119" s="2"/>
      <c r="MQH119" s="2"/>
      <c r="MQI119" s="2"/>
      <c r="MQJ119" s="2"/>
      <c r="MQK119" s="2"/>
      <c r="MQL119" s="2"/>
      <c r="MQM119" s="2"/>
      <c r="MQN119" s="2"/>
      <c r="MQO119" s="2"/>
      <c r="MQP119" s="2"/>
      <c r="MQQ119" s="2"/>
      <c r="MQR119" s="2"/>
      <c r="MQS119" s="2"/>
      <c r="MQT119" s="2"/>
      <c r="MQU119" s="2"/>
      <c r="MQV119" s="2"/>
      <c r="MQW119" s="2"/>
      <c r="MQX119" s="2"/>
      <c r="MQY119" s="2"/>
      <c r="MQZ119" s="2"/>
      <c r="MRA119" s="2"/>
      <c r="MRB119" s="2"/>
      <c r="MRC119" s="2"/>
      <c r="MRD119" s="2"/>
      <c r="MRE119" s="2"/>
      <c r="MRF119" s="2"/>
      <c r="MRG119" s="2"/>
      <c r="MRH119" s="2"/>
      <c r="MRI119" s="2"/>
      <c r="MRJ119" s="2"/>
      <c r="MRK119" s="2"/>
      <c r="MRL119" s="2"/>
      <c r="MRM119" s="2"/>
      <c r="MRN119" s="2"/>
      <c r="MRO119" s="2"/>
      <c r="MRP119" s="2"/>
      <c r="MRQ119" s="2"/>
      <c r="MRR119" s="2"/>
      <c r="MRS119" s="2"/>
      <c r="MRT119" s="2"/>
      <c r="MRU119" s="2"/>
      <c r="MRV119" s="2"/>
      <c r="MRW119" s="2"/>
      <c r="MRX119" s="2"/>
      <c r="MRY119" s="2"/>
      <c r="MRZ119" s="2"/>
      <c r="MSA119" s="2"/>
      <c r="MSB119" s="2"/>
      <c r="MSC119" s="2"/>
      <c r="MSD119" s="2"/>
      <c r="MSE119" s="2"/>
      <c r="MSF119" s="2"/>
      <c r="MSG119" s="2"/>
      <c r="MSH119" s="2"/>
      <c r="MSI119" s="2"/>
      <c r="MSJ119" s="2"/>
      <c r="MSK119" s="2"/>
      <c r="MSL119" s="2"/>
      <c r="MSM119" s="2"/>
      <c r="MSN119" s="2"/>
      <c r="MSO119" s="2"/>
      <c r="MSP119" s="2"/>
      <c r="MSQ119" s="2"/>
      <c r="MSR119" s="2"/>
      <c r="MSS119" s="2"/>
      <c r="MST119" s="2"/>
      <c r="MSU119" s="2"/>
      <c r="MSV119" s="2"/>
      <c r="MSW119" s="2"/>
      <c r="MSX119" s="2"/>
      <c r="MSY119" s="2"/>
      <c r="MSZ119" s="2"/>
      <c r="MTA119" s="2"/>
      <c r="MTB119" s="2"/>
      <c r="MTC119" s="2"/>
      <c r="MTD119" s="2"/>
      <c r="MTE119" s="2"/>
      <c r="MTF119" s="2"/>
      <c r="MTG119" s="2"/>
      <c r="MTH119" s="2"/>
      <c r="MTI119" s="2"/>
      <c r="MTJ119" s="2"/>
      <c r="MTK119" s="2"/>
      <c r="MTL119" s="2"/>
      <c r="MTM119" s="2"/>
      <c r="MTN119" s="2"/>
      <c r="MTO119" s="2"/>
      <c r="MTP119" s="2"/>
      <c r="MTQ119" s="2"/>
      <c r="MTR119" s="2"/>
      <c r="MTS119" s="2"/>
      <c r="MTT119" s="2"/>
      <c r="MTU119" s="2"/>
      <c r="MTV119" s="2"/>
      <c r="MTW119" s="2"/>
      <c r="MTX119" s="2"/>
      <c r="MTY119" s="2"/>
      <c r="MTZ119" s="2"/>
      <c r="MUA119" s="2"/>
      <c r="MUB119" s="2"/>
      <c r="MUC119" s="2"/>
      <c r="MUD119" s="2"/>
      <c r="MUE119" s="2"/>
      <c r="MUF119" s="2"/>
      <c r="MUG119" s="2"/>
      <c r="MUH119" s="2"/>
      <c r="MUI119" s="2"/>
      <c r="MUJ119" s="2"/>
      <c r="MUK119" s="2"/>
      <c r="MUL119" s="2"/>
      <c r="MUM119" s="2"/>
      <c r="MUN119" s="2"/>
      <c r="MUO119" s="2"/>
      <c r="MUP119" s="2"/>
      <c r="MUQ119" s="2"/>
      <c r="MUR119" s="2"/>
      <c r="MUS119" s="2"/>
      <c r="MUT119" s="2"/>
      <c r="MUU119" s="2"/>
      <c r="MUV119" s="2"/>
      <c r="MUW119" s="2"/>
      <c r="MUX119" s="2"/>
      <c r="MUY119" s="2"/>
      <c r="MUZ119" s="2"/>
      <c r="MVA119" s="2"/>
      <c r="MVB119" s="2"/>
      <c r="MVC119" s="2"/>
      <c r="MVD119" s="2"/>
      <c r="MVE119" s="2"/>
      <c r="MVF119" s="2"/>
      <c r="MVG119" s="2"/>
      <c r="MVH119" s="2"/>
      <c r="MVI119" s="2"/>
      <c r="MVJ119" s="2"/>
      <c r="MVK119" s="2"/>
      <c r="MVL119" s="2"/>
      <c r="MVM119" s="2"/>
      <c r="MVN119" s="2"/>
      <c r="MVO119" s="2"/>
      <c r="MVP119" s="2"/>
      <c r="MVQ119" s="2"/>
      <c r="MVR119" s="2"/>
      <c r="MVS119" s="2"/>
      <c r="MVT119" s="2"/>
      <c r="MVU119" s="2"/>
      <c r="MVV119" s="2"/>
      <c r="MVW119" s="2"/>
      <c r="MVX119" s="2"/>
      <c r="MVY119" s="2"/>
      <c r="MVZ119" s="2"/>
      <c r="MWA119" s="2"/>
      <c r="MWB119" s="2"/>
      <c r="MWC119" s="2"/>
      <c r="MWD119" s="2"/>
      <c r="MWE119" s="2"/>
      <c r="MWF119" s="2"/>
      <c r="MWG119" s="2"/>
      <c r="MWH119" s="2"/>
      <c r="MWI119" s="2"/>
      <c r="MWJ119" s="2"/>
      <c r="MWK119" s="2"/>
      <c r="MWL119" s="2"/>
      <c r="MWM119" s="2"/>
      <c r="MWN119" s="2"/>
      <c r="MWO119" s="2"/>
      <c r="MWP119" s="2"/>
      <c r="MWQ119" s="2"/>
      <c r="MWR119" s="2"/>
      <c r="MWS119" s="2"/>
      <c r="MWT119" s="2"/>
      <c r="MWU119" s="2"/>
      <c r="MWV119" s="2"/>
      <c r="MWW119" s="2"/>
      <c r="MWX119" s="2"/>
      <c r="MWY119" s="2"/>
      <c r="MWZ119" s="2"/>
      <c r="MXA119" s="2"/>
      <c r="MXB119" s="2"/>
      <c r="MXC119" s="2"/>
      <c r="MXD119" s="2"/>
      <c r="MXE119" s="2"/>
      <c r="MXF119" s="2"/>
      <c r="MXG119" s="2"/>
      <c r="MXH119" s="2"/>
      <c r="MXI119" s="2"/>
      <c r="MXJ119" s="2"/>
      <c r="MXK119" s="2"/>
      <c r="MXL119" s="2"/>
      <c r="MXM119" s="2"/>
      <c r="MXN119" s="2"/>
      <c r="MXO119" s="2"/>
      <c r="MXP119" s="2"/>
      <c r="MXQ119" s="2"/>
      <c r="MXR119" s="2"/>
      <c r="MXS119" s="2"/>
      <c r="MXT119" s="2"/>
      <c r="MXU119" s="2"/>
      <c r="MXV119" s="2"/>
      <c r="MXW119" s="2"/>
      <c r="MXX119" s="2"/>
      <c r="MXY119" s="2"/>
      <c r="MXZ119" s="2"/>
      <c r="MYA119" s="2"/>
      <c r="MYB119" s="2"/>
      <c r="MYC119" s="2"/>
      <c r="MYD119" s="2"/>
      <c r="MYE119" s="2"/>
      <c r="MYF119" s="2"/>
      <c r="MYG119" s="2"/>
      <c r="MYH119" s="2"/>
      <c r="MYI119" s="2"/>
      <c r="MYJ119" s="2"/>
      <c r="MYK119" s="2"/>
      <c r="MYL119" s="2"/>
      <c r="MYM119" s="2"/>
      <c r="MYN119" s="2"/>
      <c r="MYO119" s="2"/>
      <c r="MYP119" s="2"/>
      <c r="MYQ119" s="2"/>
      <c r="MYR119" s="2"/>
      <c r="MYS119" s="2"/>
      <c r="MYT119" s="2"/>
      <c r="MYU119" s="2"/>
      <c r="MYV119" s="2"/>
      <c r="MYW119" s="2"/>
      <c r="MYX119" s="2"/>
      <c r="MYY119" s="2"/>
      <c r="MYZ119" s="2"/>
      <c r="MZA119" s="2"/>
      <c r="MZB119" s="2"/>
      <c r="MZC119" s="2"/>
      <c r="MZD119" s="2"/>
      <c r="MZE119" s="2"/>
      <c r="MZF119" s="2"/>
      <c r="MZG119" s="2"/>
      <c r="MZH119" s="2"/>
      <c r="MZI119" s="2"/>
      <c r="MZJ119" s="2"/>
      <c r="MZK119" s="2"/>
      <c r="MZL119" s="2"/>
      <c r="MZM119" s="2"/>
      <c r="MZN119" s="2"/>
      <c r="MZO119" s="2"/>
      <c r="MZP119" s="2"/>
      <c r="MZQ119" s="2"/>
      <c r="MZR119" s="2"/>
      <c r="MZS119" s="2"/>
      <c r="MZT119" s="2"/>
      <c r="MZU119" s="2"/>
      <c r="MZV119" s="2"/>
      <c r="MZW119" s="2"/>
      <c r="MZX119" s="2"/>
      <c r="MZY119" s="2"/>
      <c r="MZZ119" s="2"/>
      <c r="NAA119" s="2"/>
      <c r="NAB119" s="2"/>
      <c r="NAC119" s="2"/>
      <c r="NAD119" s="2"/>
      <c r="NAE119" s="2"/>
      <c r="NAF119" s="2"/>
      <c r="NAG119" s="2"/>
      <c r="NAH119" s="2"/>
      <c r="NAI119" s="2"/>
      <c r="NAJ119" s="2"/>
      <c r="NAK119" s="2"/>
      <c r="NAL119" s="2"/>
      <c r="NAM119" s="2"/>
      <c r="NAN119" s="2"/>
      <c r="NAO119" s="2"/>
      <c r="NAP119" s="2"/>
      <c r="NAQ119" s="2"/>
      <c r="NAR119" s="2"/>
      <c r="NAS119" s="2"/>
      <c r="NAT119" s="2"/>
      <c r="NAU119" s="2"/>
      <c r="NAV119" s="2"/>
      <c r="NAW119" s="2"/>
      <c r="NAX119" s="2"/>
      <c r="NAY119" s="2"/>
      <c r="NAZ119" s="2"/>
      <c r="NBA119" s="2"/>
      <c r="NBB119" s="2"/>
      <c r="NBC119" s="2"/>
      <c r="NBD119" s="2"/>
      <c r="NBE119" s="2"/>
      <c r="NBF119" s="2"/>
      <c r="NBG119" s="2"/>
      <c r="NBH119" s="2"/>
      <c r="NBI119" s="2"/>
      <c r="NBJ119" s="2"/>
      <c r="NBK119" s="2"/>
      <c r="NBL119" s="2"/>
      <c r="NBM119" s="2"/>
      <c r="NBN119" s="2"/>
      <c r="NBO119" s="2"/>
      <c r="NBP119" s="2"/>
      <c r="NBQ119" s="2"/>
      <c r="NBR119" s="2"/>
      <c r="NBS119" s="2"/>
      <c r="NBT119" s="2"/>
      <c r="NBU119" s="2"/>
      <c r="NBV119" s="2"/>
      <c r="NBW119" s="2"/>
      <c r="NBX119" s="2"/>
      <c r="NBY119" s="2"/>
      <c r="NBZ119" s="2"/>
      <c r="NCA119" s="2"/>
      <c r="NCB119" s="2"/>
      <c r="NCC119" s="2"/>
      <c r="NCD119" s="2"/>
      <c r="NCE119" s="2"/>
      <c r="NCF119" s="2"/>
      <c r="NCG119" s="2"/>
      <c r="NCH119" s="2"/>
      <c r="NCI119" s="2"/>
      <c r="NCJ119" s="2"/>
      <c r="NCK119" s="2"/>
      <c r="NCL119" s="2"/>
      <c r="NCM119" s="2"/>
      <c r="NCN119" s="2"/>
      <c r="NCO119" s="2"/>
      <c r="NCP119" s="2"/>
      <c r="NCQ119" s="2"/>
      <c r="NCR119" s="2"/>
      <c r="NCS119" s="2"/>
      <c r="NCT119" s="2"/>
      <c r="NCU119" s="2"/>
      <c r="NCV119" s="2"/>
      <c r="NCW119" s="2"/>
      <c r="NCX119" s="2"/>
      <c r="NCY119" s="2"/>
      <c r="NCZ119" s="2"/>
      <c r="NDA119" s="2"/>
      <c r="NDB119" s="2"/>
      <c r="NDC119" s="2"/>
      <c r="NDD119" s="2"/>
      <c r="NDE119" s="2"/>
      <c r="NDF119" s="2"/>
      <c r="NDG119" s="2"/>
      <c r="NDH119" s="2"/>
      <c r="NDI119" s="2"/>
      <c r="NDJ119" s="2"/>
      <c r="NDK119" s="2"/>
      <c r="NDL119" s="2"/>
      <c r="NDM119" s="2"/>
      <c r="NDN119" s="2"/>
      <c r="NDO119" s="2"/>
      <c r="NDP119" s="2"/>
      <c r="NDQ119" s="2"/>
      <c r="NDR119" s="2"/>
      <c r="NDS119" s="2"/>
      <c r="NDT119" s="2"/>
      <c r="NDU119" s="2"/>
      <c r="NDV119" s="2"/>
      <c r="NDW119" s="2"/>
      <c r="NDX119" s="2"/>
      <c r="NDY119" s="2"/>
      <c r="NDZ119" s="2"/>
      <c r="NEA119" s="2"/>
      <c r="NEB119" s="2"/>
      <c r="NEC119" s="2"/>
      <c r="NED119" s="2"/>
      <c r="NEE119" s="2"/>
      <c r="NEF119" s="2"/>
      <c r="NEG119" s="2"/>
      <c r="NEH119" s="2"/>
      <c r="NEI119" s="2"/>
      <c r="NEJ119" s="2"/>
      <c r="NEK119" s="2"/>
      <c r="NEL119" s="2"/>
      <c r="NEM119" s="2"/>
      <c r="NEN119" s="2"/>
      <c r="NEO119" s="2"/>
      <c r="NEP119" s="2"/>
      <c r="NEQ119" s="2"/>
      <c r="NER119" s="2"/>
      <c r="NES119" s="2"/>
      <c r="NET119" s="2"/>
      <c r="NEU119" s="2"/>
      <c r="NEV119" s="2"/>
      <c r="NEW119" s="2"/>
      <c r="NEX119" s="2"/>
      <c r="NEY119" s="2"/>
      <c r="NEZ119" s="2"/>
      <c r="NFA119" s="2"/>
      <c r="NFB119" s="2"/>
      <c r="NFC119" s="2"/>
      <c r="NFD119" s="2"/>
      <c r="NFE119" s="2"/>
      <c r="NFF119" s="2"/>
      <c r="NFG119" s="2"/>
      <c r="NFH119" s="2"/>
      <c r="NFI119" s="2"/>
      <c r="NFJ119" s="2"/>
      <c r="NFK119" s="2"/>
      <c r="NFL119" s="2"/>
      <c r="NFM119" s="2"/>
      <c r="NFN119" s="2"/>
      <c r="NFO119" s="2"/>
      <c r="NFP119" s="2"/>
      <c r="NFQ119" s="2"/>
      <c r="NFR119" s="2"/>
      <c r="NFS119" s="2"/>
      <c r="NFT119" s="2"/>
      <c r="NFU119" s="2"/>
      <c r="NFV119" s="2"/>
      <c r="NFW119" s="2"/>
      <c r="NFX119" s="2"/>
      <c r="NFY119" s="2"/>
      <c r="NFZ119" s="2"/>
      <c r="NGA119" s="2"/>
      <c r="NGB119" s="2"/>
      <c r="NGC119" s="2"/>
      <c r="NGD119" s="2"/>
      <c r="NGE119" s="2"/>
      <c r="NGF119" s="2"/>
      <c r="NGG119" s="2"/>
      <c r="NGH119" s="2"/>
      <c r="NGI119" s="2"/>
      <c r="NGJ119" s="2"/>
      <c r="NGK119" s="2"/>
      <c r="NGL119" s="2"/>
      <c r="NGM119" s="2"/>
      <c r="NGN119" s="2"/>
      <c r="NGO119" s="2"/>
      <c r="NGP119" s="2"/>
      <c r="NGQ119" s="2"/>
      <c r="NGR119" s="2"/>
      <c r="NGS119" s="2"/>
      <c r="NGT119" s="2"/>
      <c r="NGU119" s="2"/>
      <c r="NGV119" s="2"/>
      <c r="NGW119" s="2"/>
      <c r="NGX119" s="2"/>
      <c r="NGY119" s="2"/>
      <c r="NGZ119" s="2"/>
      <c r="NHA119" s="2"/>
      <c r="NHB119" s="2"/>
      <c r="NHC119" s="2"/>
      <c r="NHD119" s="2"/>
      <c r="NHE119" s="2"/>
      <c r="NHF119" s="2"/>
      <c r="NHG119" s="2"/>
      <c r="NHH119" s="2"/>
      <c r="NHI119" s="2"/>
      <c r="NHJ119" s="2"/>
      <c r="NHK119" s="2"/>
      <c r="NHL119" s="2"/>
      <c r="NHM119" s="2"/>
      <c r="NHN119" s="2"/>
      <c r="NHO119" s="2"/>
      <c r="NHP119" s="2"/>
      <c r="NHQ119" s="2"/>
      <c r="NHR119" s="2"/>
      <c r="NHS119" s="2"/>
      <c r="NHT119" s="2"/>
      <c r="NHU119" s="2"/>
      <c r="NHV119" s="2"/>
      <c r="NHW119" s="2"/>
      <c r="NHX119" s="2"/>
      <c r="NHY119" s="2"/>
      <c r="NHZ119" s="2"/>
      <c r="NIA119" s="2"/>
      <c r="NIB119" s="2"/>
      <c r="NIC119" s="2"/>
      <c r="NID119" s="2"/>
      <c r="NIE119" s="2"/>
      <c r="NIF119" s="2"/>
      <c r="NIG119" s="2"/>
      <c r="NIH119" s="2"/>
      <c r="NII119" s="2"/>
      <c r="NIJ119" s="2"/>
      <c r="NIK119" s="2"/>
      <c r="NIL119" s="2"/>
      <c r="NIM119" s="2"/>
      <c r="NIN119" s="2"/>
      <c r="NIO119" s="2"/>
      <c r="NIP119" s="2"/>
      <c r="NIQ119" s="2"/>
      <c r="NIR119" s="2"/>
      <c r="NIS119" s="2"/>
      <c r="NIT119" s="2"/>
      <c r="NIU119" s="2"/>
      <c r="NIV119" s="2"/>
      <c r="NIW119" s="2"/>
      <c r="NIX119" s="2"/>
      <c r="NIY119" s="2"/>
      <c r="NIZ119" s="2"/>
      <c r="NJA119" s="2"/>
      <c r="NJB119" s="2"/>
      <c r="NJC119" s="2"/>
      <c r="NJD119" s="2"/>
      <c r="NJE119" s="2"/>
      <c r="NJF119" s="2"/>
      <c r="NJG119" s="2"/>
      <c r="NJH119" s="2"/>
      <c r="NJI119" s="2"/>
      <c r="NJJ119" s="2"/>
      <c r="NJK119" s="2"/>
      <c r="NJL119" s="2"/>
      <c r="NJM119" s="2"/>
      <c r="NJN119" s="2"/>
      <c r="NJO119" s="2"/>
      <c r="NJP119" s="2"/>
      <c r="NJQ119" s="2"/>
      <c r="NJR119" s="2"/>
      <c r="NJS119" s="2"/>
      <c r="NJT119" s="2"/>
      <c r="NJU119" s="2"/>
      <c r="NJV119" s="2"/>
      <c r="NJW119" s="2"/>
      <c r="NJX119" s="2"/>
      <c r="NJY119" s="2"/>
      <c r="NJZ119" s="2"/>
      <c r="NKA119" s="2"/>
      <c r="NKB119" s="2"/>
      <c r="NKC119" s="2"/>
      <c r="NKD119" s="2"/>
      <c r="NKE119" s="2"/>
      <c r="NKF119" s="2"/>
      <c r="NKG119" s="2"/>
      <c r="NKH119" s="2"/>
      <c r="NKI119" s="2"/>
      <c r="NKJ119" s="2"/>
      <c r="NKK119" s="2"/>
      <c r="NKL119" s="2"/>
      <c r="NKM119" s="2"/>
      <c r="NKN119" s="2"/>
      <c r="NKO119" s="2"/>
      <c r="NKP119" s="2"/>
      <c r="NKQ119" s="2"/>
      <c r="NKR119" s="2"/>
      <c r="NKS119" s="2"/>
      <c r="NKT119" s="2"/>
      <c r="NKU119" s="2"/>
      <c r="NKV119" s="2"/>
      <c r="NKW119" s="2"/>
      <c r="NKX119" s="2"/>
      <c r="NKY119" s="2"/>
      <c r="NKZ119" s="2"/>
      <c r="NLA119" s="2"/>
      <c r="NLB119" s="2"/>
      <c r="NLC119" s="2"/>
      <c r="NLD119" s="2"/>
      <c r="NLE119" s="2"/>
      <c r="NLF119" s="2"/>
      <c r="NLG119" s="2"/>
      <c r="NLH119" s="2"/>
      <c r="NLI119" s="2"/>
      <c r="NLJ119" s="2"/>
      <c r="NLK119" s="2"/>
      <c r="NLL119" s="2"/>
      <c r="NLM119" s="2"/>
      <c r="NLN119" s="2"/>
      <c r="NLO119" s="2"/>
      <c r="NLP119" s="2"/>
      <c r="NLQ119" s="2"/>
      <c r="NLR119" s="2"/>
      <c r="NLS119" s="2"/>
      <c r="NLT119" s="2"/>
      <c r="NLU119" s="2"/>
      <c r="NLV119" s="2"/>
      <c r="NLW119" s="2"/>
      <c r="NLX119" s="2"/>
      <c r="NLY119" s="2"/>
      <c r="NLZ119" s="2"/>
      <c r="NMA119" s="2"/>
      <c r="NMB119" s="2"/>
      <c r="NMC119" s="2"/>
      <c r="NMD119" s="2"/>
      <c r="NME119" s="2"/>
      <c r="NMF119" s="2"/>
      <c r="NMG119" s="2"/>
      <c r="NMH119" s="2"/>
      <c r="NMI119" s="2"/>
      <c r="NMJ119" s="2"/>
      <c r="NMK119" s="2"/>
      <c r="NML119" s="2"/>
      <c r="NMM119" s="2"/>
      <c r="NMN119" s="2"/>
      <c r="NMO119" s="2"/>
      <c r="NMP119" s="2"/>
      <c r="NMQ119" s="2"/>
      <c r="NMR119" s="2"/>
      <c r="NMS119" s="2"/>
      <c r="NMT119" s="2"/>
      <c r="NMU119" s="2"/>
      <c r="NMV119" s="2"/>
      <c r="NMW119" s="2"/>
      <c r="NMX119" s="2"/>
      <c r="NMY119" s="2"/>
      <c r="NMZ119" s="2"/>
      <c r="NNA119" s="2"/>
      <c r="NNB119" s="2"/>
      <c r="NNC119" s="2"/>
      <c r="NND119" s="2"/>
      <c r="NNE119" s="2"/>
      <c r="NNF119" s="2"/>
      <c r="NNG119" s="2"/>
      <c r="NNH119" s="2"/>
      <c r="NNI119" s="2"/>
      <c r="NNJ119" s="2"/>
      <c r="NNK119" s="2"/>
      <c r="NNL119" s="2"/>
      <c r="NNM119" s="2"/>
      <c r="NNN119" s="2"/>
      <c r="NNO119" s="2"/>
      <c r="NNP119" s="2"/>
      <c r="NNQ119" s="2"/>
      <c r="NNR119" s="2"/>
      <c r="NNS119" s="2"/>
      <c r="NNT119" s="2"/>
      <c r="NNU119" s="2"/>
      <c r="NNV119" s="2"/>
      <c r="NNW119" s="2"/>
      <c r="NNX119" s="2"/>
      <c r="NNY119" s="2"/>
      <c r="NNZ119" s="2"/>
      <c r="NOA119" s="2"/>
      <c r="NOB119" s="2"/>
      <c r="NOC119" s="2"/>
      <c r="NOD119" s="2"/>
      <c r="NOE119" s="2"/>
      <c r="NOF119" s="2"/>
      <c r="NOG119" s="2"/>
      <c r="NOH119" s="2"/>
      <c r="NOI119" s="2"/>
      <c r="NOJ119" s="2"/>
      <c r="NOK119" s="2"/>
      <c r="NOL119" s="2"/>
      <c r="NOM119" s="2"/>
      <c r="NON119" s="2"/>
      <c r="NOO119" s="2"/>
      <c r="NOP119" s="2"/>
      <c r="NOQ119" s="2"/>
      <c r="NOR119" s="2"/>
      <c r="NOS119" s="2"/>
      <c r="NOT119" s="2"/>
      <c r="NOU119" s="2"/>
      <c r="NOV119" s="2"/>
      <c r="NOW119" s="2"/>
      <c r="NOX119" s="2"/>
      <c r="NOY119" s="2"/>
      <c r="NOZ119" s="2"/>
      <c r="NPA119" s="2"/>
      <c r="NPB119" s="2"/>
      <c r="NPC119" s="2"/>
      <c r="NPD119" s="2"/>
      <c r="NPE119" s="2"/>
      <c r="NPF119" s="2"/>
      <c r="NPG119" s="2"/>
      <c r="NPH119" s="2"/>
      <c r="NPI119" s="2"/>
      <c r="NPJ119" s="2"/>
      <c r="NPK119" s="2"/>
      <c r="NPL119" s="2"/>
      <c r="NPM119" s="2"/>
      <c r="NPN119" s="2"/>
      <c r="NPO119" s="2"/>
      <c r="NPP119" s="2"/>
      <c r="NPQ119" s="2"/>
      <c r="NPR119" s="2"/>
      <c r="NPS119" s="2"/>
      <c r="NPT119" s="2"/>
      <c r="NPU119" s="2"/>
      <c r="NPV119" s="2"/>
      <c r="NPW119" s="2"/>
      <c r="NPX119" s="2"/>
      <c r="NPY119" s="2"/>
      <c r="NPZ119" s="2"/>
      <c r="NQA119" s="2"/>
      <c r="NQB119" s="2"/>
      <c r="NQC119" s="2"/>
      <c r="NQD119" s="2"/>
      <c r="NQE119" s="2"/>
      <c r="NQF119" s="2"/>
      <c r="NQG119" s="2"/>
      <c r="NQH119" s="2"/>
      <c r="NQI119" s="2"/>
      <c r="NQJ119" s="2"/>
      <c r="NQK119" s="2"/>
      <c r="NQL119" s="2"/>
      <c r="NQM119" s="2"/>
      <c r="NQN119" s="2"/>
      <c r="NQO119" s="2"/>
      <c r="NQP119" s="2"/>
      <c r="NQQ119" s="2"/>
      <c r="NQR119" s="2"/>
      <c r="NQS119" s="2"/>
      <c r="NQT119" s="2"/>
      <c r="NQU119" s="2"/>
      <c r="NQV119" s="2"/>
      <c r="NQW119" s="2"/>
      <c r="NQX119" s="2"/>
      <c r="NQY119" s="2"/>
      <c r="NQZ119" s="2"/>
      <c r="NRA119" s="2"/>
      <c r="NRB119" s="2"/>
      <c r="NRC119" s="2"/>
      <c r="NRD119" s="2"/>
      <c r="NRE119" s="2"/>
      <c r="NRF119" s="2"/>
      <c r="NRG119" s="2"/>
      <c r="NRH119" s="2"/>
      <c r="NRI119" s="2"/>
      <c r="NRJ119" s="2"/>
      <c r="NRK119" s="2"/>
      <c r="NRL119" s="2"/>
      <c r="NRM119" s="2"/>
      <c r="NRN119" s="2"/>
      <c r="NRO119" s="2"/>
      <c r="NRP119" s="2"/>
      <c r="NRQ119" s="2"/>
      <c r="NRR119" s="2"/>
      <c r="NRS119" s="2"/>
      <c r="NRT119" s="2"/>
      <c r="NRU119" s="2"/>
      <c r="NRV119" s="2"/>
      <c r="NRW119" s="2"/>
      <c r="NRX119" s="2"/>
      <c r="NRY119" s="2"/>
      <c r="NRZ119" s="2"/>
      <c r="NSA119" s="2"/>
      <c r="NSB119" s="2"/>
      <c r="NSC119" s="2"/>
      <c r="NSD119" s="2"/>
      <c r="NSE119" s="2"/>
      <c r="NSF119" s="2"/>
      <c r="NSG119" s="2"/>
      <c r="NSH119" s="2"/>
      <c r="NSI119" s="2"/>
      <c r="NSJ119" s="2"/>
      <c r="NSK119" s="2"/>
      <c r="NSL119" s="2"/>
      <c r="NSM119" s="2"/>
      <c r="NSN119" s="2"/>
      <c r="NSO119" s="2"/>
      <c r="NSP119" s="2"/>
      <c r="NSQ119" s="2"/>
      <c r="NSR119" s="2"/>
      <c r="NSS119" s="2"/>
      <c r="NST119" s="2"/>
      <c r="NSU119" s="2"/>
      <c r="NSV119" s="2"/>
      <c r="NSW119" s="2"/>
      <c r="NSX119" s="2"/>
      <c r="NSY119" s="2"/>
      <c r="NSZ119" s="2"/>
      <c r="NTA119" s="2"/>
      <c r="NTB119" s="2"/>
      <c r="NTC119" s="2"/>
      <c r="NTD119" s="2"/>
      <c r="NTE119" s="2"/>
      <c r="NTF119" s="2"/>
      <c r="NTG119" s="2"/>
      <c r="NTH119" s="2"/>
      <c r="NTI119" s="2"/>
      <c r="NTJ119" s="2"/>
      <c r="NTK119" s="2"/>
      <c r="NTL119" s="2"/>
      <c r="NTM119" s="2"/>
      <c r="NTN119" s="2"/>
      <c r="NTO119" s="2"/>
      <c r="NTP119" s="2"/>
      <c r="NTQ119" s="2"/>
      <c r="NTR119" s="2"/>
      <c r="NTS119" s="2"/>
      <c r="NTT119" s="2"/>
      <c r="NTU119" s="2"/>
      <c r="NTV119" s="2"/>
      <c r="NTW119" s="2"/>
      <c r="NTX119" s="2"/>
      <c r="NTY119" s="2"/>
      <c r="NTZ119" s="2"/>
      <c r="NUA119" s="2"/>
      <c r="NUB119" s="2"/>
      <c r="NUC119" s="2"/>
      <c r="NUD119" s="2"/>
      <c r="NUE119" s="2"/>
      <c r="NUF119" s="2"/>
      <c r="NUG119" s="2"/>
      <c r="NUH119" s="2"/>
      <c r="NUI119" s="2"/>
      <c r="NUJ119" s="2"/>
      <c r="NUK119" s="2"/>
      <c r="NUL119" s="2"/>
      <c r="NUM119" s="2"/>
      <c r="NUN119" s="2"/>
      <c r="NUO119" s="2"/>
      <c r="NUP119" s="2"/>
      <c r="NUQ119" s="2"/>
      <c r="NUR119" s="2"/>
      <c r="NUS119" s="2"/>
      <c r="NUT119" s="2"/>
      <c r="NUU119" s="2"/>
      <c r="NUV119" s="2"/>
      <c r="NUW119" s="2"/>
      <c r="NUX119" s="2"/>
      <c r="NUY119" s="2"/>
      <c r="NUZ119" s="2"/>
      <c r="NVA119" s="2"/>
      <c r="NVB119" s="2"/>
      <c r="NVC119" s="2"/>
      <c r="NVD119" s="2"/>
      <c r="NVE119" s="2"/>
      <c r="NVF119" s="2"/>
      <c r="NVG119" s="2"/>
      <c r="NVH119" s="2"/>
      <c r="NVI119" s="2"/>
      <c r="NVJ119" s="2"/>
      <c r="NVK119" s="2"/>
      <c r="NVL119" s="2"/>
      <c r="NVM119" s="2"/>
      <c r="NVN119" s="2"/>
      <c r="NVO119" s="2"/>
      <c r="NVP119" s="2"/>
      <c r="NVQ119" s="2"/>
      <c r="NVR119" s="2"/>
      <c r="NVS119" s="2"/>
      <c r="NVT119" s="2"/>
      <c r="NVU119" s="2"/>
      <c r="NVV119" s="2"/>
      <c r="NVW119" s="2"/>
      <c r="NVX119" s="2"/>
      <c r="NVY119" s="2"/>
      <c r="NVZ119" s="2"/>
      <c r="NWA119" s="2"/>
      <c r="NWB119" s="2"/>
      <c r="NWC119" s="2"/>
      <c r="NWD119" s="2"/>
      <c r="NWE119" s="2"/>
      <c r="NWF119" s="2"/>
      <c r="NWG119" s="2"/>
      <c r="NWH119" s="2"/>
      <c r="NWI119" s="2"/>
      <c r="NWJ119" s="2"/>
      <c r="NWK119" s="2"/>
      <c r="NWL119" s="2"/>
      <c r="NWM119" s="2"/>
      <c r="NWN119" s="2"/>
      <c r="NWO119" s="2"/>
      <c r="NWP119" s="2"/>
      <c r="NWQ119" s="2"/>
      <c r="NWR119" s="2"/>
      <c r="NWS119" s="2"/>
      <c r="NWT119" s="2"/>
      <c r="NWU119" s="2"/>
      <c r="NWV119" s="2"/>
      <c r="NWW119" s="2"/>
      <c r="NWX119" s="2"/>
      <c r="NWY119" s="2"/>
      <c r="NWZ119" s="2"/>
      <c r="NXA119" s="2"/>
      <c r="NXB119" s="2"/>
      <c r="NXC119" s="2"/>
      <c r="NXD119" s="2"/>
      <c r="NXE119" s="2"/>
      <c r="NXF119" s="2"/>
      <c r="NXG119" s="2"/>
      <c r="NXH119" s="2"/>
      <c r="NXI119" s="2"/>
      <c r="NXJ119" s="2"/>
      <c r="NXK119" s="2"/>
      <c r="NXL119" s="2"/>
      <c r="NXM119" s="2"/>
      <c r="NXN119" s="2"/>
      <c r="NXO119" s="2"/>
      <c r="NXP119" s="2"/>
      <c r="NXQ119" s="2"/>
      <c r="NXR119" s="2"/>
      <c r="NXS119" s="2"/>
      <c r="NXT119" s="2"/>
      <c r="NXU119" s="2"/>
      <c r="NXV119" s="2"/>
      <c r="NXW119" s="2"/>
      <c r="NXX119" s="2"/>
      <c r="NXY119" s="2"/>
      <c r="NXZ119" s="2"/>
      <c r="NYA119" s="2"/>
      <c r="NYB119" s="2"/>
      <c r="NYC119" s="2"/>
      <c r="NYD119" s="2"/>
      <c r="NYE119" s="2"/>
      <c r="NYF119" s="2"/>
      <c r="NYG119" s="2"/>
      <c r="NYH119" s="2"/>
      <c r="NYI119" s="2"/>
      <c r="NYJ119" s="2"/>
      <c r="NYK119" s="2"/>
      <c r="NYL119" s="2"/>
      <c r="NYM119" s="2"/>
      <c r="NYN119" s="2"/>
      <c r="NYO119" s="2"/>
      <c r="NYP119" s="2"/>
      <c r="NYQ119" s="2"/>
      <c r="NYR119" s="2"/>
      <c r="NYS119" s="2"/>
      <c r="NYT119" s="2"/>
      <c r="NYU119" s="2"/>
      <c r="NYV119" s="2"/>
      <c r="NYW119" s="2"/>
      <c r="NYX119" s="2"/>
      <c r="NYY119" s="2"/>
      <c r="NYZ119" s="2"/>
      <c r="NZA119" s="2"/>
      <c r="NZB119" s="2"/>
      <c r="NZC119" s="2"/>
      <c r="NZD119" s="2"/>
      <c r="NZE119" s="2"/>
      <c r="NZF119" s="2"/>
      <c r="NZG119" s="2"/>
      <c r="NZH119" s="2"/>
      <c r="NZI119" s="2"/>
      <c r="NZJ119" s="2"/>
      <c r="NZK119" s="2"/>
      <c r="NZL119" s="2"/>
      <c r="NZM119" s="2"/>
      <c r="NZN119" s="2"/>
      <c r="NZO119" s="2"/>
      <c r="NZP119" s="2"/>
      <c r="NZQ119" s="2"/>
      <c r="NZR119" s="2"/>
      <c r="NZS119" s="2"/>
      <c r="NZT119" s="2"/>
      <c r="NZU119" s="2"/>
      <c r="NZV119" s="2"/>
      <c r="NZW119" s="2"/>
      <c r="NZX119" s="2"/>
      <c r="NZY119" s="2"/>
      <c r="NZZ119" s="2"/>
      <c r="OAA119" s="2"/>
      <c r="OAB119" s="2"/>
      <c r="OAC119" s="2"/>
      <c r="OAD119" s="2"/>
      <c r="OAE119" s="2"/>
      <c r="OAF119" s="2"/>
      <c r="OAG119" s="2"/>
      <c r="OAH119" s="2"/>
      <c r="OAI119" s="2"/>
      <c r="OAJ119" s="2"/>
      <c r="OAK119" s="2"/>
      <c r="OAL119" s="2"/>
      <c r="OAM119" s="2"/>
      <c r="OAN119" s="2"/>
      <c r="OAO119" s="2"/>
      <c r="OAP119" s="2"/>
      <c r="OAQ119" s="2"/>
      <c r="OAR119" s="2"/>
      <c r="OAS119" s="2"/>
      <c r="OAT119" s="2"/>
      <c r="OAU119" s="2"/>
      <c r="OAV119" s="2"/>
      <c r="OAW119" s="2"/>
      <c r="OAX119" s="2"/>
      <c r="OAY119" s="2"/>
      <c r="OAZ119" s="2"/>
      <c r="OBA119" s="2"/>
      <c r="OBB119" s="2"/>
      <c r="OBC119" s="2"/>
      <c r="OBD119" s="2"/>
      <c r="OBE119" s="2"/>
      <c r="OBF119" s="2"/>
      <c r="OBG119" s="2"/>
      <c r="OBH119" s="2"/>
      <c r="OBI119" s="2"/>
      <c r="OBJ119" s="2"/>
      <c r="OBK119" s="2"/>
      <c r="OBL119" s="2"/>
      <c r="OBM119" s="2"/>
      <c r="OBN119" s="2"/>
      <c r="OBO119" s="2"/>
      <c r="OBP119" s="2"/>
      <c r="OBQ119" s="2"/>
      <c r="OBR119" s="2"/>
      <c r="OBS119" s="2"/>
      <c r="OBT119" s="2"/>
      <c r="OBU119" s="2"/>
      <c r="OBV119" s="2"/>
      <c r="OBW119" s="2"/>
      <c r="OBX119" s="2"/>
      <c r="OBY119" s="2"/>
      <c r="OBZ119" s="2"/>
      <c r="OCA119" s="2"/>
      <c r="OCB119" s="2"/>
      <c r="OCC119" s="2"/>
      <c r="OCD119" s="2"/>
      <c r="OCE119" s="2"/>
      <c r="OCF119" s="2"/>
      <c r="OCG119" s="2"/>
      <c r="OCH119" s="2"/>
      <c r="OCI119" s="2"/>
      <c r="OCJ119" s="2"/>
      <c r="OCK119" s="2"/>
      <c r="OCL119" s="2"/>
      <c r="OCM119" s="2"/>
      <c r="OCN119" s="2"/>
      <c r="OCO119" s="2"/>
      <c r="OCP119" s="2"/>
      <c r="OCQ119" s="2"/>
      <c r="OCR119" s="2"/>
      <c r="OCS119" s="2"/>
      <c r="OCT119" s="2"/>
      <c r="OCU119" s="2"/>
      <c r="OCV119" s="2"/>
      <c r="OCW119" s="2"/>
      <c r="OCX119" s="2"/>
      <c r="OCY119" s="2"/>
      <c r="OCZ119" s="2"/>
      <c r="ODA119" s="2"/>
      <c r="ODB119" s="2"/>
      <c r="ODC119" s="2"/>
      <c r="ODD119" s="2"/>
      <c r="ODE119" s="2"/>
      <c r="ODF119" s="2"/>
      <c r="ODG119" s="2"/>
      <c r="ODH119" s="2"/>
      <c r="ODI119" s="2"/>
      <c r="ODJ119" s="2"/>
      <c r="ODK119" s="2"/>
      <c r="ODL119" s="2"/>
      <c r="ODM119" s="2"/>
      <c r="ODN119" s="2"/>
      <c r="ODO119" s="2"/>
      <c r="ODP119" s="2"/>
      <c r="ODQ119" s="2"/>
      <c r="ODR119" s="2"/>
      <c r="ODS119" s="2"/>
      <c r="ODT119" s="2"/>
      <c r="ODU119" s="2"/>
      <c r="ODV119" s="2"/>
      <c r="ODW119" s="2"/>
      <c r="ODX119" s="2"/>
      <c r="ODY119" s="2"/>
      <c r="ODZ119" s="2"/>
      <c r="OEA119" s="2"/>
      <c r="OEB119" s="2"/>
      <c r="OEC119" s="2"/>
      <c r="OED119" s="2"/>
      <c r="OEE119" s="2"/>
      <c r="OEF119" s="2"/>
      <c r="OEG119" s="2"/>
      <c r="OEH119" s="2"/>
      <c r="OEI119" s="2"/>
      <c r="OEJ119" s="2"/>
      <c r="OEK119" s="2"/>
      <c r="OEL119" s="2"/>
      <c r="OEM119" s="2"/>
      <c r="OEN119" s="2"/>
      <c r="OEO119" s="2"/>
      <c r="OEP119" s="2"/>
      <c r="OEQ119" s="2"/>
      <c r="OER119" s="2"/>
      <c r="OES119" s="2"/>
      <c r="OET119" s="2"/>
      <c r="OEU119" s="2"/>
      <c r="OEV119" s="2"/>
      <c r="OEW119" s="2"/>
      <c r="OEX119" s="2"/>
      <c r="OEY119" s="2"/>
      <c r="OEZ119" s="2"/>
      <c r="OFA119" s="2"/>
      <c r="OFB119" s="2"/>
      <c r="OFC119" s="2"/>
      <c r="OFD119" s="2"/>
      <c r="OFE119" s="2"/>
      <c r="OFF119" s="2"/>
      <c r="OFG119" s="2"/>
      <c r="OFH119" s="2"/>
      <c r="OFI119" s="2"/>
      <c r="OFJ119" s="2"/>
      <c r="OFK119" s="2"/>
      <c r="OFL119" s="2"/>
      <c r="OFM119" s="2"/>
      <c r="OFN119" s="2"/>
      <c r="OFO119" s="2"/>
      <c r="OFP119" s="2"/>
      <c r="OFQ119" s="2"/>
      <c r="OFR119" s="2"/>
      <c r="OFS119" s="2"/>
      <c r="OFT119" s="2"/>
      <c r="OFU119" s="2"/>
      <c r="OFV119" s="2"/>
      <c r="OFW119" s="2"/>
      <c r="OFX119" s="2"/>
      <c r="OFY119" s="2"/>
      <c r="OFZ119" s="2"/>
      <c r="OGA119" s="2"/>
      <c r="OGB119" s="2"/>
      <c r="OGC119" s="2"/>
      <c r="OGD119" s="2"/>
      <c r="OGE119" s="2"/>
      <c r="OGF119" s="2"/>
      <c r="OGG119" s="2"/>
      <c r="OGH119" s="2"/>
      <c r="OGI119" s="2"/>
      <c r="OGJ119" s="2"/>
      <c r="OGK119" s="2"/>
      <c r="OGL119" s="2"/>
      <c r="OGM119" s="2"/>
      <c r="OGN119" s="2"/>
      <c r="OGO119" s="2"/>
      <c r="OGP119" s="2"/>
      <c r="OGQ119" s="2"/>
      <c r="OGR119" s="2"/>
      <c r="OGS119" s="2"/>
      <c r="OGT119" s="2"/>
      <c r="OGU119" s="2"/>
      <c r="OGV119" s="2"/>
      <c r="OGW119" s="2"/>
      <c r="OGX119" s="2"/>
      <c r="OGY119" s="2"/>
      <c r="OGZ119" s="2"/>
      <c r="OHA119" s="2"/>
      <c r="OHB119" s="2"/>
      <c r="OHC119" s="2"/>
      <c r="OHD119" s="2"/>
      <c r="OHE119" s="2"/>
      <c r="OHF119" s="2"/>
      <c r="OHG119" s="2"/>
      <c r="OHH119" s="2"/>
      <c r="OHI119" s="2"/>
      <c r="OHJ119" s="2"/>
      <c r="OHK119" s="2"/>
      <c r="OHL119" s="2"/>
      <c r="OHM119" s="2"/>
      <c r="OHN119" s="2"/>
      <c r="OHO119" s="2"/>
      <c r="OHP119" s="2"/>
      <c r="OHQ119" s="2"/>
      <c r="OHR119" s="2"/>
      <c r="OHS119" s="2"/>
      <c r="OHT119" s="2"/>
      <c r="OHU119" s="2"/>
      <c r="OHV119" s="2"/>
      <c r="OHW119" s="2"/>
      <c r="OHX119" s="2"/>
      <c r="OHY119" s="2"/>
      <c r="OHZ119" s="2"/>
      <c r="OIA119" s="2"/>
      <c r="OIB119" s="2"/>
      <c r="OIC119" s="2"/>
      <c r="OID119" s="2"/>
      <c r="OIE119" s="2"/>
      <c r="OIF119" s="2"/>
      <c r="OIG119" s="2"/>
      <c r="OIH119" s="2"/>
      <c r="OII119" s="2"/>
      <c r="OIJ119" s="2"/>
      <c r="OIK119" s="2"/>
      <c r="OIL119" s="2"/>
      <c r="OIM119" s="2"/>
      <c r="OIN119" s="2"/>
      <c r="OIO119" s="2"/>
      <c r="OIP119" s="2"/>
      <c r="OIQ119" s="2"/>
      <c r="OIR119" s="2"/>
      <c r="OIS119" s="2"/>
      <c r="OIT119" s="2"/>
      <c r="OIU119" s="2"/>
      <c r="OIV119" s="2"/>
      <c r="OIW119" s="2"/>
      <c r="OIX119" s="2"/>
      <c r="OIY119" s="2"/>
      <c r="OIZ119" s="2"/>
      <c r="OJA119" s="2"/>
      <c r="OJB119" s="2"/>
      <c r="OJC119" s="2"/>
      <c r="OJD119" s="2"/>
      <c r="OJE119" s="2"/>
      <c r="OJF119" s="2"/>
      <c r="OJG119" s="2"/>
      <c r="OJH119" s="2"/>
      <c r="OJI119" s="2"/>
      <c r="OJJ119" s="2"/>
      <c r="OJK119" s="2"/>
      <c r="OJL119" s="2"/>
      <c r="OJM119" s="2"/>
      <c r="OJN119" s="2"/>
      <c r="OJO119" s="2"/>
      <c r="OJP119" s="2"/>
      <c r="OJQ119" s="2"/>
      <c r="OJR119" s="2"/>
      <c r="OJS119" s="2"/>
      <c r="OJT119" s="2"/>
      <c r="OJU119" s="2"/>
      <c r="OJV119" s="2"/>
      <c r="OJW119" s="2"/>
      <c r="OJX119" s="2"/>
      <c r="OJY119" s="2"/>
      <c r="OJZ119" s="2"/>
      <c r="OKA119" s="2"/>
      <c r="OKB119" s="2"/>
      <c r="OKC119" s="2"/>
      <c r="OKD119" s="2"/>
      <c r="OKE119" s="2"/>
      <c r="OKF119" s="2"/>
      <c r="OKG119" s="2"/>
      <c r="OKH119" s="2"/>
      <c r="OKI119" s="2"/>
      <c r="OKJ119" s="2"/>
      <c r="OKK119" s="2"/>
      <c r="OKL119" s="2"/>
      <c r="OKM119" s="2"/>
      <c r="OKN119" s="2"/>
      <c r="OKO119" s="2"/>
      <c r="OKP119" s="2"/>
      <c r="OKQ119" s="2"/>
      <c r="OKR119" s="2"/>
      <c r="OKS119" s="2"/>
      <c r="OKT119" s="2"/>
      <c r="OKU119" s="2"/>
      <c r="OKV119" s="2"/>
      <c r="OKW119" s="2"/>
      <c r="OKX119" s="2"/>
      <c r="OKY119" s="2"/>
      <c r="OKZ119" s="2"/>
      <c r="OLA119" s="2"/>
      <c r="OLB119" s="2"/>
      <c r="OLC119" s="2"/>
      <c r="OLD119" s="2"/>
      <c r="OLE119" s="2"/>
      <c r="OLF119" s="2"/>
      <c r="OLG119" s="2"/>
      <c r="OLH119" s="2"/>
      <c r="OLI119" s="2"/>
      <c r="OLJ119" s="2"/>
      <c r="OLK119" s="2"/>
      <c r="OLL119" s="2"/>
      <c r="OLM119" s="2"/>
      <c r="OLN119" s="2"/>
      <c r="OLO119" s="2"/>
      <c r="OLP119" s="2"/>
      <c r="OLQ119" s="2"/>
      <c r="OLR119" s="2"/>
      <c r="OLS119" s="2"/>
      <c r="OLT119" s="2"/>
      <c r="OLU119" s="2"/>
      <c r="OLV119" s="2"/>
      <c r="OLW119" s="2"/>
      <c r="OLX119" s="2"/>
      <c r="OLY119" s="2"/>
      <c r="OLZ119" s="2"/>
      <c r="OMA119" s="2"/>
      <c r="OMB119" s="2"/>
      <c r="OMC119" s="2"/>
      <c r="OMD119" s="2"/>
      <c r="OME119" s="2"/>
      <c r="OMF119" s="2"/>
      <c r="OMG119" s="2"/>
      <c r="OMH119" s="2"/>
      <c r="OMI119" s="2"/>
      <c r="OMJ119" s="2"/>
      <c r="OMK119" s="2"/>
      <c r="OML119" s="2"/>
      <c r="OMM119" s="2"/>
      <c r="OMN119" s="2"/>
      <c r="OMO119" s="2"/>
      <c r="OMP119" s="2"/>
      <c r="OMQ119" s="2"/>
      <c r="OMR119" s="2"/>
      <c r="OMS119" s="2"/>
      <c r="OMT119" s="2"/>
      <c r="OMU119" s="2"/>
      <c r="OMV119" s="2"/>
      <c r="OMW119" s="2"/>
      <c r="OMX119" s="2"/>
      <c r="OMY119" s="2"/>
      <c r="OMZ119" s="2"/>
      <c r="ONA119" s="2"/>
      <c r="ONB119" s="2"/>
      <c r="ONC119" s="2"/>
      <c r="OND119" s="2"/>
      <c r="ONE119" s="2"/>
      <c r="ONF119" s="2"/>
      <c r="ONG119" s="2"/>
      <c r="ONH119" s="2"/>
      <c r="ONI119" s="2"/>
      <c r="ONJ119" s="2"/>
      <c r="ONK119" s="2"/>
      <c r="ONL119" s="2"/>
      <c r="ONM119" s="2"/>
      <c r="ONN119" s="2"/>
      <c r="ONO119" s="2"/>
      <c r="ONP119" s="2"/>
      <c r="ONQ119" s="2"/>
      <c r="ONR119" s="2"/>
      <c r="ONS119" s="2"/>
      <c r="ONT119" s="2"/>
      <c r="ONU119" s="2"/>
      <c r="ONV119" s="2"/>
      <c r="ONW119" s="2"/>
      <c r="ONX119" s="2"/>
      <c r="ONY119" s="2"/>
      <c r="ONZ119" s="2"/>
      <c r="OOA119" s="2"/>
      <c r="OOB119" s="2"/>
      <c r="OOC119" s="2"/>
      <c r="OOD119" s="2"/>
      <c r="OOE119" s="2"/>
      <c r="OOF119" s="2"/>
      <c r="OOG119" s="2"/>
      <c r="OOH119" s="2"/>
      <c r="OOI119" s="2"/>
      <c r="OOJ119" s="2"/>
      <c r="OOK119" s="2"/>
      <c r="OOL119" s="2"/>
      <c r="OOM119" s="2"/>
      <c r="OON119" s="2"/>
      <c r="OOO119" s="2"/>
      <c r="OOP119" s="2"/>
      <c r="OOQ119" s="2"/>
      <c r="OOR119" s="2"/>
      <c r="OOS119" s="2"/>
      <c r="OOT119" s="2"/>
      <c r="OOU119" s="2"/>
      <c r="OOV119" s="2"/>
      <c r="OOW119" s="2"/>
      <c r="OOX119" s="2"/>
      <c r="OOY119" s="2"/>
      <c r="OOZ119" s="2"/>
      <c r="OPA119" s="2"/>
      <c r="OPB119" s="2"/>
      <c r="OPC119" s="2"/>
      <c r="OPD119" s="2"/>
      <c r="OPE119" s="2"/>
      <c r="OPF119" s="2"/>
      <c r="OPG119" s="2"/>
      <c r="OPH119" s="2"/>
      <c r="OPI119" s="2"/>
      <c r="OPJ119" s="2"/>
      <c r="OPK119" s="2"/>
      <c r="OPL119" s="2"/>
      <c r="OPM119" s="2"/>
      <c r="OPN119" s="2"/>
      <c r="OPO119" s="2"/>
      <c r="OPP119" s="2"/>
      <c r="OPQ119" s="2"/>
      <c r="OPR119" s="2"/>
      <c r="OPS119" s="2"/>
      <c r="OPT119" s="2"/>
      <c r="OPU119" s="2"/>
      <c r="OPV119" s="2"/>
      <c r="OPW119" s="2"/>
      <c r="OPX119" s="2"/>
      <c r="OPY119" s="2"/>
      <c r="OPZ119" s="2"/>
      <c r="OQA119" s="2"/>
      <c r="OQB119" s="2"/>
      <c r="OQC119" s="2"/>
      <c r="OQD119" s="2"/>
      <c r="OQE119" s="2"/>
      <c r="OQF119" s="2"/>
      <c r="OQG119" s="2"/>
      <c r="OQH119" s="2"/>
      <c r="OQI119" s="2"/>
      <c r="OQJ119" s="2"/>
      <c r="OQK119" s="2"/>
      <c r="OQL119" s="2"/>
      <c r="OQM119" s="2"/>
      <c r="OQN119" s="2"/>
      <c r="OQO119" s="2"/>
      <c r="OQP119" s="2"/>
      <c r="OQQ119" s="2"/>
      <c r="OQR119" s="2"/>
      <c r="OQS119" s="2"/>
      <c r="OQT119" s="2"/>
      <c r="OQU119" s="2"/>
      <c r="OQV119" s="2"/>
      <c r="OQW119" s="2"/>
      <c r="OQX119" s="2"/>
      <c r="OQY119" s="2"/>
      <c r="OQZ119" s="2"/>
      <c r="ORA119" s="2"/>
      <c r="ORB119" s="2"/>
      <c r="ORC119" s="2"/>
      <c r="ORD119" s="2"/>
      <c r="ORE119" s="2"/>
      <c r="ORF119" s="2"/>
      <c r="ORG119" s="2"/>
      <c r="ORH119" s="2"/>
      <c r="ORI119" s="2"/>
      <c r="ORJ119" s="2"/>
      <c r="ORK119" s="2"/>
      <c r="ORL119" s="2"/>
      <c r="ORM119" s="2"/>
      <c r="ORN119" s="2"/>
      <c r="ORO119" s="2"/>
      <c r="ORP119" s="2"/>
      <c r="ORQ119" s="2"/>
      <c r="ORR119" s="2"/>
      <c r="ORS119" s="2"/>
      <c r="ORT119" s="2"/>
      <c r="ORU119" s="2"/>
      <c r="ORV119" s="2"/>
      <c r="ORW119" s="2"/>
      <c r="ORX119" s="2"/>
      <c r="ORY119" s="2"/>
      <c r="ORZ119" s="2"/>
      <c r="OSA119" s="2"/>
      <c r="OSB119" s="2"/>
      <c r="OSC119" s="2"/>
      <c r="OSD119" s="2"/>
      <c r="OSE119" s="2"/>
      <c r="OSF119" s="2"/>
      <c r="OSG119" s="2"/>
      <c r="OSH119" s="2"/>
      <c r="OSI119" s="2"/>
      <c r="OSJ119" s="2"/>
      <c r="OSK119" s="2"/>
      <c r="OSL119" s="2"/>
      <c r="OSM119" s="2"/>
      <c r="OSN119" s="2"/>
      <c r="OSO119" s="2"/>
      <c r="OSP119" s="2"/>
      <c r="OSQ119" s="2"/>
      <c r="OSR119" s="2"/>
      <c r="OSS119" s="2"/>
      <c r="OST119" s="2"/>
      <c r="OSU119" s="2"/>
      <c r="OSV119" s="2"/>
      <c r="OSW119" s="2"/>
      <c r="OSX119" s="2"/>
      <c r="OSY119" s="2"/>
      <c r="OSZ119" s="2"/>
      <c r="OTA119" s="2"/>
      <c r="OTB119" s="2"/>
      <c r="OTC119" s="2"/>
      <c r="OTD119" s="2"/>
      <c r="OTE119" s="2"/>
      <c r="OTF119" s="2"/>
      <c r="OTG119" s="2"/>
      <c r="OTH119" s="2"/>
      <c r="OTI119" s="2"/>
      <c r="OTJ119" s="2"/>
      <c r="OTK119" s="2"/>
      <c r="OTL119" s="2"/>
      <c r="OTM119" s="2"/>
      <c r="OTN119" s="2"/>
      <c r="OTO119" s="2"/>
      <c r="OTP119" s="2"/>
      <c r="OTQ119" s="2"/>
      <c r="OTR119" s="2"/>
      <c r="OTS119" s="2"/>
      <c r="OTT119" s="2"/>
      <c r="OTU119" s="2"/>
      <c r="OTV119" s="2"/>
      <c r="OTW119" s="2"/>
      <c r="OTX119" s="2"/>
      <c r="OTY119" s="2"/>
      <c r="OTZ119" s="2"/>
      <c r="OUA119" s="2"/>
      <c r="OUB119" s="2"/>
      <c r="OUC119" s="2"/>
      <c r="OUD119" s="2"/>
      <c r="OUE119" s="2"/>
      <c r="OUF119" s="2"/>
      <c r="OUG119" s="2"/>
      <c r="OUH119" s="2"/>
      <c r="OUI119" s="2"/>
      <c r="OUJ119" s="2"/>
      <c r="OUK119" s="2"/>
      <c r="OUL119" s="2"/>
      <c r="OUM119" s="2"/>
      <c r="OUN119" s="2"/>
      <c r="OUO119" s="2"/>
      <c r="OUP119" s="2"/>
      <c r="OUQ119" s="2"/>
      <c r="OUR119" s="2"/>
      <c r="OUS119" s="2"/>
      <c r="OUT119" s="2"/>
      <c r="OUU119" s="2"/>
      <c r="OUV119" s="2"/>
      <c r="OUW119" s="2"/>
      <c r="OUX119" s="2"/>
      <c r="OUY119" s="2"/>
      <c r="OUZ119" s="2"/>
      <c r="OVA119" s="2"/>
      <c r="OVB119" s="2"/>
      <c r="OVC119" s="2"/>
      <c r="OVD119" s="2"/>
      <c r="OVE119" s="2"/>
      <c r="OVF119" s="2"/>
      <c r="OVG119" s="2"/>
      <c r="OVH119" s="2"/>
      <c r="OVI119" s="2"/>
      <c r="OVJ119" s="2"/>
      <c r="OVK119" s="2"/>
      <c r="OVL119" s="2"/>
      <c r="OVM119" s="2"/>
      <c r="OVN119" s="2"/>
      <c r="OVO119" s="2"/>
      <c r="OVP119" s="2"/>
      <c r="OVQ119" s="2"/>
      <c r="OVR119" s="2"/>
      <c r="OVS119" s="2"/>
      <c r="OVT119" s="2"/>
      <c r="OVU119" s="2"/>
      <c r="OVV119" s="2"/>
      <c r="OVW119" s="2"/>
      <c r="OVX119" s="2"/>
      <c r="OVY119" s="2"/>
      <c r="OVZ119" s="2"/>
      <c r="OWA119" s="2"/>
      <c r="OWB119" s="2"/>
      <c r="OWC119" s="2"/>
      <c r="OWD119" s="2"/>
      <c r="OWE119" s="2"/>
      <c r="OWF119" s="2"/>
      <c r="OWG119" s="2"/>
      <c r="OWH119" s="2"/>
      <c r="OWI119" s="2"/>
      <c r="OWJ119" s="2"/>
      <c r="OWK119" s="2"/>
      <c r="OWL119" s="2"/>
      <c r="OWM119" s="2"/>
      <c r="OWN119" s="2"/>
      <c r="OWO119" s="2"/>
      <c r="OWP119" s="2"/>
      <c r="OWQ119" s="2"/>
      <c r="OWR119" s="2"/>
      <c r="OWS119" s="2"/>
      <c r="OWT119" s="2"/>
      <c r="OWU119" s="2"/>
      <c r="OWV119" s="2"/>
      <c r="OWW119" s="2"/>
      <c r="OWX119" s="2"/>
      <c r="OWY119" s="2"/>
      <c r="OWZ119" s="2"/>
      <c r="OXA119" s="2"/>
      <c r="OXB119" s="2"/>
      <c r="OXC119" s="2"/>
      <c r="OXD119" s="2"/>
      <c r="OXE119" s="2"/>
      <c r="OXF119" s="2"/>
      <c r="OXG119" s="2"/>
      <c r="OXH119" s="2"/>
      <c r="OXI119" s="2"/>
      <c r="OXJ119" s="2"/>
      <c r="OXK119" s="2"/>
      <c r="OXL119" s="2"/>
      <c r="OXM119" s="2"/>
      <c r="OXN119" s="2"/>
      <c r="OXO119" s="2"/>
      <c r="OXP119" s="2"/>
      <c r="OXQ119" s="2"/>
      <c r="OXR119" s="2"/>
      <c r="OXS119" s="2"/>
      <c r="OXT119" s="2"/>
      <c r="OXU119" s="2"/>
      <c r="OXV119" s="2"/>
      <c r="OXW119" s="2"/>
      <c r="OXX119" s="2"/>
      <c r="OXY119" s="2"/>
      <c r="OXZ119" s="2"/>
      <c r="OYA119" s="2"/>
      <c r="OYB119" s="2"/>
      <c r="OYC119" s="2"/>
      <c r="OYD119" s="2"/>
      <c r="OYE119" s="2"/>
      <c r="OYF119" s="2"/>
      <c r="OYG119" s="2"/>
      <c r="OYH119" s="2"/>
      <c r="OYI119" s="2"/>
      <c r="OYJ119" s="2"/>
      <c r="OYK119" s="2"/>
      <c r="OYL119" s="2"/>
      <c r="OYM119" s="2"/>
      <c r="OYN119" s="2"/>
      <c r="OYO119" s="2"/>
      <c r="OYP119" s="2"/>
      <c r="OYQ119" s="2"/>
      <c r="OYR119" s="2"/>
      <c r="OYS119" s="2"/>
      <c r="OYT119" s="2"/>
      <c r="OYU119" s="2"/>
      <c r="OYV119" s="2"/>
      <c r="OYW119" s="2"/>
      <c r="OYX119" s="2"/>
      <c r="OYY119" s="2"/>
      <c r="OYZ119" s="2"/>
      <c r="OZA119" s="2"/>
      <c r="OZB119" s="2"/>
      <c r="OZC119" s="2"/>
      <c r="OZD119" s="2"/>
      <c r="OZE119" s="2"/>
      <c r="OZF119" s="2"/>
      <c r="OZG119" s="2"/>
      <c r="OZH119" s="2"/>
      <c r="OZI119" s="2"/>
      <c r="OZJ119" s="2"/>
      <c r="OZK119" s="2"/>
      <c r="OZL119" s="2"/>
      <c r="OZM119" s="2"/>
      <c r="OZN119" s="2"/>
      <c r="OZO119" s="2"/>
      <c r="OZP119" s="2"/>
      <c r="OZQ119" s="2"/>
      <c r="OZR119" s="2"/>
      <c r="OZS119" s="2"/>
      <c r="OZT119" s="2"/>
      <c r="OZU119" s="2"/>
      <c r="OZV119" s="2"/>
      <c r="OZW119" s="2"/>
      <c r="OZX119" s="2"/>
      <c r="OZY119" s="2"/>
      <c r="OZZ119" s="2"/>
      <c r="PAA119" s="2"/>
      <c r="PAB119" s="2"/>
      <c r="PAC119" s="2"/>
      <c r="PAD119" s="2"/>
      <c r="PAE119" s="2"/>
      <c r="PAF119" s="2"/>
      <c r="PAG119" s="2"/>
      <c r="PAH119" s="2"/>
      <c r="PAI119" s="2"/>
      <c r="PAJ119" s="2"/>
      <c r="PAK119" s="2"/>
      <c r="PAL119" s="2"/>
      <c r="PAM119" s="2"/>
      <c r="PAN119" s="2"/>
      <c r="PAO119" s="2"/>
      <c r="PAP119" s="2"/>
      <c r="PAQ119" s="2"/>
      <c r="PAR119" s="2"/>
      <c r="PAS119" s="2"/>
      <c r="PAT119" s="2"/>
      <c r="PAU119" s="2"/>
      <c r="PAV119" s="2"/>
      <c r="PAW119" s="2"/>
      <c r="PAX119" s="2"/>
      <c r="PAY119" s="2"/>
      <c r="PAZ119" s="2"/>
      <c r="PBA119" s="2"/>
      <c r="PBB119" s="2"/>
      <c r="PBC119" s="2"/>
      <c r="PBD119" s="2"/>
      <c r="PBE119" s="2"/>
      <c r="PBF119" s="2"/>
      <c r="PBG119" s="2"/>
      <c r="PBH119" s="2"/>
      <c r="PBI119" s="2"/>
      <c r="PBJ119" s="2"/>
      <c r="PBK119" s="2"/>
      <c r="PBL119" s="2"/>
      <c r="PBM119" s="2"/>
      <c r="PBN119" s="2"/>
      <c r="PBO119" s="2"/>
      <c r="PBP119" s="2"/>
      <c r="PBQ119" s="2"/>
      <c r="PBR119" s="2"/>
      <c r="PBS119" s="2"/>
      <c r="PBT119" s="2"/>
      <c r="PBU119" s="2"/>
      <c r="PBV119" s="2"/>
      <c r="PBW119" s="2"/>
      <c r="PBX119" s="2"/>
      <c r="PBY119" s="2"/>
      <c r="PBZ119" s="2"/>
      <c r="PCA119" s="2"/>
      <c r="PCB119" s="2"/>
      <c r="PCC119" s="2"/>
      <c r="PCD119" s="2"/>
      <c r="PCE119" s="2"/>
      <c r="PCF119" s="2"/>
      <c r="PCG119" s="2"/>
      <c r="PCH119" s="2"/>
      <c r="PCI119" s="2"/>
      <c r="PCJ119" s="2"/>
      <c r="PCK119" s="2"/>
      <c r="PCL119" s="2"/>
      <c r="PCM119" s="2"/>
      <c r="PCN119" s="2"/>
      <c r="PCO119" s="2"/>
      <c r="PCP119" s="2"/>
      <c r="PCQ119" s="2"/>
      <c r="PCR119" s="2"/>
      <c r="PCS119" s="2"/>
      <c r="PCT119" s="2"/>
      <c r="PCU119" s="2"/>
      <c r="PCV119" s="2"/>
      <c r="PCW119" s="2"/>
      <c r="PCX119" s="2"/>
      <c r="PCY119" s="2"/>
      <c r="PCZ119" s="2"/>
      <c r="PDA119" s="2"/>
      <c r="PDB119" s="2"/>
      <c r="PDC119" s="2"/>
      <c r="PDD119" s="2"/>
      <c r="PDE119" s="2"/>
      <c r="PDF119" s="2"/>
      <c r="PDG119" s="2"/>
      <c r="PDH119" s="2"/>
      <c r="PDI119" s="2"/>
      <c r="PDJ119" s="2"/>
      <c r="PDK119" s="2"/>
      <c r="PDL119" s="2"/>
      <c r="PDM119" s="2"/>
      <c r="PDN119" s="2"/>
      <c r="PDO119" s="2"/>
      <c r="PDP119" s="2"/>
      <c r="PDQ119" s="2"/>
      <c r="PDR119" s="2"/>
      <c r="PDS119" s="2"/>
      <c r="PDT119" s="2"/>
      <c r="PDU119" s="2"/>
      <c r="PDV119" s="2"/>
      <c r="PDW119" s="2"/>
      <c r="PDX119" s="2"/>
      <c r="PDY119" s="2"/>
      <c r="PDZ119" s="2"/>
      <c r="PEA119" s="2"/>
      <c r="PEB119" s="2"/>
      <c r="PEC119" s="2"/>
      <c r="PED119" s="2"/>
      <c r="PEE119" s="2"/>
      <c r="PEF119" s="2"/>
      <c r="PEG119" s="2"/>
      <c r="PEH119" s="2"/>
      <c r="PEI119" s="2"/>
      <c r="PEJ119" s="2"/>
      <c r="PEK119" s="2"/>
      <c r="PEL119" s="2"/>
      <c r="PEM119" s="2"/>
      <c r="PEN119" s="2"/>
      <c r="PEO119" s="2"/>
      <c r="PEP119" s="2"/>
      <c r="PEQ119" s="2"/>
      <c r="PER119" s="2"/>
      <c r="PES119" s="2"/>
      <c r="PET119" s="2"/>
      <c r="PEU119" s="2"/>
      <c r="PEV119" s="2"/>
      <c r="PEW119" s="2"/>
      <c r="PEX119" s="2"/>
      <c r="PEY119" s="2"/>
      <c r="PEZ119" s="2"/>
      <c r="PFA119" s="2"/>
      <c r="PFB119" s="2"/>
      <c r="PFC119" s="2"/>
      <c r="PFD119" s="2"/>
      <c r="PFE119" s="2"/>
      <c r="PFF119" s="2"/>
      <c r="PFG119" s="2"/>
      <c r="PFH119" s="2"/>
      <c r="PFI119" s="2"/>
      <c r="PFJ119" s="2"/>
      <c r="PFK119" s="2"/>
      <c r="PFL119" s="2"/>
      <c r="PFM119" s="2"/>
      <c r="PFN119" s="2"/>
      <c r="PFO119" s="2"/>
      <c r="PFP119" s="2"/>
      <c r="PFQ119" s="2"/>
      <c r="PFR119" s="2"/>
      <c r="PFS119" s="2"/>
      <c r="PFT119" s="2"/>
      <c r="PFU119" s="2"/>
      <c r="PFV119" s="2"/>
      <c r="PFW119" s="2"/>
      <c r="PFX119" s="2"/>
      <c r="PFY119" s="2"/>
      <c r="PFZ119" s="2"/>
      <c r="PGA119" s="2"/>
      <c r="PGB119" s="2"/>
      <c r="PGC119" s="2"/>
      <c r="PGD119" s="2"/>
      <c r="PGE119" s="2"/>
      <c r="PGF119" s="2"/>
      <c r="PGG119" s="2"/>
      <c r="PGH119" s="2"/>
      <c r="PGI119" s="2"/>
      <c r="PGJ119" s="2"/>
      <c r="PGK119" s="2"/>
      <c r="PGL119" s="2"/>
      <c r="PGM119" s="2"/>
      <c r="PGN119" s="2"/>
      <c r="PGO119" s="2"/>
      <c r="PGP119" s="2"/>
      <c r="PGQ119" s="2"/>
      <c r="PGR119" s="2"/>
      <c r="PGS119" s="2"/>
      <c r="PGT119" s="2"/>
      <c r="PGU119" s="2"/>
      <c r="PGV119" s="2"/>
      <c r="PGW119" s="2"/>
      <c r="PGX119" s="2"/>
      <c r="PGY119" s="2"/>
      <c r="PGZ119" s="2"/>
      <c r="PHA119" s="2"/>
      <c r="PHB119" s="2"/>
      <c r="PHC119" s="2"/>
      <c r="PHD119" s="2"/>
      <c r="PHE119" s="2"/>
      <c r="PHF119" s="2"/>
      <c r="PHG119" s="2"/>
      <c r="PHH119" s="2"/>
      <c r="PHI119" s="2"/>
      <c r="PHJ119" s="2"/>
      <c r="PHK119" s="2"/>
      <c r="PHL119" s="2"/>
      <c r="PHM119" s="2"/>
      <c r="PHN119" s="2"/>
      <c r="PHO119" s="2"/>
      <c r="PHP119" s="2"/>
      <c r="PHQ119" s="2"/>
      <c r="PHR119" s="2"/>
      <c r="PHS119" s="2"/>
      <c r="PHT119" s="2"/>
      <c r="PHU119" s="2"/>
      <c r="PHV119" s="2"/>
      <c r="PHW119" s="2"/>
      <c r="PHX119" s="2"/>
      <c r="PHY119" s="2"/>
      <c r="PHZ119" s="2"/>
      <c r="PIA119" s="2"/>
      <c r="PIB119" s="2"/>
      <c r="PIC119" s="2"/>
      <c r="PID119" s="2"/>
      <c r="PIE119" s="2"/>
      <c r="PIF119" s="2"/>
      <c r="PIG119" s="2"/>
      <c r="PIH119" s="2"/>
      <c r="PII119" s="2"/>
      <c r="PIJ119" s="2"/>
      <c r="PIK119" s="2"/>
      <c r="PIL119" s="2"/>
      <c r="PIM119" s="2"/>
      <c r="PIN119" s="2"/>
      <c r="PIO119" s="2"/>
      <c r="PIP119" s="2"/>
      <c r="PIQ119" s="2"/>
      <c r="PIR119" s="2"/>
      <c r="PIS119" s="2"/>
      <c r="PIT119" s="2"/>
      <c r="PIU119" s="2"/>
      <c r="PIV119" s="2"/>
      <c r="PIW119" s="2"/>
      <c r="PIX119" s="2"/>
      <c r="PIY119" s="2"/>
      <c r="PIZ119" s="2"/>
      <c r="PJA119" s="2"/>
      <c r="PJB119" s="2"/>
      <c r="PJC119" s="2"/>
      <c r="PJD119" s="2"/>
      <c r="PJE119" s="2"/>
      <c r="PJF119" s="2"/>
      <c r="PJG119" s="2"/>
      <c r="PJH119" s="2"/>
      <c r="PJI119" s="2"/>
      <c r="PJJ119" s="2"/>
      <c r="PJK119" s="2"/>
      <c r="PJL119" s="2"/>
      <c r="PJM119" s="2"/>
      <c r="PJN119" s="2"/>
      <c r="PJO119" s="2"/>
      <c r="PJP119" s="2"/>
      <c r="PJQ119" s="2"/>
      <c r="PJR119" s="2"/>
      <c r="PJS119" s="2"/>
      <c r="PJT119" s="2"/>
      <c r="PJU119" s="2"/>
      <c r="PJV119" s="2"/>
      <c r="PJW119" s="2"/>
      <c r="PJX119" s="2"/>
      <c r="PJY119" s="2"/>
      <c r="PJZ119" s="2"/>
      <c r="PKA119" s="2"/>
      <c r="PKB119" s="2"/>
      <c r="PKC119" s="2"/>
      <c r="PKD119" s="2"/>
      <c r="PKE119" s="2"/>
      <c r="PKF119" s="2"/>
      <c r="PKG119" s="2"/>
      <c r="PKH119" s="2"/>
      <c r="PKI119" s="2"/>
      <c r="PKJ119" s="2"/>
      <c r="PKK119" s="2"/>
      <c r="PKL119" s="2"/>
      <c r="PKM119" s="2"/>
      <c r="PKN119" s="2"/>
      <c r="PKO119" s="2"/>
      <c r="PKP119" s="2"/>
      <c r="PKQ119" s="2"/>
      <c r="PKR119" s="2"/>
      <c r="PKS119" s="2"/>
      <c r="PKT119" s="2"/>
      <c r="PKU119" s="2"/>
      <c r="PKV119" s="2"/>
      <c r="PKW119" s="2"/>
      <c r="PKX119" s="2"/>
      <c r="PKY119" s="2"/>
      <c r="PKZ119" s="2"/>
      <c r="PLA119" s="2"/>
      <c r="PLB119" s="2"/>
      <c r="PLC119" s="2"/>
      <c r="PLD119" s="2"/>
      <c r="PLE119" s="2"/>
      <c r="PLF119" s="2"/>
      <c r="PLG119" s="2"/>
      <c r="PLH119" s="2"/>
      <c r="PLI119" s="2"/>
      <c r="PLJ119" s="2"/>
      <c r="PLK119" s="2"/>
      <c r="PLL119" s="2"/>
      <c r="PLM119" s="2"/>
      <c r="PLN119" s="2"/>
      <c r="PLO119" s="2"/>
      <c r="PLP119" s="2"/>
      <c r="PLQ119" s="2"/>
      <c r="PLR119" s="2"/>
      <c r="PLS119" s="2"/>
      <c r="PLT119" s="2"/>
      <c r="PLU119" s="2"/>
      <c r="PLV119" s="2"/>
      <c r="PLW119" s="2"/>
      <c r="PLX119" s="2"/>
      <c r="PLY119" s="2"/>
      <c r="PLZ119" s="2"/>
      <c r="PMA119" s="2"/>
      <c r="PMB119" s="2"/>
      <c r="PMC119" s="2"/>
      <c r="PMD119" s="2"/>
      <c r="PME119" s="2"/>
      <c r="PMF119" s="2"/>
      <c r="PMG119" s="2"/>
      <c r="PMH119" s="2"/>
      <c r="PMI119" s="2"/>
      <c r="PMJ119" s="2"/>
      <c r="PMK119" s="2"/>
      <c r="PML119" s="2"/>
      <c r="PMM119" s="2"/>
      <c r="PMN119" s="2"/>
      <c r="PMO119" s="2"/>
      <c r="PMP119" s="2"/>
      <c r="PMQ119" s="2"/>
      <c r="PMR119" s="2"/>
      <c r="PMS119" s="2"/>
      <c r="PMT119" s="2"/>
      <c r="PMU119" s="2"/>
      <c r="PMV119" s="2"/>
      <c r="PMW119" s="2"/>
      <c r="PMX119" s="2"/>
      <c r="PMY119" s="2"/>
      <c r="PMZ119" s="2"/>
      <c r="PNA119" s="2"/>
      <c r="PNB119" s="2"/>
      <c r="PNC119" s="2"/>
      <c r="PND119" s="2"/>
      <c r="PNE119" s="2"/>
      <c r="PNF119" s="2"/>
      <c r="PNG119" s="2"/>
      <c r="PNH119" s="2"/>
      <c r="PNI119" s="2"/>
      <c r="PNJ119" s="2"/>
      <c r="PNK119" s="2"/>
      <c r="PNL119" s="2"/>
      <c r="PNM119" s="2"/>
      <c r="PNN119" s="2"/>
      <c r="PNO119" s="2"/>
      <c r="PNP119" s="2"/>
      <c r="PNQ119" s="2"/>
      <c r="PNR119" s="2"/>
      <c r="PNS119" s="2"/>
      <c r="PNT119" s="2"/>
      <c r="PNU119" s="2"/>
      <c r="PNV119" s="2"/>
      <c r="PNW119" s="2"/>
      <c r="PNX119" s="2"/>
      <c r="PNY119" s="2"/>
      <c r="PNZ119" s="2"/>
      <c r="POA119" s="2"/>
      <c r="POB119" s="2"/>
      <c r="POC119" s="2"/>
      <c r="POD119" s="2"/>
      <c r="POE119" s="2"/>
      <c r="POF119" s="2"/>
      <c r="POG119" s="2"/>
      <c r="POH119" s="2"/>
      <c r="POI119" s="2"/>
      <c r="POJ119" s="2"/>
      <c r="POK119" s="2"/>
      <c r="POL119" s="2"/>
      <c r="POM119" s="2"/>
      <c r="PON119" s="2"/>
      <c r="POO119" s="2"/>
      <c r="POP119" s="2"/>
      <c r="POQ119" s="2"/>
      <c r="POR119" s="2"/>
      <c r="POS119" s="2"/>
      <c r="POT119" s="2"/>
      <c r="POU119" s="2"/>
      <c r="POV119" s="2"/>
      <c r="POW119" s="2"/>
      <c r="POX119" s="2"/>
      <c r="POY119" s="2"/>
      <c r="POZ119" s="2"/>
      <c r="PPA119" s="2"/>
      <c r="PPB119" s="2"/>
      <c r="PPC119" s="2"/>
      <c r="PPD119" s="2"/>
      <c r="PPE119" s="2"/>
      <c r="PPF119" s="2"/>
      <c r="PPG119" s="2"/>
      <c r="PPH119" s="2"/>
      <c r="PPI119" s="2"/>
      <c r="PPJ119" s="2"/>
      <c r="PPK119" s="2"/>
      <c r="PPL119" s="2"/>
      <c r="PPM119" s="2"/>
      <c r="PPN119" s="2"/>
      <c r="PPO119" s="2"/>
      <c r="PPP119" s="2"/>
      <c r="PPQ119" s="2"/>
      <c r="PPR119" s="2"/>
      <c r="PPS119" s="2"/>
      <c r="PPT119" s="2"/>
      <c r="PPU119" s="2"/>
      <c r="PPV119" s="2"/>
      <c r="PPW119" s="2"/>
      <c r="PPX119" s="2"/>
      <c r="PPY119" s="2"/>
      <c r="PPZ119" s="2"/>
      <c r="PQA119" s="2"/>
      <c r="PQB119" s="2"/>
      <c r="PQC119" s="2"/>
      <c r="PQD119" s="2"/>
      <c r="PQE119" s="2"/>
      <c r="PQF119" s="2"/>
      <c r="PQG119" s="2"/>
      <c r="PQH119" s="2"/>
      <c r="PQI119" s="2"/>
      <c r="PQJ119" s="2"/>
      <c r="PQK119" s="2"/>
      <c r="PQL119" s="2"/>
      <c r="PQM119" s="2"/>
      <c r="PQN119" s="2"/>
      <c r="PQO119" s="2"/>
      <c r="PQP119" s="2"/>
      <c r="PQQ119" s="2"/>
      <c r="PQR119" s="2"/>
      <c r="PQS119" s="2"/>
      <c r="PQT119" s="2"/>
      <c r="PQU119" s="2"/>
      <c r="PQV119" s="2"/>
      <c r="PQW119" s="2"/>
      <c r="PQX119" s="2"/>
      <c r="PQY119" s="2"/>
      <c r="PQZ119" s="2"/>
      <c r="PRA119" s="2"/>
      <c r="PRB119" s="2"/>
      <c r="PRC119" s="2"/>
      <c r="PRD119" s="2"/>
      <c r="PRE119" s="2"/>
      <c r="PRF119" s="2"/>
      <c r="PRG119" s="2"/>
      <c r="PRH119" s="2"/>
      <c r="PRI119" s="2"/>
      <c r="PRJ119" s="2"/>
      <c r="PRK119" s="2"/>
      <c r="PRL119" s="2"/>
      <c r="PRM119" s="2"/>
      <c r="PRN119" s="2"/>
      <c r="PRO119" s="2"/>
      <c r="PRP119" s="2"/>
      <c r="PRQ119" s="2"/>
      <c r="PRR119" s="2"/>
      <c r="PRS119" s="2"/>
      <c r="PRT119" s="2"/>
      <c r="PRU119" s="2"/>
      <c r="PRV119" s="2"/>
      <c r="PRW119" s="2"/>
      <c r="PRX119" s="2"/>
      <c r="PRY119" s="2"/>
      <c r="PRZ119" s="2"/>
      <c r="PSA119" s="2"/>
      <c r="PSB119" s="2"/>
      <c r="PSC119" s="2"/>
      <c r="PSD119" s="2"/>
      <c r="PSE119" s="2"/>
      <c r="PSF119" s="2"/>
      <c r="PSG119" s="2"/>
      <c r="PSH119" s="2"/>
      <c r="PSI119" s="2"/>
      <c r="PSJ119" s="2"/>
      <c r="PSK119" s="2"/>
      <c r="PSL119" s="2"/>
      <c r="PSM119" s="2"/>
      <c r="PSN119" s="2"/>
      <c r="PSO119" s="2"/>
      <c r="PSP119" s="2"/>
      <c r="PSQ119" s="2"/>
      <c r="PSR119" s="2"/>
      <c r="PSS119" s="2"/>
      <c r="PST119" s="2"/>
      <c r="PSU119" s="2"/>
      <c r="PSV119" s="2"/>
      <c r="PSW119" s="2"/>
      <c r="PSX119" s="2"/>
      <c r="PSY119" s="2"/>
      <c r="PSZ119" s="2"/>
      <c r="PTA119" s="2"/>
      <c r="PTB119" s="2"/>
      <c r="PTC119" s="2"/>
      <c r="PTD119" s="2"/>
      <c r="PTE119" s="2"/>
      <c r="PTF119" s="2"/>
      <c r="PTG119" s="2"/>
      <c r="PTH119" s="2"/>
      <c r="PTI119" s="2"/>
      <c r="PTJ119" s="2"/>
      <c r="PTK119" s="2"/>
      <c r="PTL119" s="2"/>
      <c r="PTM119" s="2"/>
      <c r="PTN119" s="2"/>
      <c r="PTO119" s="2"/>
      <c r="PTP119" s="2"/>
      <c r="PTQ119" s="2"/>
      <c r="PTR119" s="2"/>
      <c r="PTS119" s="2"/>
      <c r="PTT119" s="2"/>
      <c r="PTU119" s="2"/>
      <c r="PTV119" s="2"/>
      <c r="PTW119" s="2"/>
      <c r="PTX119" s="2"/>
      <c r="PTY119" s="2"/>
      <c r="PTZ119" s="2"/>
      <c r="PUA119" s="2"/>
      <c r="PUB119" s="2"/>
      <c r="PUC119" s="2"/>
      <c r="PUD119" s="2"/>
      <c r="PUE119" s="2"/>
      <c r="PUF119" s="2"/>
      <c r="PUG119" s="2"/>
      <c r="PUH119" s="2"/>
      <c r="PUI119" s="2"/>
      <c r="PUJ119" s="2"/>
      <c r="PUK119" s="2"/>
      <c r="PUL119" s="2"/>
      <c r="PUM119" s="2"/>
      <c r="PUN119" s="2"/>
      <c r="PUO119" s="2"/>
      <c r="PUP119" s="2"/>
      <c r="PUQ119" s="2"/>
      <c r="PUR119" s="2"/>
      <c r="PUS119" s="2"/>
      <c r="PUT119" s="2"/>
      <c r="PUU119" s="2"/>
      <c r="PUV119" s="2"/>
      <c r="PUW119" s="2"/>
      <c r="PUX119" s="2"/>
      <c r="PUY119" s="2"/>
      <c r="PUZ119" s="2"/>
      <c r="PVA119" s="2"/>
      <c r="PVB119" s="2"/>
      <c r="PVC119" s="2"/>
      <c r="PVD119" s="2"/>
      <c r="PVE119" s="2"/>
      <c r="PVF119" s="2"/>
      <c r="PVG119" s="2"/>
      <c r="PVH119" s="2"/>
      <c r="PVI119" s="2"/>
      <c r="PVJ119" s="2"/>
      <c r="PVK119" s="2"/>
      <c r="PVL119" s="2"/>
      <c r="PVM119" s="2"/>
      <c r="PVN119" s="2"/>
      <c r="PVO119" s="2"/>
      <c r="PVP119" s="2"/>
      <c r="PVQ119" s="2"/>
      <c r="PVR119" s="2"/>
      <c r="PVS119" s="2"/>
      <c r="PVT119" s="2"/>
      <c r="PVU119" s="2"/>
      <c r="PVV119" s="2"/>
      <c r="PVW119" s="2"/>
      <c r="PVX119" s="2"/>
      <c r="PVY119" s="2"/>
      <c r="PVZ119" s="2"/>
      <c r="PWA119" s="2"/>
      <c r="PWB119" s="2"/>
      <c r="PWC119" s="2"/>
      <c r="PWD119" s="2"/>
      <c r="PWE119" s="2"/>
      <c r="PWF119" s="2"/>
      <c r="PWG119" s="2"/>
      <c r="PWH119" s="2"/>
      <c r="PWI119" s="2"/>
      <c r="PWJ119" s="2"/>
      <c r="PWK119" s="2"/>
      <c r="PWL119" s="2"/>
      <c r="PWM119" s="2"/>
      <c r="PWN119" s="2"/>
      <c r="PWO119" s="2"/>
      <c r="PWP119" s="2"/>
      <c r="PWQ119" s="2"/>
      <c r="PWR119" s="2"/>
      <c r="PWS119" s="2"/>
      <c r="PWT119" s="2"/>
      <c r="PWU119" s="2"/>
      <c r="PWV119" s="2"/>
      <c r="PWW119" s="2"/>
      <c r="PWX119" s="2"/>
      <c r="PWY119" s="2"/>
      <c r="PWZ119" s="2"/>
      <c r="PXA119" s="2"/>
      <c r="PXB119" s="2"/>
      <c r="PXC119" s="2"/>
      <c r="PXD119" s="2"/>
      <c r="PXE119" s="2"/>
      <c r="PXF119" s="2"/>
      <c r="PXG119" s="2"/>
      <c r="PXH119" s="2"/>
      <c r="PXI119" s="2"/>
      <c r="PXJ119" s="2"/>
      <c r="PXK119" s="2"/>
      <c r="PXL119" s="2"/>
      <c r="PXM119" s="2"/>
      <c r="PXN119" s="2"/>
      <c r="PXO119" s="2"/>
      <c r="PXP119" s="2"/>
      <c r="PXQ119" s="2"/>
      <c r="PXR119" s="2"/>
      <c r="PXS119" s="2"/>
      <c r="PXT119" s="2"/>
      <c r="PXU119" s="2"/>
      <c r="PXV119" s="2"/>
      <c r="PXW119" s="2"/>
      <c r="PXX119" s="2"/>
      <c r="PXY119" s="2"/>
      <c r="PXZ119" s="2"/>
      <c r="PYA119" s="2"/>
      <c r="PYB119" s="2"/>
      <c r="PYC119" s="2"/>
      <c r="PYD119" s="2"/>
      <c r="PYE119" s="2"/>
      <c r="PYF119" s="2"/>
      <c r="PYG119" s="2"/>
      <c r="PYH119" s="2"/>
      <c r="PYI119" s="2"/>
      <c r="PYJ119" s="2"/>
      <c r="PYK119" s="2"/>
      <c r="PYL119" s="2"/>
      <c r="PYM119" s="2"/>
      <c r="PYN119" s="2"/>
      <c r="PYO119" s="2"/>
      <c r="PYP119" s="2"/>
      <c r="PYQ119" s="2"/>
      <c r="PYR119" s="2"/>
      <c r="PYS119" s="2"/>
      <c r="PYT119" s="2"/>
      <c r="PYU119" s="2"/>
      <c r="PYV119" s="2"/>
      <c r="PYW119" s="2"/>
      <c r="PYX119" s="2"/>
      <c r="PYY119" s="2"/>
      <c r="PYZ119" s="2"/>
      <c r="PZA119" s="2"/>
      <c r="PZB119" s="2"/>
      <c r="PZC119" s="2"/>
      <c r="PZD119" s="2"/>
      <c r="PZE119" s="2"/>
      <c r="PZF119" s="2"/>
      <c r="PZG119" s="2"/>
      <c r="PZH119" s="2"/>
      <c r="PZI119" s="2"/>
      <c r="PZJ119" s="2"/>
      <c r="PZK119" s="2"/>
      <c r="PZL119" s="2"/>
      <c r="PZM119" s="2"/>
      <c r="PZN119" s="2"/>
      <c r="PZO119" s="2"/>
      <c r="PZP119" s="2"/>
      <c r="PZQ119" s="2"/>
      <c r="PZR119" s="2"/>
      <c r="PZS119" s="2"/>
      <c r="PZT119" s="2"/>
      <c r="PZU119" s="2"/>
      <c r="PZV119" s="2"/>
      <c r="PZW119" s="2"/>
      <c r="PZX119" s="2"/>
      <c r="PZY119" s="2"/>
      <c r="PZZ119" s="2"/>
      <c r="QAA119" s="2"/>
      <c r="QAB119" s="2"/>
      <c r="QAC119" s="2"/>
      <c r="QAD119" s="2"/>
      <c r="QAE119" s="2"/>
      <c r="QAF119" s="2"/>
      <c r="QAG119" s="2"/>
      <c r="QAH119" s="2"/>
      <c r="QAI119" s="2"/>
      <c r="QAJ119" s="2"/>
      <c r="QAK119" s="2"/>
      <c r="QAL119" s="2"/>
      <c r="QAM119" s="2"/>
      <c r="QAN119" s="2"/>
      <c r="QAO119" s="2"/>
      <c r="QAP119" s="2"/>
      <c r="QAQ119" s="2"/>
      <c r="QAR119" s="2"/>
      <c r="QAS119" s="2"/>
      <c r="QAT119" s="2"/>
      <c r="QAU119" s="2"/>
      <c r="QAV119" s="2"/>
      <c r="QAW119" s="2"/>
      <c r="QAX119" s="2"/>
      <c r="QAY119" s="2"/>
      <c r="QAZ119" s="2"/>
      <c r="QBA119" s="2"/>
      <c r="QBB119" s="2"/>
      <c r="QBC119" s="2"/>
      <c r="QBD119" s="2"/>
      <c r="QBE119" s="2"/>
      <c r="QBF119" s="2"/>
      <c r="QBG119" s="2"/>
      <c r="QBH119" s="2"/>
      <c r="QBI119" s="2"/>
      <c r="QBJ119" s="2"/>
      <c r="QBK119" s="2"/>
      <c r="QBL119" s="2"/>
      <c r="QBM119" s="2"/>
      <c r="QBN119" s="2"/>
      <c r="QBO119" s="2"/>
      <c r="QBP119" s="2"/>
      <c r="QBQ119" s="2"/>
      <c r="QBR119" s="2"/>
      <c r="QBS119" s="2"/>
      <c r="QBT119" s="2"/>
      <c r="QBU119" s="2"/>
      <c r="QBV119" s="2"/>
      <c r="QBW119" s="2"/>
      <c r="QBX119" s="2"/>
      <c r="QBY119" s="2"/>
      <c r="QBZ119" s="2"/>
      <c r="QCA119" s="2"/>
      <c r="QCB119" s="2"/>
      <c r="QCC119" s="2"/>
      <c r="QCD119" s="2"/>
      <c r="QCE119" s="2"/>
      <c r="QCF119" s="2"/>
      <c r="QCG119" s="2"/>
      <c r="QCH119" s="2"/>
      <c r="QCI119" s="2"/>
      <c r="QCJ119" s="2"/>
      <c r="QCK119" s="2"/>
      <c r="QCL119" s="2"/>
      <c r="QCM119" s="2"/>
      <c r="QCN119" s="2"/>
      <c r="QCO119" s="2"/>
      <c r="QCP119" s="2"/>
      <c r="QCQ119" s="2"/>
      <c r="QCR119" s="2"/>
      <c r="QCS119" s="2"/>
      <c r="QCT119" s="2"/>
      <c r="QCU119" s="2"/>
      <c r="QCV119" s="2"/>
      <c r="QCW119" s="2"/>
      <c r="QCX119" s="2"/>
      <c r="QCY119" s="2"/>
      <c r="QCZ119" s="2"/>
      <c r="QDA119" s="2"/>
      <c r="QDB119" s="2"/>
      <c r="QDC119" s="2"/>
      <c r="QDD119" s="2"/>
      <c r="QDE119" s="2"/>
      <c r="QDF119" s="2"/>
      <c r="QDG119" s="2"/>
      <c r="QDH119" s="2"/>
      <c r="QDI119" s="2"/>
      <c r="QDJ119" s="2"/>
      <c r="QDK119" s="2"/>
      <c r="QDL119" s="2"/>
      <c r="QDM119" s="2"/>
      <c r="QDN119" s="2"/>
      <c r="QDO119" s="2"/>
      <c r="QDP119" s="2"/>
      <c r="QDQ119" s="2"/>
      <c r="QDR119" s="2"/>
      <c r="QDS119" s="2"/>
      <c r="QDT119" s="2"/>
      <c r="QDU119" s="2"/>
      <c r="QDV119" s="2"/>
      <c r="QDW119" s="2"/>
      <c r="QDX119" s="2"/>
      <c r="QDY119" s="2"/>
      <c r="QDZ119" s="2"/>
      <c r="QEA119" s="2"/>
      <c r="QEB119" s="2"/>
      <c r="QEC119" s="2"/>
      <c r="QED119" s="2"/>
      <c r="QEE119" s="2"/>
      <c r="QEF119" s="2"/>
      <c r="QEG119" s="2"/>
      <c r="QEH119" s="2"/>
      <c r="QEI119" s="2"/>
      <c r="QEJ119" s="2"/>
      <c r="QEK119" s="2"/>
      <c r="QEL119" s="2"/>
      <c r="QEM119" s="2"/>
      <c r="QEN119" s="2"/>
      <c r="QEO119" s="2"/>
      <c r="QEP119" s="2"/>
      <c r="QEQ119" s="2"/>
      <c r="QER119" s="2"/>
      <c r="QES119" s="2"/>
      <c r="QET119" s="2"/>
      <c r="QEU119" s="2"/>
      <c r="QEV119" s="2"/>
      <c r="QEW119" s="2"/>
      <c r="QEX119" s="2"/>
      <c r="QEY119" s="2"/>
      <c r="QEZ119" s="2"/>
      <c r="QFA119" s="2"/>
      <c r="QFB119" s="2"/>
      <c r="QFC119" s="2"/>
      <c r="QFD119" s="2"/>
      <c r="QFE119" s="2"/>
      <c r="QFF119" s="2"/>
      <c r="QFG119" s="2"/>
      <c r="QFH119" s="2"/>
      <c r="QFI119" s="2"/>
      <c r="QFJ119" s="2"/>
      <c r="QFK119" s="2"/>
      <c r="QFL119" s="2"/>
      <c r="QFM119" s="2"/>
      <c r="QFN119" s="2"/>
      <c r="QFO119" s="2"/>
      <c r="QFP119" s="2"/>
      <c r="QFQ119" s="2"/>
      <c r="QFR119" s="2"/>
      <c r="QFS119" s="2"/>
      <c r="QFT119" s="2"/>
      <c r="QFU119" s="2"/>
      <c r="QFV119" s="2"/>
      <c r="QFW119" s="2"/>
      <c r="QFX119" s="2"/>
      <c r="QFY119" s="2"/>
      <c r="QFZ119" s="2"/>
      <c r="QGA119" s="2"/>
      <c r="QGB119" s="2"/>
      <c r="QGC119" s="2"/>
      <c r="QGD119" s="2"/>
      <c r="QGE119" s="2"/>
      <c r="QGF119" s="2"/>
      <c r="QGG119" s="2"/>
      <c r="QGH119" s="2"/>
      <c r="QGI119" s="2"/>
      <c r="QGJ119" s="2"/>
      <c r="QGK119" s="2"/>
      <c r="QGL119" s="2"/>
      <c r="QGM119" s="2"/>
      <c r="QGN119" s="2"/>
      <c r="QGO119" s="2"/>
      <c r="QGP119" s="2"/>
      <c r="QGQ119" s="2"/>
      <c r="QGR119" s="2"/>
      <c r="QGS119" s="2"/>
      <c r="QGT119" s="2"/>
      <c r="QGU119" s="2"/>
      <c r="QGV119" s="2"/>
      <c r="QGW119" s="2"/>
      <c r="QGX119" s="2"/>
      <c r="QGY119" s="2"/>
      <c r="QGZ119" s="2"/>
      <c r="QHA119" s="2"/>
      <c r="QHB119" s="2"/>
      <c r="QHC119" s="2"/>
      <c r="QHD119" s="2"/>
      <c r="QHE119" s="2"/>
      <c r="QHF119" s="2"/>
      <c r="QHG119" s="2"/>
      <c r="QHH119" s="2"/>
      <c r="QHI119" s="2"/>
      <c r="QHJ119" s="2"/>
      <c r="QHK119" s="2"/>
      <c r="QHL119" s="2"/>
      <c r="QHM119" s="2"/>
      <c r="QHN119" s="2"/>
      <c r="QHO119" s="2"/>
      <c r="QHP119" s="2"/>
      <c r="QHQ119" s="2"/>
      <c r="QHR119" s="2"/>
      <c r="QHS119" s="2"/>
      <c r="QHT119" s="2"/>
      <c r="QHU119" s="2"/>
      <c r="QHV119" s="2"/>
      <c r="QHW119" s="2"/>
      <c r="QHX119" s="2"/>
      <c r="QHY119" s="2"/>
      <c r="QHZ119" s="2"/>
      <c r="QIA119" s="2"/>
      <c r="QIB119" s="2"/>
      <c r="QIC119" s="2"/>
      <c r="QID119" s="2"/>
      <c r="QIE119" s="2"/>
      <c r="QIF119" s="2"/>
      <c r="QIG119" s="2"/>
      <c r="QIH119" s="2"/>
      <c r="QII119" s="2"/>
      <c r="QIJ119" s="2"/>
      <c r="QIK119" s="2"/>
      <c r="QIL119" s="2"/>
      <c r="QIM119" s="2"/>
      <c r="QIN119" s="2"/>
      <c r="QIO119" s="2"/>
      <c r="QIP119" s="2"/>
      <c r="QIQ119" s="2"/>
      <c r="QIR119" s="2"/>
      <c r="QIS119" s="2"/>
      <c r="QIT119" s="2"/>
      <c r="QIU119" s="2"/>
      <c r="QIV119" s="2"/>
      <c r="QIW119" s="2"/>
      <c r="QIX119" s="2"/>
      <c r="QIY119" s="2"/>
      <c r="QIZ119" s="2"/>
      <c r="QJA119" s="2"/>
      <c r="QJB119" s="2"/>
      <c r="QJC119" s="2"/>
      <c r="QJD119" s="2"/>
      <c r="QJE119" s="2"/>
      <c r="QJF119" s="2"/>
      <c r="QJG119" s="2"/>
      <c r="QJH119" s="2"/>
      <c r="QJI119" s="2"/>
      <c r="QJJ119" s="2"/>
      <c r="QJK119" s="2"/>
      <c r="QJL119" s="2"/>
      <c r="QJM119" s="2"/>
      <c r="QJN119" s="2"/>
      <c r="QJO119" s="2"/>
      <c r="QJP119" s="2"/>
      <c r="QJQ119" s="2"/>
      <c r="QJR119" s="2"/>
      <c r="QJS119" s="2"/>
      <c r="QJT119" s="2"/>
      <c r="QJU119" s="2"/>
      <c r="QJV119" s="2"/>
      <c r="QJW119" s="2"/>
      <c r="QJX119" s="2"/>
      <c r="QJY119" s="2"/>
      <c r="QJZ119" s="2"/>
      <c r="QKA119" s="2"/>
      <c r="QKB119" s="2"/>
      <c r="QKC119" s="2"/>
      <c r="QKD119" s="2"/>
      <c r="QKE119" s="2"/>
      <c r="QKF119" s="2"/>
      <c r="QKG119" s="2"/>
      <c r="QKH119" s="2"/>
      <c r="QKI119" s="2"/>
      <c r="QKJ119" s="2"/>
      <c r="QKK119" s="2"/>
      <c r="QKL119" s="2"/>
      <c r="QKM119" s="2"/>
      <c r="QKN119" s="2"/>
      <c r="QKO119" s="2"/>
      <c r="QKP119" s="2"/>
      <c r="QKQ119" s="2"/>
      <c r="QKR119" s="2"/>
      <c r="QKS119" s="2"/>
      <c r="QKT119" s="2"/>
      <c r="QKU119" s="2"/>
      <c r="QKV119" s="2"/>
      <c r="QKW119" s="2"/>
      <c r="QKX119" s="2"/>
      <c r="QKY119" s="2"/>
      <c r="QKZ119" s="2"/>
      <c r="QLA119" s="2"/>
      <c r="QLB119" s="2"/>
      <c r="QLC119" s="2"/>
      <c r="QLD119" s="2"/>
      <c r="QLE119" s="2"/>
      <c r="QLF119" s="2"/>
      <c r="QLG119" s="2"/>
      <c r="QLH119" s="2"/>
      <c r="QLI119" s="2"/>
      <c r="QLJ119" s="2"/>
      <c r="QLK119" s="2"/>
      <c r="QLL119" s="2"/>
      <c r="QLM119" s="2"/>
      <c r="QLN119" s="2"/>
      <c r="QLO119" s="2"/>
      <c r="QLP119" s="2"/>
      <c r="QLQ119" s="2"/>
      <c r="QLR119" s="2"/>
      <c r="QLS119" s="2"/>
      <c r="QLT119" s="2"/>
      <c r="QLU119" s="2"/>
      <c r="QLV119" s="2"/>
      <c r="QLW119" s="2"/>
      <c r="QLX119" s="2"/>
      <c r="QLY119" s="2"/>
      <c r="QLZ119" s="2"/>
      <c r="QMA119" s="2"/>
      <c r="QMB119" s="2"/>
      <c r="QMC119" s="2"/>
      <c r="QMD119" s="2"/>
      <c r="QME119" s="2"/>
      <c r="QMF119" s="2"/>
      <c r="QMG119" s="2"/>
      <c r="QMH119" s="2"/>
      <c r="QMI119" s="2"/>
      <c r="QMJ119" s="2"/>
      <c r="QMK119" s="2"/>
      <c r="QML119" s="2"/>
      <c r="QMM119" s="2"/>
      <c r="QMN119" s="2"/>
      <c r="QMO119" s="2"/>
      <c r="QMP119" s="2"/>
      <c r="QMQ119" s="2"/>
      <c r="QMR119" s="2"/>
      <c r="QMS119" s="2"/>
      <c r="QMT119" s="2"/>
      <c r="QMU119" s="2"/>
      <c r="QMV119" s="2"/>
      <c r="QMW119" s="2"/>
      <c r="QMX119" s="2"/>
      <c r="QMY119" s="2"/>
      <c r="QMZ119" s="2"/>
      <c r="QNA119" s="2"/>
      <c r="QNB119" s="2"/>
      <c r="QNC119" s="2"/>
      <c r="QND119" s="2"/>
      <c r="QNE119" s="2"/>
      <c r="QNF119" s="2"/>
      <c r="QNG119" s="2"/>
      <c r="QNH119" s="2"/>
      <c r="QNI119" s="2"/>
      <c r="QNJ119" s="2"/>
      <c r="QNK119" s="2"/>
      <c r="QNL119" s="2"/>
      <c r="QNM119" s="2"/>
      <c r="QNN119" s="2"/>
      <c r="QNO119" s="2"/>
      <c r="QNP119" s="2"/>
      <c r="QNQ119" s="2"/>
      <c r="QNR119" s="2"/>
      <c r="QNS119" s="2"/>
      <c r="QNT119" s="2"/>
      <c r="QNU119" s="2"/>
      <c r="QNV119" s="2"/>
      <c r="QNW119" s="2"/>
      <c r="QNX119" s="2"/>
      <c r="QNY119" s="2"/>
      <c r="QNZ119" s="2"/>
      <c r="QOA119" s="2"/>
      <c r="QOB119" s="2"/>
      <c r="QOC119" s="2"/>
      <c r="QOD119" s="2"/>
      <c r="QOE119" s="2"/>
      <c r="QOF119" s="2"/>
      <c r="QOG119" s="2"/>
      <c r="QOH119" s="2"/>
      <c r="QOI119" s="2"/>
      <c r="QOJ119" s="2"/>
      <c r="QOK119" s="2"/>
      <c r="QOL119" s="2"/>
      <c r="QOM119" s="2"/>
      <c r="QON119" s="2"/>
      <c r="QOO119" s="2"/>
      <c r="QOP119" s="2"/>
      <c r="QOQ119" s="2"/>
      <c r="QOR119" s="2"/>
      <c r="QOS119" s="2"/>
      <c r="QOT119" s="2"/>
      <c r="QOU119" s="2"/>
      <c r="QOV119" s="2"/>
      <c r="QOW119" s="2"/>
      <c r="QOX119" s="2"/>
      <c r="QOY119" s="2"/>
      <c r="QOZ119" s="2"/>
      <c r="QPA119" s="2"/>
      <c r="QPB119" s="2"/>
      <c r="QPC119" s="2"/>
      <c r="QPD119" s="2"/>
      <c r="QPE119" s="2"/>
      <c r="QPF119" s="2"/>
      <c r="QPG119" s="2"/>
      <c r="QPH119" s="2"/>
      <c r="QPI119" s="2"/>
      <c r="QPJ119" s="2"/>
      <c r="QPK119" s="2"/>
      <c r="QPL119" s="2"/>
      <c r="QPM119" s="2"/>
      <c r="QPN119" s="2"/>
      <c r="QPO119" s="2"/>
      <c r="QPP119" s="2"/>
      <c r="QPQ119" s="2"/>
      <c r="QPR119" s="2"/>
      <c r="QPS119" s="2"/>
      <c r="QPT119" s="2"/>
      <c r="QPU119" s="2"/>
      <c r="QPV119" s="2"/>
      <c r="QPW119" s="2"/>
      <c r="QPX119" s="2"/>
      <c r="QPY119" s="2"/>
      <c r="QPZ119" s="2"/>
      <c r="QQA119" s="2"/>
      <c r="QQB119" s="2"/>
      <c r="QQC119" s="2"/>
      <c r="QQD119" s="2"/>
      <c r="QQE119" s="2"/>
      <c r="QQF119" s="2"/>
      <c r="QQG119" s="2"/>
      <c r="QQH119" s="2"/>
      <c r="QQI119" s="2"/>
      <c r="QQJ119" s="2"/>
      <c r="QQK119" s="2"/>
      <c r="QQL119" s="2"/>
      <c r="QQM119" s="2"/>
      <c r="QQN119" s="2"/>
      <c r="QQO119" s="2"/>
      <c r="QQP119" s="2"/>
      <c r="QQQ119" s="2"/>
      <c r="QQR119" s="2"/>
      <c r="QQS119" s="2"/>
      <c r="QQT119" s="2"/>
      <c r="QQU119" s="2"/>
      <c r="QQV119" s="2"/>
      <c r="QQW119" s="2"/>
      <c r="QQX119" s="2"/>
      <c r="QQY119" s="2"/>
      <c r="QQZ119" s="2"/>
      <c r="QRA119" s="2"/>
      <c r="QRB119" s="2"/>
      <c r="QRC119" s="2"/>
      <c r="QRD119" s="2"/>
      <c r="QRE119" s="2"/>
      <c r="QRF119" s="2"/>
      <c r="QRG119" s="2"/>
      <c r="QRH119" s="2"/>
      <c r="QRI119" s="2"/>
      <c r="QRJ119" s="2"/>
      <c r="QRK119" s="2"/>
      <c r="QRL119" s="2"/>
      <c r="QRM119" s="2"/>
      <c r="QRN119" s="2"/>
      <c r="QRO119" s="2"/>
      <c r="QRP119" s="2"/>
      <c r="QRQ119" s="2"/>
      <c r="QRR119" s="2"/>
      <c r="QRS119" s="2"/>
      <c r="QRT119" s="2"/>
      <c r="QRU119" s="2"/>
      <c r="QRV119" s="2"/>
      <c r="QRW119" s="2"/>
      <c r="QRX119" s="2"/>
      <c r="QRY119" s="2"/>
      <c r="QRZ119" s="2"/>
      <c r="QSA119" s="2"/>
      <c r="QSB119" s="2"/>
      <c r="QSC119" s="2"/>
      <c r="QSD119" s="2"/>
      <c r="QSE119" s="2"/>
      <c r="QSF119" s="2"/>
      <c r="QSG119" s="2"/>
      <c r="QSH119" s="2"/>
      <c r="QSI119" s="2"/>
      <c r="QSJ119" s="2"/>
      <c r="QSK119" s="2"/>
      <c r="QSL119" s="2"/>
      <c r="QSM119" s="2"/>
      <c r="QSN119" s="2"/>
      <c r="QSO119" s="2"/>
      <c r="QSP119" s="2"/>
      <c r="QSQ119" s="2"/>
      <c r="QSR119" s="2"/>
      <c r="QSS119" s="2"/>
      <c r="QST119" s="2"/>
      <c r="QSU119" s="2"/>
      <c r="QSV119" s="2"/>
      <c r="QSW119" s="2"/>
      <c r="QSX119" s="2"/>
      <c r="QSY119" s="2"/>
      <c r="QSZ119" s="2"/>
      <c r="QTA119" s="2"/>
      <c r="QTB119" s="2"/>
      <c r="QTC119" s="2"/>
      <c r="QTD119" s="2"/>
      <c r="QTE119" s="2"/>
      <c r="QTF119" s="2"/>
      <c r="QTG119" s="2"/>
      <c r="QTH119" s="2"/>
      <c r="QTI119" s="2"/>
      <c r="QTJ119" s="2"/>
      <c r="QTK119" s="2"/>
      <c r="QTL119" s="2"/>
      <c r="QTM119" s="2"/>
      <c r="QTN119" s="2"/>
      <c r="QTO119" s="2"/>
      <c r="QTP119" s="2"/>
      <c r="QTQ119" s="2"/>
      <c r="QTR119" s="2"/>
      <c r="QTS119" s="2"/>
      <c r="QTT119" s="2"/>
      <c r="QTU119" s="2"/>
      <c r="QTV119" s="2"/>
      <c r="QTW119" s="2"/>
      <c r="QTX119" s="2"/>
      <c r="QTY119" s="2"/>
      <c r="QTZ119" s="2"/>
      <c r="QUA119" s="2"/>
      <c r="QUB119" s="2"/>
      <c r="QUC119" s="2"/>
      <c r="QUD119" s="2"/>
      <c r="QUE119" s="2"/>
      <c r="QUF119" s="2"/>
      <c r="QUG119" s="2"/>
      <c r="QUH119" s="2"/>
      <c r="QUI119" s="2"/>
      <c r="QUJ119" s="2"/>
      <c r="QUK119" s="2"/>
      <c r="QUL119" s="2"/>
      <c r="QUM119" s="2"/>
      <c r="QUN119" s="2"/>
      <c r="QUO119" s="2"/>
      <c r="QUP119" s="2"/>
      <c r="QUQ119" s="2"/>
      <c r="QUR119" s="2"/>
      <c r="QUS119" s="2"/>
      <c r="QUT119" s="2"/>
      <c r="QUU119" s="2"/>
      <c r="QUV119" s="2"/>
      <c r="QUW119" s="2"/>
      <c r="QUX119" s="2"/>
      <c r="QUY119" s="2"/>
      <c r="QUZ119" s="2"/>
      <c r="QVA119" s="2"/>
      <c r="QVB119" s="2"/>
      <c r="QVC119" s="2"/>
      <c r="QVD119" s="2"/>
      <c r="QVE119" s="2"/>
      <c r="QVF119" s="2"/>
      <c r="QVG119" s="2"/>
      <c r="QVH119" s="2"/>
      <c r="QVI119" s="2"/>
      <c r="QVJ119" s="2"/>
      <c r="QVK119" s="2"/>
      <c r="QVL119" s="2"/>
      <c r="QVM119" s="2"/>
      <c r="QVN119" s="2"/>
      <c r="QVO119" s="2"/>
      <c r="QVP119" s="2"/>
      <c r="QVQ119" s="2"/>
      <c r="QVR119" s="2"/>
      <c r="QVS119" s="2"/>
      <c r="QVT119" s="2"/>
      <c r="QVU119" s="2"/>
      <c r="QVV119" s="2"/>
      <c r="QVW119" s="2"/>
      <c r="QVX119" s="2"/>
      <c r="QVY119" s="2"/>
      <c r="QVZ119" s="2"/>
      <c r="QWA119" s="2"/>
      <c r="QWB119" s="2"/>
      <c r="QWC119" s="2"/>
      <c r="QWD119" s="2"/>
      <c r="QWE119" s="2"/>
      <c r="QWF119" s="2"/>
      <c r="QWG119" s="2"/>
      <c r="QWH119" s="2"/>
      <c r="QWI119" s="2"/>
      <c r="QWJ119" s="2"/>
      <c r="QWK119" s="2"/>
      <c r="QWL119" s="2"/>
      <c r="QWM119" s="2"/>
      <c r="QWN119" s="2"/>
      <c r="QWO119" s="2"/>
      <c r="QWP119" s="2"/>
      <c r="QWQ119" s="2"/>
      <c r="QWR119" s="2"/>
      <c r="QWS119" s="2"/>
      <c r="QWT119" s="2"/>
      <c r="QWU119" s="2"/>
      <c r="QWV119" s="2"/>
      <c r="QWW119" s="2"/>
      <c r="QWX119" s="2"/>
      <c r="QWY119" s="2"/>
      <c r="QWZ119" s="2"/>
      <c r="QXA119" s="2"/>
      <c r="QXB119" s="2"/>
      <c r="QXC119" s="2"/>
      <c r="QXD119" s="2"/>
      <c r="QXE119" s="2"/>
      <c r="QXF119" s="2"/>
      <c r="QXG119" s="2"/>
      <c r="QXH119" s="2"/>
      <c r="QXI119" s="2"/>
      <c r="QXJ119" s="2"/>
      <c r="QXK119" s="2"/>
      <c r="QXL119" s="2"/>
      <c r="QXM119" s="2"/>
      <c r="QXN119" s="2"/>
      <c r="QXO119" s="2"/>
      <c r="QXP119" s="2"/>
      <c r="QXQ119" s="2"/>
      <c r="QXR119" s="2"/>
      <c r="QXS119" s="2"/>
      <c r="QXT119" s="2"/>
      <c r="QXU119" s="2"/>
      <c r="QXV119" s="2"/>
      <c r="QXW119" s="2"/>
      <c r="QXX119" s="2"/>
      <c r="QXY119" s="2"/>
      <c r="QXZ119" s="2"/>
      <c r="QYA119" s="2"/>
      <c r="QYB119" s="2"/>
      <c r="QYC119" s="2"/>
      <c r="QYD119" s="2"/>
      <c r="QYE119" s="2"/>
      <c r="QYF119" s="2"/>
      <c r="QYG119" s="2"/>
      <c r="QYH119" s="2"/>
      <c r="QYI119" s="2"/>
      <c r="QYJ119" s="2"/>
      <c r="QYK119" s="2"/>
      <c r="QYL119" s="2"/>
      <c r="QYM119" s="2"/>
      <c r="QYN119" s="2"/>
      <c r="QYO119" s="2"/>
      <c r="QYP119" s="2"/>
      <c r="QYQ119" s="2"/>
      <c r="QYR119" s="2"/>
      <c r="QYS119" s="2"/>
      <c r="QYT119" s="2"/>
      <c r="QYU119" s="2"/>
      <c r="QYV119" s="2"/>
      <c r="QYW119" s="2"/>
      <c r="QYX119" s="2"/>
      <c r="QYY119" s="2"/>
      <c r="QYZ119" s="2"/>
      <c r="QZA119" s="2"/>
      <c r="QZB119" s="2"/>
      <c r="QZC119" s="2"/>
      <c r="QZD119" s="2"/>
      <c r="QZE119" s="2"/>
      <c r="QZF119" s="2"/>
      <c r="QZG119" s="2"/>
      <c r="QZH119" s="2"/>
      <c r="QZI119" s="2"/>
      <c r="QZJ119" s="2"/>
      <c r="QZK119" s="2"/>
      <c r="QZL119" s="2"/>
      <c r="QZM119" s="2"/>
      <c r="QZN119" s="2"/>
      <c r="QZO119" s="2"/>
      <c r="QZP119" s="2"/>
      <c r="QZQ119" s="2"/>
      <c r="QZR119" s="2"/>
      <c r="QZS119" s="2"/>
      <c r="QZT119" s="2"/>
      <c r="QZU119" s="2"/>
      <c r="QZV119" s="2"/>
      <c r="QZW119" s="2"/>
      <c r="QZX119" s="2"/>
      <c r="QZY119" s="2"/>
      <c r="QZZ119" s="2"/>
      <c r="RAA119" s="2"/>
      <c r="RAB119" s="2"/>
      <c r="RAC119" s="2"/>
      <c r="RAD119" s="2"/>
      <c r="RAE119" s="2"/>
      <c r="RAF119" s="2"/>
      <c r="RAG119" s="2"/>
      <c r="RAH119" s="2"/>
      <c r="RAI119" s="2"/>
      <c r="RAJ119" s="2"/>
      <c r="RAK119" s="2"/>
      <c r="RAL119" s="2"/>
      <c r="RAM119" s="2"/>
      <c r="RAN119" s="2"/>
      <c r="RAO119" s="2"/>
      <c r="RAP119" s="2"/>
      <c r="RAQ119" s="2"/>
      <c r="RAR119" s="2"/>
      <c r="RAS119" s="2"/>
      <c r="RAT119" s="2"/>
      <c r="RAU119" s="2"/>
      <c r="RAV119" s="2"/>
      <c r="RAW119" s="2"/>
      <c r="RAX119" s="2"/>
      <c r="RAY119" s="2"/>
      <c r="RAZ119" s="2"/>
      <c r="RBA119" s="2"/>
      <c r="RBB119" s="2"/>
      <c r="RBC119" s="2"/>
      <c r="RBD119" s="2"/>
      <c r="RBE119" s="2"/>
      <c r="RBF119" s="2"/>
      <c r="RBG119" s="2"/>
      <c r="RBH119" s="2"/>
      <c r="RBI119" s="2"/>
      <c r="RBJ119" s="2"/>
      <c r="RBK119" s="2"/>
      <c r="RBL119" s="2"/>
      <c r="RBM119" s="2"/>
      <c r="RBN119" s="2"/>
      <c r="RBO119" s="2"/>
      <c r="RBP119" s="2"/>
      <c r="RBQ119" s="2"/>
      <c r="RBR119" s="2"/>
      <c r="RBS119" s="2"/>
      <c r="RBT119" s="2"/>
      <c r="RBU119" s="2"/>
      <c r="RBV119" s="2"/>
      <c r="RBW119" s="2"/>
      <c r="RBX119" s="2"/>
      <c r="RBY119" s="2"/>
      <c r="RBZ119" s="2"/>
      <c r="RCA119" s="2"/>
      <c r="RCB119" s="2"/>
      <c r="RCC119" s="2"/>
      <c r="RCD119" s="2"/>
      <c r="RCE119" s="2"/>
      <c r="RCF119" s="2"/>
      <c r="RCG119" s="2"/>
      <c r="RCH119" s="2"/>
      <c r="RCI119" s="2"/>
      <c r="RCJ119" s="2"/>
      <c r="RCK119" s="2"/>
      <c r="RCL119" s="2"/>
      <c r="RCM119" s="2"/>
      <c r="RCN119" s="2"/>
      <c r="RCO119" s="2"/>
      <c r="RCP119" s="2"/>
      <c r="RCQ119" s="2"/>
      <c r="RCR119" s="2"/>
      <c r="RCS119" s="2"/>
      <c r="RCT119" s="2"/>
      <c r="RCU119" s="2"/>
      <c r="RCV119" s="2"/>
      <c r="RCW119" s="2"/>
      <c r="RCX119" s="2"/>
      <c r="RCY119" s="2"/>
      <c r="RCZ119" s="2"/>
      <c r="RDA119" s="2"/>
      <c r="RDB119" s="2"/>
      <c r="RDC119" s="2"/>
      <c r="RDD119" s="2"/>
      <c r="RDE119" s="2"/>
      <c r="RDF119" s="2"/>
      <c r="RDG119" s="2"/>
      <c r="RDH119" s="2"/>
      <c r="RDI119" s="2"/>
      <c r="RDJ119" s="2"/>
      <c r="RDK119" s="2"/>
      <c r="RDL119" s="2"/>
      <c r="RDM119" s="2"/>
      <c r="RDN119" s="2"/>
      <c r="RDO119" s="2"/>
      <c r="RDP119" s="2"/>
      <c r="RDQ119" s="2"/>
      <c r="RDR119" s="2"/>
      <c r="RDS119" s="2"/>
      <c r="RDT119" s="2"/>
      <c r="RDU119" s="2"/>
      <c r="RDV119" s="2"/>
      <c r="RDW119" s="2"/>
      <c r="RDX119" s="2"/>
      <c r="RDY119" s="2"/>
      <c r="RDZ119" s="2"/>
      <c r="REA119" s="2"/>
      <c r="REB119" s="2"/>
      <c r="REC119" s="2"/>
      <c r="RED119" s="2"/>
      <c r="REE119" s="2"/>
      <c r="REF119" s="2"/>
      <c r="REG119" s="2"/>
      <c r="REH119" s="2"/>
      <c r="REI119" s="2"/>
      <c r="REJ119" s="2"/>
      <c r="REK119" s="2"/>
      <c r="REL119" s="2"/>
      <c r="REM119" s="2"/>
      <c r="REN119" s="2"/>
      <c r="REO119" s="2"/>
      <c r="REP119" s="2"/>
      <c r="REQ119" s="2"/>
      <c r="RER119" s="2"/>
      <c r="RES119" s="2"/>
      <c r="RET119" s="2"/>
      <c r="REU119" s="2"/>
      <c r="REV119" s="2"/>
      <c r="REW119" s="2"/>
      <c r="REX119" s="2"/>
      <c r="REY119" s="2"/>
      <c r="REZ119" s="2"/>
      <c r="RFA119" s="2"/>
      <c r="RFB119" s="2"/>
      <c r="RFC119" s="2"/>
      <c r="RFD119" s="2"/>
      <c r="RFE119" s="2"/>
      <c r="RFF119" s="2"/>
      <c r="RFG119" s="2"/>
      <c r="RFH119" s="2"/>
      <c r="RFI119" s="2"/>
      <c r="RFJ119" s="2"/>
      <c r="RFK119" s="2"/>
      <c r="RFL119" s="2"/>
      <c r="RFM119" s="2"/>
      <c r="RFN119" s="2"/>
      <c r="RFO119" s="2"/>
      <c r="RFP119" s="2"/>
      <c r="RFQ119" s="2"/>
      <c r="RFR119" s="2"/>
      <c r="RFS119" s="2"/>
      <c r="RFT119" s="2"/>
      <c r="RFU119" s="2"/>
      <c r="RFV119" s="2"/>
      <c r="RFW119" s="2"/>
      <c r="RFX119" s="2"/>
      <c r="RFY119" s="2"/>
      <c r="RFZ119" s="2"/>
      <c r="RGA119" s="2"/>
      <c r="RGB119" s="2"/>
      <c r="RGC119" s="2"/>
      <c r="RGD119" s="2"/>
      <c r="RGE119" s="2"/>
      <c r="RGF119" s="2"/>
      <c r="RGG119" s="2"/>
      <c r="RGH119" s="2"/>
      <c r="RGI119" s="2"/>
      <c r="RGJ119" s="2"/>
      <c r="RGK119" s="2"/>
      <c r="RGL119" s="2"/>
      <c r="RGM119" s="2"/>
      <c r="RGN119" s="2"/>
      <c r="RGO119" s="2"/>
      <c r="RGP119" s="2"/>
      <c r="RGQ119" s="2"/>
      <c r="RGR119" s="2"/>
      <c r="RGS119" s="2"/>
      <c r="RGT119" s="2"/>
      <c r="RGU119" s="2"/>
      <c r="RGV119" s="2"/>
      <c r="RGW119" s="2"/>
      <c r="RGX119" s="2"/>
      <c r="RGY119" s="2"/>
      <c r="RGZ119" s="2"/>
      <c r="RHA119" s="2"/>
      <c r="RHB119" s="2"/>
      <c r="RHC119" s="2"/>
      <c r="RHD119" s="2"/>
      <c r="RHE119" s="2"/>
      <c r="RHF119" s="2"/>
      <c r="RHG119" s="2"/>
      <c r="RHH119" s="2"/>
      <c r="RHI119" s="2"/>
      <c r="RHJ119" s="2"/>
      <c r="RHK119" s="2"/>
      <c r="RHL119" s="2"/>
      <c r="RHM119" s="2"/>
      <c r="RHN119" s="2"/>
      <c r="RHO119" s="2"/>
      <c r="RHP119" s="2"/>
      <c r="RHQ119" s="2"/>
      <c r="RHR119" s="2"/>
      <c r="RHS119" s="2"/>
      <c r="RHT119" s="2"/>
      <c r="RHU119" s="2"/>
      <c r="RHV119" s="2"/>
      <c r="RHW119" s="2"/>
      <c r="RHX119" s="2"/>
      <c r="RHY119" s="2"/>
      <c r="RHZ119" s="2"/>
      <c r="RIA119" s="2"/>
      <c r="RIB119" s="2"/>
      <c r="RIC119" s="2"/>
      <c r="RID119" s="2"/>
      <c r="RIE119" s="2"/>
      <c r="RIF119" s="2"/>
      <c r="RIG119" s="2"/>
      <c r="RIH119" s="2"/>
      <c r="RII119" s="2"/>
      <c r="RIJ119" s="2"/>
      <c r="RIK119" s="2"/>
      <c r="RIL119" s="2"/>
      <c r="RIM119" s="2"/>
      <c r="RIN119" s="2"/>
      <c r="RIO119" s="2"/>
      <c r="RIP119" s="2"/>
      <c r="RIQ119" s="2"/>
      <c r="RIR119" s="2"/>
      <c r="RIS119" s="2"/>
      <c r="RIT119" s="2"/>
      <c r="RIU119" s="2"/>
      <c r="RIV119" s="2"/>
      <c r="RIW119" s="2"/>
      <c r="RIX119" s="2"/>
      <c r="RIY119" s="2"/>
      <c r="RIZ119" s="2"/>
      <c r="RJA119" s="2"/>
      <c r="RJB119" s="2"/>
      <c r="RJC119" s="2"/>
      <c r="RJD119" s="2"/>
      <c r="RJE119" s="2"/>
      <c r="RJF119" s="2"/>
      <c r="RJG119" s="2"/>
      <c r="RJH119" s="2"/>
      <c r="RJI119" s="2"/>
      <c r="RJJ119" s="2"/>
      <c r="RJK119" s="2"/>
      <c r="RJL119" s="2"/>
      <c r="RJM119" s="2"/>
      <c r="RJN119" s="2"/>
      <c r="RJO119" s="2"/>
      <c r="RJP119" s="2"/>
      <c r="RJQ119" s="2"/>
      <c r="RJR119" s="2"/>
      <c r="RJS119" s="2"/>
      <c r="RJT119" s="2"/>
      <c r="RJU119" s="2"/>
      <c r="RJV119" s="2"/>
      <c r="RJW119" s="2"/>
      <c r="RJX119" s="2"/>
      <c r="RJY119" s="2"/>
      <c r="RJZ119" s="2"/>
      <c r="RKA119" s="2"/>
      <c r="RKB119" s="2"/>
      <c r="RKC119" s="2"/>
      <c r="RKD119" s="2"/>
      <c r="RKE119" s="2"/>
      <c r="RKF119" s="2"/>
      <c r="RKG119" s="2"/>
      <c r="RKH119" s="2"/>
      <c r="RKI119" s="2"/>
      <c r="RKJ119" s="2"/>
      <c r="RKK119" s="2"/>
      <c r="RKL119" s="2"/>
      <c r="RKM119" s="2"/>
      <c r="RKN119" s="2"/>
      <c r="RKO119" s="2"/>
      <c r="RKP119" s="2"/>
      <c r="RKQ119" s="2"/>
      <c r="RKR119" s="2"/>
      <c r="RKS119" s="2"/>
      <c r="RKT119" s="2"/>
      <c r="RKU119" s="2"/>
      <c r="RKV119" s="2"/>
      <c r="RKW119" s="2"/>
      <c r="RKX119" s="2"/>
      <c r="RKY119" s="2"/>
      <c r="RKZ119" s="2"/>
      <c r="RLA119" s="2"/>
      <c r="RLB119" s="2"/>
      <c r="RLC119" s="2"/>
      <c r="RLD119" s="2"/>
      <c r="RLE119" s="2"/>
      <c r="RLF119" s="2"/>
      <c r="RLG119" s="2"/>
      <c r="RLH119" s="2"/>
      <c r="RLI119" s="2"/>
      <c r="RLJ119" s="2"/>
      <c r="RLK119" s="2"/>
      <c r="RLL119" s="2"/>
      <c r="RLM119" s="2"/>
      <c r="RLN119" s="2"/>
      <c r="RLO119" s="2"/>
      <c r="RLP119" s="2"/>
      <c r="RLQ119" s="2"/>
      <c r="RLR119" s="2"/>
      <c r="RLS119" s="2"/>
      <c r="RLT119" s="2"/>
      <c r="RLU119" s="2"/>
      <c r="RLV119" s="2"/>
      <c r="RLW119" s="2"/>
      <c r="RLX119" s="2"/>
      <c r="RLY119" s="2"/>
      <c r="RLZ119" s="2"/>
      <c r="RMA119" s="2"/>
      <c r="RMB119" s="2"/>
      <c r="RMC119" s="2"/>
      <c r="RMD119" s="2"/>
      <c r="RME119" s="2"/>
      <c r="RMF119" s="2"/>
      <c r="RMG119" s="2"/>
      <c r="RMH119" s="2"/>
      <c r="RMI119" s="2"/>
      <c r="RMJ119" s="2"/>
      <c r="RMK119" s="2"/>
      <c r="RML119" s="2"/>
      <c r="RMM119" s="2"/>
      <c r="RMN119" s="2"/>
      <c r="RMO119" s="2"/>
      <c r="RMP119" s="2"/>
      <c r="RMQ119" s="2"/>
      <c r="RMR119" s="2"/>
      <c r="RMS119" s="2"/>
      <c r="RMT119" s="2"/>
      <c r="RMU119" s="2"/>
      <c r="RMV119" s="2"/>
      <c r="RMW119" s="2"/>
      <c r="RMX119" s="2"/>
      <c r="RMY119" s="2"/>
      <c r="RMZ119" s="2"/>
      <c r="RNA119" s="2"/>
      <c r="RNB119" s="2"/>
      <c r="RNC119" s="2"/>
      <c r="RND119" s="2"/>
      <c r="RNE119" s="2"/>
      <c r="RNF119" s="2"/>
      <c r="RNG119" s="2"/>
      <c r="RNH119" s="2"/>
      <c r="RNI119" s="2"/>
      <c r="RNJ119" s="2"/>
      <c r="RNK119" s="2"/>
      <c r="RNL119" s="2"/>
      <c r="RNM119" s="2"/>
      <c r="RNN119" s="2"/>
      <c r="RNO119" s="2"/>
      <c r="RNP119" s="2"/>
      <c r="RNQ119" s="2"/>
      <c r="RNR119" s="2"/>
      <c r="RNS119" s="2"/>
      <c r="RNT119" s="2"/>
      <c r="RNU119" s="2"/>
      <c r="RNV119" s="2"/>
      <c r="RNW119" s="2"/>
      <c r="RNX119" s="2"/>
      <c r="RNY119" s="2"/>
      <c r="RNZ119" s="2"/>
      <c r="ROA119" s="2"/>
      <c r="ROB119" s="2"/>
      <c r="ROC119" s="2"/>
      <c r="ROD119" s="2"/>
      <c r="ROE119" s="2"/>
      <c r="ROF119" s="2"/>
      <c r="ROG119" s="2"/>
      <c r="ROH119" s="2"/>
      <c r="ROI119" s="2"/>
      <c r="ROJ119" s="2"/>
      <c r="ROK119" s="2"/>
      <c r="ROL119" s="2"/>
      <c r="ROM119" s="2"/>
      <c r="RON119" s="2"/>
      <c r="ROO119" s="2"/>
      <c r="ROP119" s="2"/>
      <c r="ROQ119" s="2"/>
      <c r="ROR119" s="2"/>
      <c r="ROS119" s="2"/>
      <c r="ROT119" s="2"/>
      <c r="ROU119" s="2"/>
      <c r="ROV119" s="2"/>
      <c r="ROW119" s="2"/>
      <c r="ROX119" s="2"/>
      <c r="ROY119" s="2"/>
      <c r="ROZ119" s="2"/>
      <c r="RPA119" s="2"/>
      <c r="RPB119" s="2"/>
      <c r="RPC119" s="2"/>
      <c r="RPD119" s="2"/>
      <c r="RPE119" s="2"/>
      <c r="RPF119" s="2"/>
      <c r="RPG119" s="2"/>
      <c r="RPH119" s="2"/>
      <c r="RPI119" s="2"/>
      <c r="RPJ119" s="2"/>
      <c r="RPK119" s="2"/>
      <c r="RPL119" s="2"/>
      <c r="RPM119" s="2"/>
      <c r="RPN119" s="2"/>
      <c r="RPO119" s="2"/>
      <c r="RPP119" s="2"/>
      <c r="RPQ119" s="2"/>
      <c r="RPR119" s="2"/>
      <c r="RPS119" s="2"/>
      <c r="RPT119" s="2"/>
      <c r="RPU119" s="2"/>
      <c r="RPV119" s="2"/>
      <c r="RPW119" s="2"/>
      <c r="RPX119" s="2"/>
      <c r="RPY119" s="2"/>
      <c r="RPZ119" s="2"/>
      <c r="RQA119" s="2"/>
      <c r="RQB119" s="2"/>
      <c r="RQC119" s="2"/>
      <c r="RQD119" s="2"/>
      <c r="RQE119" s="2"/>
      <c r="RQF119" s="2"/>
      <c r="RQG119" s="2"/>
      <c r="RQH119" s="2"/>
      <c r="RQI119" s="2"/>
      <c r="RQJ119" s="2"/>
      <c r="RQK119" s="2"/>
      <c r="RQL119" s="2"/>
      <c r="RQM119" s="2"/>
      <c r="RQN119" s="2"/>
      <c r="RQO119" s="2"/>
      <c r="RQP119" s="2"/>
      <c r="RQQ119" s="2"/>
      <c r="RQR119" s="2"/>
      <c r="RQS119" s="2"/>
      <c r="RQT119" s="2"/>
      <c r="RQU119" s="2"/>
      <c r="RQV119" s="2"/>
      <c r="RQW119" s="2"/>
      <c r="RQX119" s="2"/>
      <c r="RQY119" s="2"/>
      <c r="RQZ119" s="2"/>
      <c r="RRA119" s="2"/>
      <c r="RRB119" s="2"/>
      <c r="RRC119" s="2"/>
      <c r="RRD119" s="2"/>
      <c r="RRE119" s="2"/>
      <c r="RRF119" s="2"/>
      <c r="RRG119" s="2"/>
      <c r="RRH119" s="2"/>
      <c r="RRI119" s="2"/>
      <c r="RRJ119" s="2"/>
      <c r="RRK119" s="2"/>
      <c r="RRL119" s="2"/>
      <c r="RRM119" s="2"/>
      <c r="RRN119" s="2"/>
      <c r="RRO119" s="2"/>
      <c r="RRP119" s="2"/>
      <c r="RRQ119" s="2"/>
      <c r="RRR119" s="2"/>
      <c r="RRS119" s="2"/>
      <c r="RRT119" s="2"/>
      <c r="RRU119" s="2"/>
      <c r="RRV119" s="2"/>
      <c r="RRW119" s="2"/>
      <c r="RRX119" s="2"/>
      <c r="RRY119" s="2"/>
      <c r="RRZ119" s="2"/>
      <c r="RSA119" s="2"/>
      <c r="RSB119" s="2"/>
      <c r="RSC119" s="2"/>
      <c r="RSD119" s="2"/>
      <c r="RSE119" s="2"/>
      <c r="RSF119" s="2"/>
      <c r="RSG119" s="2"/>
      <c r="RSH119" s="2"/>
      <c r="RSI119" s="2"/>
      <c r="RSJ119" s="2"/>
      <c r="RSK119" s="2"/>
      <c r="RSL119" s="2"/>
      <c r="RSM119" s="2"/>
      <c r="RSN119" s="2"/>
      <c r="RSO119" s="2"/>
      <c r="RSP119" s="2"/>
      <c r="RSQ119" s="2"/>
      <c r="RSR119" s="2"/>
      <c r="RSS119" s="2"/>
      <c r="RST119" s="2"/>
      <c r="RSU119" s="2"/>
      <c r="RSV119" s="2"/>
      <c r="RSW119" s="2"/>
      <c r="RSX119" s="2"/>
      <c r="RSY119" s="2"/>
      <c r="RSZ119" s="2"/>
      <c r="RTA119" s="2"/>
      <c r="RTB119" s="2"/>
      <c r="RTC119" s="2"/>
      <c r="RTD119" s="2"/>
      <c r="RTE119" s="2"/>
      <c r="RTF119" s="2"/>
      <c r="RTG119" s="2"/>
      <c r="RTH119" s="2"/>
      <c r="RTI119" s="2"/>
      <c r="RTJ119" s="2"/>
      <c r="RTK119" s="2"/>
      <c r="RTL119" s="2"/>
      <c r="RTM119" s="2"/>
      <c r="RTN119" s="2"/>
      <c r="RTO119" s="2"/>
      <c r="RTP119" s="2"/>
      <c r="RTQ119" s="2"/>
      <c r="RTR119" s="2"/>
      <c r="RTS119" s="2"/>
      <c r="RTT119" s="2"/>
      <c r="RTU119" s="2"/>
      <c r="RTV119" s="2"/>
      <c r="RTW119" s="2"/>
      <c r="RTX119" s="2"/>
      <c r="RTY119" s="2"/>
      <c r="RTZ119" s="2"/>
      <c r="RUA119" s="2"/>
      <c r="RUB119" s="2"/>
      <c r="RUC119" s="2"/>
      <c r="RUD119" s="2"/>
      <c r="RUE119" s="2"/>
      <c r="RUF119" s="2"/>
      <c r="RUG119" s="2"/>
      <c r="RUH119" s="2"/>
      <c r="RUI119" s="2"/>
      <c r="RUJ119" s="2"/>
      <c r="RUK119" s="2"/>
      <c r="RUL119" s="2"/>
      <c r="RUM119" s="2"/>
      <c r="RUN119" s="2"/>
      <c r="RUO119" s="2"/>
      <c r="RUP119" s="2"/>
      <c r="RUQ119" s="2"/>
      <c r="RUR119" s="2"/>
      <c r="RUS119" s="2"/>
      <c r="RUT119" s="2"/>
      <c r="RUU119" s="2"/>
      <c r="RUV119" s="2"/>
      <c r="RUW119" s="2"/>
      <c r="RUX119" s="2"/>
      <c r="RUY119" s="2"/>
      <c r="RUZ119" s="2"/>
      <c r="RVA119" s="2"/>
      <c r="RVB119" s="2"/>
      <c r="RVC119" s="2"/>
      <c r="RVD119" s="2"/>
      <c r="RVE119" s="2"/>
      <c r="RVF119" s="2"/>
      <c r="RVG119" s="2"/>
      <c r="RVH119" s="2"/>
      <c r="RVI119" s="2"/>
      <c r="RVJ119" s="2"/>
      <c r="RVK119" s="2"/>
      <c r="RVL119" s="2"/>
      <c r="RVM119" s="2"/>
      <c r="RVN119" s="2"/>
      <c r="RVO119" s="2"/>
      <c r="RVP119" s="2"/>
      <c r="RVQ119" s="2"/>
      <c r="RVR119" s="2"/>
      <c r="RVS119" s="2"/>
      <c r="RVT119" s="2"/>
      <c r="RVU119" s="2"/>
      <c r="RVV119" s="2"/>
      <c r="RVW119" s="2"/>
      <c r="RVX119" s="2"/>
      <c r="RVY119" s="2"/>
      <c r="RVZ119" s="2"/>
      <c r="RWA119" s="2"/>
      <c r="RWB119" s="2"/>
      <c r="RWC119" s="2"/>
      <c r="RWD119" s="2"/>
      <c r="RWE119" s="2"/>
      <c r="RWF119" s="2"/>
      <c r="RWG119" s="2"/>
      <c r="RWH119" s="2"/>
      <c r="RWI119" s="2"/>
      <c r="RWJ119" s="2"/>
      <c r="RWK119" s="2"/>
      <c r="RWL119" s="2"/>
      <c r="RWM119" s="2"/>
      <c r="RWN119" s="2"/>
      <c r="RWO119" s="2"/>
      <c r="RWP119" s="2"/>
      <c r="RWQ119" s="2"/>
      <c r="RWR119" s="2"/>
      <c r="RWS119" s="2"/>
      <c r="RWT119" s="2"/>
      <c r="RWU119" s="2"/>
      <c r="RWV119" s="2"/>
      <c r="RWW119" s="2"/>
      <c r="RWX119" s="2"/>
      <c r="RWY119" s="2"/>
      <c r="RWZ119" s="2"/>
      <c r="RXA119" s="2"/>
      <c r="RXB119" s="2"/>
      <c r="RXC119" s="2"/>
      <c r="RXD119" s="2"/>
      <c r="RXE119" s="2"/>
      <c r="RXF119" s="2"/>
      <c r="RXG119" s="2"/>
      <c r="RXH119" s="2"/>
      <c r="RXI119" s="2"/>
      <c r="RXJ119" s="2"/>
      <c r="RXK119" s="2"/>
      <c r="RXL119" s="2"/>
      <c r="RXM119" s="2"/>
      <c r="RXN119" s="2"/>
      <c r="RXO119" s="2"/>
      <c r="RXP119" s="2"/>
      <c r="RXQ119" s="2"/>
      <c r="RXR119" s="2"/>
      <c r="RXS119" s="2"/>
      <c r="RXT119" s="2"/>
      <c r="RXU119" s="2"/>
      <c r="RXV119" s="2"/>
      <c r="RXW119" s="2"/>
      <c r="RXX119" s="2"/>
      <c r="RXY119" s="2"/>
      <c r="RXZ119" s="2"/>
      <c r="RYA119" s="2"/>
      <c r="RYB119" s="2"/>
      <c r="RYC119" s="2"/>
      <c r="RYD119" s="2"/>
      <c r="RYE119" s="2"/>
      <c r="RYF119" s="2"/>
      <c r="RYG119" s="2"/>
      <c r="RYH119" s="2"/>
      <c r="RYI119" s="2"/>
      <c r="RYJ119" s="2"/>
      <c r="RYK119" s="2"/>
      <c r="RYL119" s="2"/>
      <c r="RYM119" s="2"/>
      <c r="RYN119" s="2"/>
      <c r="RYO119" s="2"/>
      <c r="RYP119" s="2"/>
      <c r="RYQ119" s="2"/>
      <c r="RYR119" s="2"/>
      <c r="RYS119" s="2"/>
      <c r="RYT119" s="2"/>
      <c r="RYU119" s="2"/>
      <c r="RYV119" s="2"/>
      <c r="RYW119" s="2"/>
      <c r="RYX119" s="2"/>
      <c r="RYY119" s="2"/>
      <c r="RYZ119" s="2"/>
      <c r="RZA119" s="2"/>
      <c r="RZB119" s="2"/>
      <c r="RZC119" s="2"/>
      <c r="RZD119" s="2"/>
      <c r="RZE119" s="2"/>
      <c r="RZF119" s="2"/>
      <c r="RZG119" s="2"/>
      <c r="RZH119" s="2"/>
      <c r="RZI119" s="2"/>
      <c r="RZJ119" s="2"/>
      <c r="RZK119" s="2"/>
      <c r="RZL119" s="2"/>
      <c r="RZM119" s="2"/>
      <c r="RZN119" s="2"/>
      <c r="RZO119" s="2"/>
      <c r="RZP119" s="2"/>
      <c r="RZQ119" s="2"/>
      <c r="RZR119" s="2"/>
      <c r="RZS119" s="2"/>
      <c r="RZT119" s="2"/>
      <c r="RZU119" s="2"/>
      <c r="RZV119" s="2"/>
      <c r="RZW119" s="2"/>
      <c r="RZX119" s="2"/>
      <c r="RZY119" s="2"/>
      <c r="RZZ119" s="2"/>
      <c r="SAA119" s="2"/>
      <c r="SAB119" s="2"/>
      <c r="SAC119" s="2"/>
      <c r="SAD119" s="2"/>
      <c r="SAE119" s="2"/>
      <c r="SAF119" s="2"/>
      <c r="SAG119" s="2"/>
      <c r="SAH119" s="2"/>
      <c r="SAI119" s="2"/>
      <c r="SAJ119" s="2"/>
      <c r="SAK119" s="2"/>
      <c r="SAL119" s="2"/>
      <c r="SAM119" s="2"/>
      <c r="SAN119" s="2"/>
      <c r="SAO119" s="2"/>
      <c r="SAP119" s="2"/>
      <c r="SAQ119" s="2"/>
      <c r="SAR119" s="2"/>
      <c r="SAS119" s="2"/>
      <c r="SAT119" s="2"/>
      <c r="SAU119" s="2"/>
      <c r="SAV119" s="2"/>
      <c r="SAW119" s="2"/>
      <c r="SAX119" s="2"/>
      <c r="SAY119" s="2"/>
      <c r="SAZ119" s="2"/>
      <c r="SBA119" s="2"/>
      <c r="SBB119" s="2"/>
      <c r="SBC119" s="2"/>
      <c r="SBD119" s="2"/>
      <c r="SBE119" s="2"/>
      <c r="SBF119" s="2"/>
      <c r="SBG119" s="2"/>
      <c r="SBH119" s="2"/>
      <c r="SBI119" s="2"/>
      <c r="SBJ119" s="2"/>
      <c r="SBK119" s="2"/>
      <c r="SBL119" s="2"/>
      <c r="SBM119" s="2"/>
      <c r="SBN119" s="2"/>
      <c r="SBO119" s="2"/>
      <c r="SBP119" s="2"/>
      <c r="SBQ119" s="2"/>
      <c r="SBR119" s="2"/>
      <c r="SBS119" s="2"/>
      <c r="SBT119" s="2"/>
      <c r="SBU119" s="2"/>
      <c r="SBV119" s="2"/>
      <c r="SBW119" s="2"/>
      <c r="SBX119" s="2"/>
      <c r="SBY119" s="2"/>
      <c r="SBZ119" s="2"/>
      <c r="SCA119" s="2"/>
      <c r="SCB119" s="2"/>
      <c r="SCC119" s="2"/>
      <c r="SCD119" s="2"/>
      <c r="SCE119" s="2"/>
      <c r="SCF119" s="2"/>
      <c r="SCG119" s="2"/>
      <c r="SCH119" s="2"/>
      <c r="SCI119" s="2"/>
      <c r="SCJ119" s="2"/>
      <c r="SCK119" s="2"/>
      <c r="SCL119" s="2"/>
      <c r="SCM119" s="2"/>
      <c r="SCN119" s="2"/>
      <c r="SCO119" s="2"/>
      <c r="SCP119" s="2"/>
      <c r="SCQ119" s="2"/>
      <c r="SCR119" s="2"/>
      <c r="SCS119" s="2"/>
      <c r="SCT119" s="2"/>
      <c r="SCU119" s="2"/>
      <c r="SCV119" s="2"/>
      <c r="SCW119" s="2"/>
      <c r="SCX119" s="2"/>
      <c r="SCY119" s="2"/>
      <c r="SCZ119" s="2"/>
      <c r="SDA119" s="2"/>
      <c r="SDB119" s="2"/>
      <c r="SDC119" s="2"/>
      <c r="SDD119" s="2"/>
      <c r="SDE119" s="2"/>
      <c r="SDF119" s="2"/>
      <c r="SDG119" s="2"/>
      <c r="SDH119" s="2"/>
      <c r="SDI119" s="2"/>
      <c r="SDJ119" s="2"/>
      <c r="SDK119" s="2"/>
      <c r="SDL119" s="2"/>
      <c r="SDM119" s="2"/>
      <c r="SDN119" s="2"/>
      <c r="SDO119" s="2"/>
      <c r="SDP119" s="2"/>
      <c r="SDQ119" s="2"/>
      <c r="SDR119" s="2"/>
      <c r="SDS119" s="2"/>
      <c r="SDT119" s="2"/>
      <c r="SDU119" s="2"/>
      <c r="SDV119" s="2"/>
      <c r="SDW119" s="2"/>
      <c r="SDX119" s="2"/>
      <c r="SDY119" s="2"/>
      <c r="SDZ119" s="2"/>
      <c r="SEA119" s="2"/>
      <c r="SEB119" s="2"/>
      <c r="SEC119" s="2"/>
      <c r="SED119" s="2"/>
      <c r="SEE119" s="2"/>
      <c r="SEF119" s="2"/>
      <c r="SEG119" s="2"/>
      <c r="SEH119" s="2"/>
      <c r="SEI119" s="2"/>
      <c r="SEJ119" s="2"/>
      <c r="SEK119" s="2"/>
      <c r="SEL119" s="2"/>
      <c r="SEM119" s="2"/>
      <c r="SEN119" s="2"/>
      <c r="SEO119" s="2"/>
      <c r="SEP119" s="2"/>
      <c r="SEQ119" s="2"/>
      <c r="SER119" s="2"/>
      <c r="SES119" s="2"/>
      <c r="SET119" s="2"/>
      <c r="SEU119" s="2"/>
      <c r="SEV119" s="2"/>
      <c r="SEW119" s="2"/>
      <c r="SEX119" s="2"/>
      <c r="SEY119" s="2"/>
      <c r="SEZ119" s="2"/>
      <c r="SFA119" s="2"/>
      <c r="SFB119" s="2"/>
      <c r="SFC119" s="2"/>
      <c r="SFD119" s="2"/>
      <c r="SFE119" s="2"/>
      <c r="SFF119" s="2"/>
      <c r="SFG119" s="2"/>
      <c r="SFH119" s="2"/>
      <c r="SFI119" s="2"/>
      <c r="SFJ119" s="2"/>
      <c r="SFK119" s="2"/>
      <c r="SFL119" s="2"/>
      <c r="SFM119" s="2"/>
      <c r="SFN119" s="2"/>
      <c r="SFO119" s="2"/>
      <c r="SFP119" s="2"/>
      <c r="SFQ119" s="2"/>
      <c r="SFR119" s="2"/>
      <c r="SFS119" s="2"/>
      <c r="SFT119" s="2"/>
      <c r="SFU119" s="2"/>
      <c r="SFV119" s="2"/>
      <c r="SFW119" s="2"/>
      <c r="SFX119" s="2"/>
      <c r="SFY119" s="2"/>
      <c r="SFZ119" s="2"/>
      <c r="SGA119" s="2"/>
      <c r="SGB119" s="2"/>
      <c r="SGC119" s="2"/>
      <c r="SGD119" s="2"/>
      <c r="SGE119" s="2"/>
      <c r="SGF119" s="2"/>
      <c r="SGG119" s="2"/>
      <c r="SGH119" s="2"/>
      <c r="SGI119" s="2"/>
      <c r="SGJ119" s="2"/>
      <c r="SGK119" s="2"/>
      <c r="SGL119" s="2"/>
      <c r="SGM119" s="2"/>
      <c r="SGN119" s="2"/>
      <c r="SGO119" s="2"/>
      <c r="SGP119" s="2"/>
      <c r="SGQ119" s="2"/>
      <c r="SGR119" s="2"/>
      <c r="SGS119" s="2"/>
      <c r="SGT119" s="2"/>
      <c r="SGU119" s="2"/>
      <c r="SGV119" s="2"/>
      <c r="SGW119" s="2"/>
      <c r="SGX119" s="2"/>
      <c r="SGY119" s="2"/>
      <c r="SGZ119" s="2"/>
      <c r="SHA119" s="2"/>
      <c r="SHB119" s="2"/>
      <c r="SHC119" s="2"/>
      <c r="SHD119" s="2"/>
      <c r="SHE119" s="2"/>
      <c r="SHF119" s="2"/>
      <c r="SHG119" s="2"/>
      <c r="SHH119" s="2"/>
      <c r="SHI119" s="2"/>
      <c r="SHJ119" s="2"/>
      <c r="SHK119" s="2"/>
      <c r="SHL119" s="2"/>
      <c r="SHM119" s="2"/>
      <c r="SHN119" s="2"/>
      <c r="SHO119" s="2"/>
      <c r="SHP119" s="2"/>
      <c r="SHQ119" s="2"/>
      <c r="SHR119" s="2"/>
      <c r="SHS119" s="2"/>
      <c r="SHT119" s="2"/>
      <c r="SHU119" s="2"/>
      <c r="SHV119" s="2"/>
      <c r="SHW119" s="2"/>
      <c r="SHX119" s="2"/>
      <c r="SHY119" s="2"/>
      <c r="SHZ119" s="2"/>
      <c r="SIA119" s="2"/>
      <c r="SIB119" s="2"/>
      <c r="SIC119" s="2"/>
      <c r="SID119" s="2"/>
      <c r="SIE119" s="2"/>
      <c r="SIF119" s="2"/>
      <c r="SIG119" s="2"/>
      <c r="SIH119" s="2"/>
      <c r="SII119" s="2"/>
      <c r="SIJ119" s="2"/>
      <c r="SIK119" s="2"/>
      <c r="SIL119" s="2"/>
      <c r="SIM119" s="2"/>
      <c r="SIN119" s="2"/>
      <c r="SIO119" s="2"/>
      <c r="SIP119" s="2"/>
      <c r="SIQ119" s="2"/>
      <c r="SIR119" s="2"/>
      <c r="SIS119" s="2"/>
      <c r="SIT119" s="2"/>
      <c r="SIU119" s="2"/>
      <c r="SIV119" s="2"/>
      <c r="SIW119" s="2"/>
      <c r="SIX119" s="2"/>
      <c r="SIY119" s="2"/>
      <c r="SIZ119" s="2"/>
      <c r="SJA119" s="2"/>
      <c r="SJB119" s="2"/>
      <c r="SJC119" s="2"/>
      <c r="SJD119" s="2"/>
      <c r="SJE119" s="2"/>
      <c r="SJF119" s="2"/>
      <c r="SJG119" s="2"/>
      <c r="SJH119" s="2"/>
      <c r="SJI119" s="2"/>
      <c r="SJJ119" s="2"/>
      <c r="SJK119" s="2"/>
      <c r="SJL119" s="2"/>
      <c r="SJM119" s="2"/>
      <c r="SJN119" s="2"/>
      <c r="SJO119" s="2"/>
      <c r="SJP119" s="2"/>
      <c r="SJQ119" s="2"/>
      <c r="SJR119" s="2"/>
      <c r="SJS119" s="2"/>
      <c r="SJT119" s="2"/>
      <c r="SJU119" s="2"/>
      <c r="SJV119" s="2"/>
      <c r="SJW119" s="2"/>
      <c r="SJX119" s="2"/>
      <c r="SJY119" s="2"/>
      <c r="SJZ119" s="2"/>
      <c r="SKA119" s="2"/>
      <c r="SKB119" s="2"/>
      <c r="SKC119" s="2"/>
      <c r="SKD119" s="2"/>
      <c r="SKE119" s="2"/>
      <c r="SKF119" s="2"/>
      <c r="SKG119" s="2"/>
      <c r="SKH119" s="2"/>
      <c r="SKI119" s="2"/>
      <c r="SKJ119" s="2"/>
      <c r="SKK119" s="2"/>
      <c r="SKL119" s="2"/>
      <c r="SKM119" s="2"/>
      <c r="SKN119" s="2"/>
      <c r="SKO119" s="2"/>
      <c r="SKP119" s="2"/>
      <c r="SKQ119" s="2"/>
      <c r="SKR119" s="2"/>
      <c r="SKS119" s="2"/>
      <c r="SKT119" s="2"/>
      <c r="SKU119" s="2"/>
      <c r="SKV119" s="2"/>
      <c r="SKW119" s="2"/>
      <c r="SKX119" s="2"/>
      <c r="SKY119" s="2"/>
      <c r="SKZ119" s="2"/>
      <c r="SLA119" s="2"/>
      <c r="SLB119" s="2"/>
      <c r="SLC119" s="2"/>
      <c r="SLD119" s="2"/>
      <c r="SLE119" s="2"/>
      <c r="SLF119" s="2"/>
      <c r="SLG119" s="2"/>
      <c r="SLH119" s="2"/>
      <c r="SLI119" s="2"/>
      <c r="SLJ119" s="2"/>
      <c r="SLK119" s="2"/>
      <c r="SLL119" s="2"/>
      <c r="SLM119" s="2"/>
      <c r="SLN119" s="2"/>
      <c r="SLO119" s="2"/>
      <c r="SLP119" s="2"/>
      <c r="SLQ119" s="2"/>
      <c r="SLR119" s="2"/>
      <c r="SLS119" s="2"/>
      <c r="SLT119" s="2"/>
      <c r="SLU119" s="2"/>
      <c r="SLV119" s="2"/>
      <c r="SLW119" s="2"/>
      <c r="SLX119" s="2"/>
      <c r="SLY119" s="2"/>
      <c r="SLZ119" s="2"/>
      <c r="SMA119" s="2"/>
      <c r="SMB119" s="2"/>
      <c r="SMC119" s="2"/>
      <c r="SMD119" s="2"/>
      <c r="SME119" s="2"/>
      <c r="SMF119" s="2"/>
      <c r="SMG119" s="2"/>
      <c r="SMH119" s="2"/>
      <c r="SMI119" s="2"/>
      <c r="SMJ119" s="2"/>
      <c r="SMK119" s="2"/>
      <c r="SML119" s="2"/>
      <c r="SMM119" s="2"/>
      <c r="SMN119" s="2"/>
      <c r="SMO119" s="2"/>
      <c r="SMP119" s="2"/>
      <c r="SMQ119" s="2"/>
      <c r="SMR119" s="2"/>
      <c r="SMS119" s="2"/>
      <c r="SMT119" s="2"/>
      <c r="SMU119" s="2"/>
      <c r="SMV119" s="2"/>
      <c r="SMW119" s="2"/>
      <c r="SMX119" s="2"/>
      <c r="SMY119" s="2"/>
      <c r="SMZ119" s="2"/>
      <c r="SNA119" s="2"/>
      <c r="SNB119" s="2"/>
      <c r="SNC119" s="2"/>
      <c r="SND119" s="2"/>
      <c r="SNE119" s="2"/>
      <c r="SNF119" s="2"/>
      <c r="SNG119" s="2"/>
      <c r="SNH119" s="2"/>
      <c r="SNI119" s="2"/>
      <c r="SNJ119" s="2"/>
      <c r="SNK119" s="2"/>
      <c r="SNL119" s="2"/>
      <c r="SNM119" s="2"/>
      <c r="SNN119" s="2"/>
      <c r="SNO119" s="2"/>
      <c r="SNP119" s="2"/>
      <c r="SNQ119" s="2"/>
      <c r="SNR119" s="2"/>
      <c r="SNS119" s="2"/>
      <c r="SNT119" s="2"/>
      <c r="SNU119" s="2"/>
      <c r="SNV119" s="2"/>
      <c r="SNW119" s="2"/>
      <c r="SNX119" s="2"/>
      <c r="SNY119" s="2"/>
      <c r="SNZ119" s="2"/>
      <c r="SOA119" s="2"/>
      <c r="SOB119" s="2"/>
      <c r="SOC119" s="2"/>
      <c r="SOD119" s="2"/>
      <c r="SOE119" s="2"/>
      <c r="SOF119" s="2"/>
      <c r="SOG119" s="2"/>
      <c r="SOH119" s="2"/>
      <c r="SOI119" s="2"/>
      <c r="SOJ119" s="2"/>
      <c r="SOK119" s="2"/>
      <c r="SOL119" s="2"/>
      <c r="SOM119" s="2"/>
      <c r="SON119" s="2"/>
      <c r="SOO119" s="2"/>
      <c r="SOP119" s="2"/>
      <c r="SOQ119" s="2"/>
      <c r="SOR119" s="2"/>
      <c r="SOS119" s="2"/>
      <c r="SOT119" s="2"/>
      <c r="SOU119" s="2"/>
      <c r="SOV119" s="2"/>
      <c r="SOW119" s="2"/>
      <c r="SOX119" s="2"/>
      <c r="SOY119" s="2"/>
      <c r="SOZ119" s="2"/>
      <c r="SPA119" s="2"/>
      <c r="SPB119" s="2"/>
      <c r="SPC119" s="2"/>
      <c r="SPD119" s="2"/>
      <c r="SPE119" s="2"/>
      <c r="SPF119" s="2"/>
      <c r="SPG119" s="2"/>
      <c r="SPH119" s="2"/>
      <c r="SPI119" s="2"/>
      <c r="SPJ119" s="2"/>
      <c r="SPK119" s="2"/>
      <c r="SPL119" s="2"/>
      <c r="SPM119" s="2"/>
      <c r="SPN119" s="2"/>
      <c r="SPO119" s="2"/>
      <c r="SPP119" s="2"/>
      <c r="SPQ119" s="2"/>
      <c r="SPR119" s="2"/>
      <c r="SPS119" s="2"/>
      <c r="SPT119" s="2"/>
      <c r="SPU119" s="2"/>
      <c r="SPV119" s="2"/>
      <c r="SPW119" s="2"/>
      <c r="SPX119" s="2"/>
      <c r="SPY119" s="2"/>
      <c r="SPZ119" s="2"/>
      <c r="SQA119" s="2"/>
      <c r="SQB119" s="2"/>
      <c r="SQC119" s="2"/>
      <c r="SQD119" s="2"/>
      <c r="SQE119" s="2"/>
      <c r="SQF119" s="2"/>
      <c r="SQG119" s="2"/>
      <c r="SQH119" s="2"/>
      <c r="SQI119" s="2"/>
      <c r="SQJ119" s="2"/>
      <c r="SQK119" s="2"/>
      <c r="SQL119" s="2"/>
      <c r="SQM119" s="2"/>
      <c r="SQN119" s="2"/>
      <c r="SQO119" s="2"/>
      <c r="SQP119" s="2"/>
      <c r="SQQ119" s="2"/>
      <c r="SQR119" s="2"/>
      <c r="SQS119" s="2"/>
      <c r="SQT119" s="2"/>
      <c r="SQU119" s="2"/>
      <c r="SQV119" s="2"/>
      <c r="SQW119" s="2"/>
      <c r="SQX119" s="2"/>
      <c r="SQY119" s="2"/>
      <c r="SQZ119" s="2"/>
      <c r="SRA119" s="2"/>
      <c r="SRB119" s="2"/>
      <c r="SRC119" s="2"/>
      <c r="SRD119" s="2"/>
      <c r="SRE119" s="2"/>
      <c r="SRF119" s="2"/>
      <c r="SRG119" s="2"/>
      <c r="SRH119" s="2"/>
      <c r="SRI119" s="2"/>
      <c r="SRJ119" s="2"/>
      <c r="SRK119" s="2"/>
      <c r="SRL119" s="2"/>
      <c r="SRM119" s="2"/>
      <c r="SRN119" s="2"/>
      <c r="SRO119" s="2"/>
      <c r="SRP119" s="2"/>
      <c r="SRQ119" s="2"/>
      <c r="SRR119" s="2"/>
      <c r="SRS119" s="2"/>
      <c r="SRT119" s="2"/>
      <c r="SRU119" s="2"/>
      <c r="SRV119" s="2"/>
      <c r="SRW119" s="2"/>
      <c r="SRX119" s="2"/>
      <c r="SRY119" s="2"/>
      <c r="SRZ119" s="2"/>
      <c r="SSA119" s="2"/>
      <c r="SSB119" s="2"/>
      <c r="SSC119" s="2"/>
      <c r="SSD119" s="2"/>
      <c r="SSE119" s="2"/>
      <c r="SSF119" s="2"/>
      <c r="SSG119" s="2"/>
      <c r="SSH119" s="2"/>
      <c r="SSI119" s="2"/>
      <c r="SSJ119" s="2"/>
      <c r="SSK119" s="2"/>
      <c r="SSL119" s="2"/>
      <c r="SSM119" s="2"/>
      <c r="SSN119" s="2"/>
      <c r="SSO119" s="2"/>
      <c r="SSP119" s="2"/>
      <c r="SSQ119" s="2"/>
      <c r="SSR119" s="2"/>
      <c r="SSS119" s="2"/>
      <c r="SST119" s="2"/>
      <c r="SSU119" s="2"/>
      <c r="SSV119" s="2"/>
      <c r="SSW119" s="2"/>
      <c r="SSX119" s="2"/>
      <c r="SSY119" s="2"/>
      <c r="SSZ119" s="2"/>
      <c r="STA119" s="2"/>
      <c r="STB119" s="2"/>
      <c r="STC119" s="2"/>
      <c r="STD119" s="2"/>
      <c r="STE119" s="2"/>
      <c r="STF119" s="2"/>
      <c r="STG119" s="2"/>
      <c r="STH119" s="2"/>
      <c r="STI119" s="2"/>
      <c r="STJ119" s="2"/>
      <c r="STK119" s="2"/>
      <c r="STL119" s="2"/>
      <c r="STM119" s="2"/>
      <c r="STN119" s="2"/>
      <c r="STO119" s="2"/>
      <c r="STP119" s="2"/>
      <c r="STQ119" s="2"/>
      <c r="STR119" s="2"/>
      <c r="STS119" s="2"/>
      <c r="STT119" s="2"/>
      <c r="STU119" s="2"/>
      <c r="STV119" s="2"/>
      <c r="STW119" s="2"/>
      <c r="STX119" s="2"/>
      <c r="STY119" s="2"/>
      <c r="STZ119" s="2"/>
      <c r="SUA119" s="2"/>
      <c r="SUB119" s="2"/>
      <c r="SUC119" s="2"/>
      <c r="SUD119" s="2"/>
      <c r="SUE119" s="2"/>
      <c r="SUF119" s="2"/>
      <c r="SUG119" s="2"/>
      <c r="SUH119" s="2"/>
      <c r="SUI119" s="2"/>
      <c r="SUJ119" s="2"/>
      <c r="SUK119" s="2"/>
      <c r="SUL119" s="2"/>
      <c r="SUM119" s="2"/>
      <c r="SUN119" s="2"/>
      <c r="SUO119" s="2"/>
      <c r="SUP119" s="2"/>
      <c r="SUQ119" s="2"/>
      <c r="SUR119" s="2"/>
      <c r="SUS119" s="2"/>
      <c r="SUT119" s="2"/>
      <c r="SUU119" s="2"/>
      <c r="SUV119" s="2"/>
      <c r="SUW119" s="2"/>
      <c r="SUX119" s="2"/>
      <c r="SUY119" s="2"/>
      <c r="SUZ119" s="2"/>
      <c r="SVA119" s="2"/>
      <c r="SVB119" s="2"/>
      <c r="SVC119" s="2"/>
      <c r="SVD119" s="2"/>
      <c r="SVE119" s="2"/>
      <c r="SVF119" s="2"/>
      <c r="SVG119" s="2"/>
      <c r="SVH119" s="2"/>
      <c r="SVI119" s="2"/>
      <c r="SVJ119" s="2"/>
      <c r="SVK119" s="2"/>
      <c r="SVL119" s="2"/>
      <c r="SVM119" s="2"/>
      <c r="SVN119" s="2"/>
      <c r="SVO119" s="2"/>
      <c r="SVP119" s="2"/>
      <c r="SVQ119" s="2"/>
      <c r="SVR119" s="2"/>
      <c r="SVS119" s="2"/>
      <c r="SVT119" s="2"/>
      <c r="SVU119" s="2"/>
      <c r="SVV119" s="2"/>
      <c r="SVW119" s="2"/>
      <c r="SVX119" s="2"/>
      <c r="SVY119" s="2"/>
      <c r="SVZ119" s="2"/>
      <c r="SWA119" s="2"/>
      <c r="SWB119" s="2"/>
      <c r="SWC119" s="2"/>
      <c r="SWD119" s="2"/>
      <c r="SWE119" s="2"/>
      <c r="SWF119" s="2"/>
      <c r="SWG119" s="2"/>
      <c r="SWH119" s="2"/>
      <c r="SWI119" s="2"/>
      <c r="SWJ119" s="2"/>
      <c r="SWK119" s="2"/>
      <c r="SWL119" s="2"/>
      <c r="SWM119" s="2"/>
      <c r="SWN119" s="2"/>
      <c r="SWO119" s="2"/>
      <c r="SWP119" s="2"/>
      <c r="SWQ119" s="2"/>
      <c r="SWR119" s="2"/>
      <c r="SWS119" s="2"/>
      <c r="SWT119" s="2"/>
      <c r="SWU119" s="2"/>
      <c r="SWV119" s="2"/>
      <c r="SWW119" s="2"/>
      <c r="SWX119" s="2"/>
      <c r="SWY119" s="2"/>
      <c r="SWZ119" s="2"/>
      <c r="SXA119" s="2"/>
      <c r="SXB119" s="2"/>
      <c r="SXC119" s="2"/>
      <c r="SXD119" s="2"/>
      <c r="SXE119" s="2"/>
      <c r="SXF119" s="2"/>
      <c r="SXG119" s="2"/>
      <c r="SXH119" s="2"/>
      <c r="SXI119" s="2"/>
      <c r="SXJ119" s="2"/>
      <c r="SXK119" s="2"/>
      <c r="SXL119" s="2"/>
      <c r="SXM119" s="2"/>
      <c r="SXN119" s="2"/>
      <c r="SXO119" s="2"/>
      <c r="SXP119" s="2"/>
      <c r="SXQ119" s="2"/>
      <c r="SXR119" s="2"/>
      <c r="SXS119" s="2"/>
      <c r="SXT119" s="2"/>
      <c r="SXU119" s="2"/>
      <c r="SXV119" s="2"/>
      <c r="SXW119" s="2"/>
      <c r="SXX119" s="2"/>
      <c r="SXY119" s="2"/>
      <c r="SXZ119" s="2"/>
      <c r="SYA119" s="2"/>
      <c r="SYB119" s="2"/>
      <c r="SYC119" s="2"/>
      <c r="SYD119" s="2"/>
      <c r="SYE119" s="2"/>
      <c r="SYF119" s="2"/>
      <c r="SYG119" s="2"/>
      <c r="SYH119" s="2"/>
      <c r="SYI119" s="2"/>
      <c r="SYJ119" s="2"/>
      <c r="SYK119" s="2"/>
      <c r="SYL119" s="2"/>
      <c r="SYM119" s="2"/>
      <c r="SYN119" s="2"/>
      <c r="SYO119" s="2"/>
      <c r="SYP119" s="2"/>
      <c r="SYQ119" s="2"/>
      <c r="SYR119" s="2"/>
      <c r="SYS119" s="2"/>
      <c r="SYT119" s="2"/>
      <c r="SYU119" s="2"/>
      <c r="SYV119" s="2"/>
      <c r="SYW119" s="2"/>
      <c r="SYX119" s="2"/>
      <c r="SYY119" s="2"/>
      <c r="SYZ119" s="2"/>
      <c r="SZA119" s="2"/>
      <c r="SZB119" s="2"/>
      <c r="SZC119" s="2"/>
      <c r="SZD119" s="2"/>
      <c r="SZE119" s="2"/>
      <c r="SZF119" s="2"/>
      <c r="SZG119" s="2"/>
      <c r="SZH119" s="2"/>
      <c r="SZI119" s="2"/>
      <c r="SZJ119" s="2"/>
      <c r="SZK119" s="2"/>
      <c r="SZL119" s="2"/>
      <c r="SZM119" s="2"/>
      <c r="SZN119" s="2"/>
      <c r="SZO119" s="2"/>
      <c r="SZP119" s="2"/>
      <c r="SZQ119" s="2"/>
      <c r="SZR119" s="2"/>
      <c r="SZS119" s="2"/>
      <c r="SZT119" s="2"/>
      <c r="SZU119" s="2"/>
      <c r="SZV119" s="2"/>
      <c r="SZW119" s="2"/>
      <c r="SZX119" s="2"/>
      <c r="SZY119" s="2"/>
      <c r="SZZ119" s="2"/>
      <c r="TAA119" s="2"/>
      <c r="TAB119" s="2"/>
      <c r="TAC119" s="2"/>
      <c r="TAD119" s="2"/>
      <c r="TAE119" s="2"/>
      <c r="TAF119" s="2"/>
      <c r="TAG119" s="2"/>
      <c r="TAH119" s="2"/>
      <c r="TAI119" s="2"/>
      <c r="TAJ119" s="2"/>
      <c r="TAK119" s="2"/>
      <c r="TAL119" s="2"/>
      <c r="TAM119" s="2"/>
      <c r="TAN119" s="2"/>
      <c r="TAO119" s="2"/>
      <c r="TAP119" s="2"/>
      <c r="TAQ119" s="2"/>
      <c r="TAR119" s="2"/>
      <c r="TAS119" s="2"/>
      <c r="TAT119" s="2"/>
      <c r="TAU119" s="2"/>
      <c r="TAV119" s="2"/>
      <c r="TAW119" s="2"/>
      <c r="TAX119" s="2"/>
      <c r="TAY119" s="2"/>
      <c r="TAZ119" s="2"/>
      <c r="TBA119" s="2"/>
      <c r="TBB119" s="2"/>
      <c r="TBC119" s="2"/>
      <c r="TBD119" s="2"/>
      <c r="TBE119" s="2"/>
      <c r="TBF119" s="2"/>
      <c r="TBG119" s="2"/>
      <c r="TBH119" s="2"/>
      <c r="TBI119" s="2"/>
      <c r="TBJ119" s="2"/>
      <c r="TBK119" s="2"/>
      <c r="TBL119" s="2"/>
      <c r="TBM119" s="2"/>
      <c r="TBN119" s="2"/>
      <c r="TBO119" s="2"/>
      <c r="TBP119" s="2"/>
      <c r="TBQ119" s="2"/>
      <c r="TBR119" s="2"/>
      <c r="TBS119" s="2"/>
      <c r="TBT119" s="2"/>
      <c r="TBU119" s="2"/>
      <c r="TBV119" s="2"/>
      <c r="TBW119" s="2"/>
      <c r="TBX119" s="2"/>
      <c r="TBY119" s="2"/>
      <c r="TBZ119" s="2"/>
      <c r="TCA119" s="2"/>
      <c r="TCB119" s="2"/>
      <c r="TCC119" s="2"/>
      <c r="TCD119" s="2"/>
      <c r="TCE119" s="2"/>
      <c r="TCF119" s="2"/>
      <c r="TCG119" s="2"/>
      <c r="TCH119" s="2"/>
      <c r="TCI119" s="2"/>
      <c r="TCJ119" s="2"/>
      <c r="TCK119" s="2"/>
      <c r="TCL119" s="2"/>
      <c r="TCM119" s="2"/>
      <c r="TCN119" s="2"/>
      <c r="TCO119" s="2"/>
      <c r="TCP119" s="2"/>
      <c r="TCQ119" s="2"/>
      <c r="TCR119" s="2"/>
      <c r="TCS119" s="2"/>
      <c r="TCT119" s="2"/>
      <c r="TCU119" s="2"/>
      <c r="TCV119" s="2"/>
      <c r="TCW119" s="2"/>
      <c r="TCX119" s="2"/>
      <c r="TCY119" s="2"/>
      <c r="TCZ119" s="2"/>
      <c r="TDA119" s="2"/>
      <c r="TDB119" s="2"/>
      <c r="TDC119" s="2"/>
      <c r="TDD119" s="2"/>
      <c r="TDE119" s="2"/>
      <c r="TDF119" s="2"/>
      <c r="TDG119" s="2"/>
      <c r="TDH119" s="2"/>
      <c r="TDI119" s="2"/>
      <c r="TDJ119" s="2"/>
      <c r="TDK119" s="2"/>
      <c r="TDL119" s="2"/>
      <c r="TDM119" s="2"/>
      <c r="TDN119" s="2"/>
      <c r="TDO119" s="2"/>
      <c r="TDP119" s="2"/>
      <c r="TDQ119" s="2"/>
      <c r="TDR119" s="2"/>
      <c r="TDS119" s="2"/>
      <c r="TDT119" s="2"/>
      <c r="TDU119" s="2"/>
      <c r="TDV119" s="2"/>
      <c r="TDW119" s="2"/>
      <c r="TDX119" s="2"/>
      <c r="TDY119" s="2"/>
      <c r="TDZ119" s="2"/>
      <c r="TEA119" s="2"/>
      <c r="TEB119" s="2"/>
      <c r="TEC119" s="2"/>
      <c r="TED119" s="2"/>
      <c r="TEE119" s="2"/>
      <c r="TEF119" s="2"/>
      <c r="TEG119" s="2"/>
      <c r="TEH119" s="2"/>
      <c r="TEI119" s="2"/>
      <c r="TEJ119" s="2"/>
      <c r="TEK119" s="2"/>
      <c r="TEL119" s="2"/>
      <c r="TEM119" s="2"/>
      <c r="TEN119" s="2"/>
      <c r="TEO119" s="2"/>
      <c r="TEP119" s="2"/>
      <c r="TEQ119" s="2"/>
      <c r="TER119" s="2"/>
      <c r="TES119" s="2"/>
      <c r="TET119" s="2"/>
      <c r="TEU119" s="2"/>
      <c r="TEV119" s="2"/>
      <c r="TEW119" s="2"/>
      <c r="TEX119" s="2"/>
      <c r="TEY119" s="2"/>
      <c r="TEZ119" s="2"/>
      <c r="TFA119" s="2"/>
      <c r="TFB119" s="2"/>
      <c r="TFC119" s="2"/>
      <c r="TFD119" s="2"/>
      <c r="TFE119" s="2"/>
      <c r="TFF119" s="2"/>
      <c r="TFG119" s="2"/>
      <c r="TFH119" s="2"/>
      <c r="TFI119" s="2"/>
      <c r="TFJ119" s="2"/>
      <c r="TFK119" s="2"/>
      <c r="TFL119" s="2"/>
      <c r="TFM119" s="2"/>
      <c r="TFN119" s="2"/>
      <c r="TFO119" s="2"/>
      <c r="TFP119" s="2"/>
      <c r="TFQ119" s="2"/>
      <c r="TFR119" s="2"/>
      <c r="TFS119" s="2"/>
      <c r="TFT119" s="2"/>
      <c r="TFU119" s="2"/>
      <c r="TFV119" s="2"/>
      <c r="TFW119" s="2"/>
      <c r="TFX119" s="2"/>
      <c r="TFY119" s="2"/>
      <c r="TFZ119" s="2"/>
      <c r="TGA119" s="2"/>
      <c r="TGB119" s="2"/>
      <c r="TGC119" s="2"/>
      <c r="TGD119" s="2"/>
      <c r="TGE119" s="2"/>
      <c r="TGF119" s="2"/>
      <c r="TGG119" s="2"/>
      <c r="TGH119" s="2"/>
      <c r="TGI119" s="2"/>
      <c r="TGJ119" s="2"/>
      <c r="TGK119" s="2"/>
      <c r="TGL119" s="2"/>
      <c r="TGM119" s="2"/>
      <c r="TGN119" s="2"/>
      <c r="TGO119" s="2"/>
      <c r="TGP119" s="2"/>
      <c r="TGQ119" s="2"/>
      <c r="TGR119" s="2"/>
      <c r="TGS119" s="2"/>
      <c r="TGT119" s="2"/>
      <c r="TGU119" s="2"/>
      <c r="TGV119" s="2"/>
      <c r="TGW119" s="2"/>
      <c r="TGX119" s="2"/>
      <c r="TGY119" s="2"/>
      <c r="TGZ119" s="2"/>
      <c r="THA119" s="2"/>
      <c r="THB119" s="2"/>
      <c r="THC119" s="2"/>
      <c r="THD119" s="2"/>
      <c r="THE119" s="2"/>
      <c r="THF119" s="2"/>
      <c r="THG119" s="2"/>
      <c r="THH119" s="2"/>
      <c r="THI119" s="2"/>
      <c r="THJ119" s="2"/>
      <c r="THK119" s="2"/>
      <c r="THL119" s="2"/>
      <c r="THM119" s="2"/>
      <c r="THN119" s="2"/>
      <c r="THO119" s="2"/>
      <c r="THP119" s="2"/>
      <c r="THQ119" s="2"/>
      <c r="THR119" s="2"/>
      <c r="THS119" s="2"/>
      <c r="THT119" s="2"/>
      <c r="THU119" s="2"/>
      <c r="THV119" s="2"/>
      <c r="THW119" s="2"/>
      <c r="THX119" s="2"/>
      <c r="THY119" s="2"/>
      <c r="THZ119" s="2"/>
      <c r="TIA119" s="2"/>
      <c r="TIB119" s="2"/>
      <c r="TIC119" s="2"/>
      <c r="TID119" s="2"/>
      <c r="TIE119" s="2"/>
      <c r="TIF119" s="2"/>
      <c r="TIG119" s="2"/>
      <c r="TIH119" s="2"/>
      <c r="TII119" s="2"/>
      <c r="TIJ119" s="2"/>
      <c r="TIK119" s="2"/>
      <c r="TIL119" s="2"/>
      <c r="TIM119" s="2"/>
      <c r="TIN119" s="2"/>
      <c r="TIO119" s="2"/>
      <c r="TIP119" s="2"/>
      <c r="TIQ119" s="2"/>
      <c r="TIR119" s="2"/>
      <c r="TIS119" s="2"/>
      <c r="TIT119" s="2"/>
      <c r="TIU119" s="2"/>
      <c r="TIV119" s="2"/>
      <c r="TIW119" s="2"/>
      <c r="TIX119" s="2"/>
      <c r="TIY119" s="2"/>
      <c r="TIZ119" s="2"/>
      <c r="TJA119" s="2"/>
      <c r="TJB119" s="2"/>
      <c r="TJC119" s="2"/>
      <c r="TJD119" s="2"/>
      <c r="TJE119" s="2"/>
      <c r="TJF119" s="2"/>
      <c r="TJG119" s="2"/>
      <c r="TJH119" s="2"/>
      <c r="TJI119" s="2"/>
      <c r="TJJ119" s="2"/>
      <c r="TJK119" s="2"/>
      <c r="TJL119" s="2"/>
      <c r="TJM119" s="2"/>
      <c r="TJN119" s="2"/>
      <c r="TJO119" s="2"/>
      <c r="TJP119" s="2"/>
      <c r="TJQ119" s="2"/>
      <c r="TJR119" s="2"/>
      <c r="TJS119" s="2"/>
      <c r="TJT119" s="2"/>
      <c r="TJU119" s="2"/>
      <c r="TJV119" s="2"/>
      <c r="TJW119" s="2"/>
      <c r="TJX119" s="2"/>
      <c r="TJY119" s="2"/>
      <c r="TJZ119" s="2"/>
      <c r="TKA119" s="2"/>
      <c r="TKB119" s="2"/>
      <c r="TKC119" s="2"/>
      <c r="TKD119" s="2"/>
      <c r="TKE119" s="2"/>
      <c r="TKF119" s="2"/>
      <c r="TKG119" s="2"/>
      <c r="TKH119" s="2"/>
      <c r="TKI119" s="2"/>
      <c r="TKJ119" s="2"/>
      <c r="TKK119" s="2"/>
      <c r="TKL119" s="2"/>
      <c r="TKM119" s="2"/>
      <c r="TKN119" s="2"/>
      <c r="TKO119" s="2"/>
      <c r="TKP119" s="2"/>
      <c r="TKQ119" s="2"/>
      <c r="TKR119" s="2"/>
      <c r="TKS119" s="2"/>
      <c r="TKT119" s="2"/>
      <c r="TKU119" s="2"/>
      <c r="TKV119" s="2"/>
      <c r="TKW119" s="2"/>
      <c r="TKX119" s="2"/>
      <c r="TKY119" s="2"/>
      <c r="TKZ119" s="2"/>
      <c r="TLA119" s="2"/>
      <c r="TLB119" s="2"/>
      <c r="TLC119" s="2"/>
      <c r="TLD119" s="2"/>
      <c r="TLE119" s="2"/>
      <c r="TLF119" s="2"/>
      <c r="TLG119" s="2"/>
      <c r="TLH119" s="2"/>
      <c r="TLI119" s="2"/>
      <c r="TLJ119" s="2"/>
      <c r="TLK119" s="2"/>
      <c r="TLL119" s="2"/>
      <c r="TLM119" s="2"/>
      <c r="TLN119" s="2"/>
      <c r="TLO119" s="2"/>
      <c r="TLP119" s="2"/>
      <c r="TLQ119" s="2"/>
      <c r="TLR119" s="2"/>
      <c r="TLS119" s="2"/>
      <c r="TLT119" s="2"/>
      <c r="TLU119" s="2"/>
      <c r="TLV119" s="2"/>
      <c r="TLW119" s="2"/>
      <c r="TLX119" s="2"/>
      <c r="TLY119" s="2"/>
      <c r="TLZ119" s="2"/>
      <c r="TMA119" s="2"/>
      <c r="TMB119" s="2"/>
      <c r="TMC119" s="2"/>
      <c r="TMD119" s="2"/>
      <c r="TME119" s="2"/>
      <c r="TMF119" s="2"/>
      <c r="TMG119" s="2"/>
      <c r="TMH119" s="2"/>
      <c r="TMI119" s="2"/>
      <c r="TMJ119" s="2"/>
      <c r="TMK119" s="2"/>
      <c r="TML119" s="2"/>
      <c r="TMM119" s="2"/>
      <c r="TMN119" s="2"/>
      <c r="TMO119" s="2"/>
      <c r="TMP119" s="2"/>
      <c r="TMQ119" s="2"/>
      <c r="TMR119" s="2"/>
      <c r="TMS119" s="2"/>
      <c r="TMT119" s="2"/>
      <c r="TMU119" s="2"/>
      <c r="TMV119" s="2"/>
      <c r="TMW119" s="2"/>
      <c r="TMX119" s="2"/>
      <c r="TMY119" s="2"/>
      <c r="TMZ119" s="2"/>
      <c r="TNA119" s="2"/>
      <c r="TNB119" s="2"/>
      <c r="TNC119" s="2"/>
      <c r="TND119" s="2"/>
      <c r="TNE119" s="2"/>
      <c r="TNF119" s="2"/>
      <c r="TNG119" s="2"/>
      <c r="TNH119" s="2"/>
      <c r="TNI119" s="2"/>
      <c r="TNJ119" s="2"/>
      <c r="TNK119" s="2"/>
      <c r="TNL119" s="2"/>
      <c r="TNM119" s="2"/>
      <c r="TNN119" s="2"/>
      <c r="TNO119" s="2"/>
      <c r="TNP119" s="2"/>
      <c r="TNQ119" s="2"/>
      <c r="TNR119" s="2"/>
      <c r="TNS119" s="2"/>
      <c r="TNT119" s="2"/>
      <c r="TNU119" s="2"/>
      <c r="TNV119" s="2"/>
      <c r="TNW119" s="2"/>
      <c r="TNX119" s="2"/>
      <c r="TNY119" s="2"/>
      <c r="TNZ119" s="2"/>
      <c r="TOA119" s="2"/>
      <c r="TOB119" s="2"/>
      <c r="TOC119" s="2"/>
      <c r="TOD119" s="2"/>
      <c r="TOE119" s="2"/>
      <c r="TOF119" s="2"/>
      <c r="TOG119" s="2"/>
      <c r="TOH119" s="2"/>
      <c r="TOI119" s="2"/>
      <c r="TOJ119" s="2"/>
      <c r="TOK119" s="2"/>
      <c r="TOL119" s="2"/>
      <c r="TOM119" s="2"/>
      <c r="TON119" s="2"/>
      <c r="TOO119" s="2"/>
      <c r="TOP119" s="2"/>
      <c r="TOQ119" s="2"/>
      <c r="TOR119" s="2"/>
      <c r="TOS119" s="2"/>
      <c r="TOT119" s="2"/>
      <c r="TOU119" s="2"/>
      <c r="TOV119" s="2"/>
      <c r="TOW119" s="2"/>
      <c r="TOX119" s="2"/>
      <c r="TOY119" s="2"/>
      <c r="TOZ119" s="2"/>
      <c r="TPA119" s="2"/>
      <c r="TPB119" s="2"/>
      <c r="TPC119" s="2"/>
      <c r="TPD119" s="2"/>
      <c r="TPE119" s="2"/>
      <c r="TPF119" s="2"/>
      <c r="TPG119" s="2"/>
      <c r="TPH119" s="2"/>
      <c r="TPI119" s="2"/>
      <c r="TPJ119" s="2"/>
      <c r="TPK119" s="2"/>
      <c r="TPL119" s="2"/>
      <c r="TPM119" s="2"/>
      <c r="TPN119" s="2"/>
      <c r="TPO119" s="2"/>
      <c r="TPP119" s="2"/>
      <c r="TPQ119" s="2"/>
      <c r="TPR119" s="2"/>
      <c r="TPS119" s="2"/>
      <c r="TPT119" s="2"/>
      <c r="TPU119" s="2"/>
      <c r="TPV119" s="2"/>
      <c r="TPW119" s="2"/>
      <c r="TPX119" s="2"/>
      <c r="TPY119" s="2"/>
      <c r="TPZ119" s="2"/>
      <c r="TQA119" s="2"/>
      <c r="TQB119" s="2"/>
      <c r="TQC119" s="2"/>
      <c r="TQD119" s="2"/>
      <c r="TQE119" s="2"/>
      <c r="TQF119" s="2"/>
      <c r="TQG119" s="2"/>
      <c r="TQH119" s="2"/>
      <c r="TQI119" s="2"/>
      <c r="TQJ119" s="2"/>
      <c r="TQK119" s="2"/>
      <c r="TQL119" s="2"/>
      <c r="TQM119" s="2"/>
      <c r="TQN119" s="2"/>
      <c r="TQO119" s="2"/>
      <c r="TQP119" s="2"/>
      <c r="TQQ119" s="2"/>
      <c r="TQR119" s="2"/>
      <c r="TQS119" s="2"/>
      <c r="TQT119" s="2"/>
      <c r="TQU119" s="2"/>
      <c r="TQV119" s="2"/>
      <c r="TQW119" s="2"/>
      <c r="TQX119" s="2"/>
      <c r="TQY119" s="2"/>
      <c r="TQZ119" s="2"/>
      <c r="TRA119" s="2"/>
      <c r="TRB119" s="2"/>
      <c r="TRC119" s="2"/>
      <c r="TRD119" s="2"/>
      <c r="TRE119" s="2"/>
      <c r="TRF119" s="2"/>
      <c r="TRG119" s="2"/>
      <c r="TRH119" s="2"/>
      <c r="TRI119" s="2"/>
      <c r="TRJ119" s="2"/>
      <c r="TRK119" s="2"/>
      <c r="TRL119" s="2"/>
      <c r="TRM119" s="2"/>
      <c r="TRN119" s="2"/>
      <c r="TRO119" s="2"/>
      <c r="TRP119" s="2"/>
      <c r="TRQ119" s="2"/>
      <c r="TRR119" s="2"/>
      <c r="TRS119" s="2"/>
      <c r="TRT119" s="2"/>
      <c r="TRU119" s="2"/>
      <c r="TRV119" s="2"/>
      <c r="TRW119" s="2"/>
      <c r="TRX119" s="2"/>
      <c r="TRY119" s="2"/>
      <c r="TRZ119" s="2"/>
      <c r="TSA119" s="2"/>
      <c r="TSB119" s="2"/>
      <c r="TSC119" s="2"/>
      <c r="TSD119" s="2"/>
      <c r="TSE119" s="2"/>
      <c r="TSF119" s="2"/>
      <c r="TSG119" s="2"/>
      <c r="TSH119" s="2"/>
      <c r="TSI119" s="2"/>
      <c r="TSJ119" s="2"/>
      <c r="TSK119" s="2"/>
      <c r="TSL119" s="2"/>
      <c r="TSM119" s="2"/>
      <c r="TSN119" s="2"/>
      <c r="TSO119" s="2"/>
      <c r="TSP119" s="2"/>
      <c r="TSQ119" s="2"/>
      <c r="TSR119" s="2"/>
      <c r="TSS119" s="2"/>
      <c r="TST119" s="2"/>
      <c r="TSU119" s="2"/>
      <c r="TSV119" s="2"/>
      <c r="TSW119" s="2"/>
      <c r="TSX119" s="2"/>
      <c r="TSY119" s="2"/>
      <c r="TSZ119" s="2"/>
      <c r="TTA119" s="2"/>
      <c r="TTB119" s="2"/>
      <c r="TTC119" s="2"/>
      <c r="TTD119" s="2"/>
      <c r="TTE119" s="2"/>
      <c r="TTF119" s="2"/>
      <c r="TTG119" s="2"/>
      <c r="TTH119" s="2"/>
      <c r="TTI119" s="2"/>
      <c r="TTJ119" s="2"/>
      <c r="TTK119" s="2"/>
      <c r="TTL119" s="2"/>
      <c r="TTM119" s="2"/>
      <c r="TTN119" s="2"/>
      <c r="TTO119" s="2"/>
      <c r="TTP119" s="2"/>
      <c r="TTQ119" s="2"/>
      <c r="TTR119" s="2"/>
      <c r="TTS119" s="2"/>
      <c r="TTT119" s="2"/>
      <c r="TTU119" s="2"/>
      <c r="TTV119" s="2"/>
      <c r="TTW119" s="2"/>
      <c r="TTX119" s="2"/>
      <c r="TTY119" s="2"/>
      <c r="TTZ119" s="2"/>
      <c r="TUA119" s="2"/>
      <c r="TUB119" s="2"/>
      <c r="TUC119" s="2"/>
      <c r="TUD119" s="2"/>
      <c r="TUE119" s="2"/>
      <c r="TUF119" s="2"/>
      <c r="TUG119" s="2"/>
      <c r="TUH119" s="2"/>
      <c r="TUI119" s="2"/>
      <c r="TUJ119" s="2"/>
      <c r="TUK119" s="2"/>
      <c r="TUL119" s="2"/>
      <c r="TUM119" s="2"/>
      <c r="TUN119" s="2"/>
      <c r="TUO119" s="2"/>
      <c r="TUP119" s="2"/>
      <c r="TUQ119" s="2"/>
      <c r="TUR119" s="2"/>
      <c r="TUS119" s="2"/>
      <c r="TUT119" s="2"/>
      <c r="TUU119" s="2"/>
      <c r="TUV119" s="2"/>
      <c r="TUW119" s="2"/>
      <c r="TUX119" s="2"/>
      <c r="TUY119" s="2"/>
      <c r="TUZ119" s="2"/>
      <c r="TVA119" s="2"/>
      <c r="TVB119" s="2"/>
      <c r="TVC119" s="2"/>
      <c r="TVD119" s="2"/>
      <c r="TVE119" s="2"/>
      <c r="TVF119" s="2"/>
      <c r="TVG119" s="2"/>
      <c r="TVH119" s="2"/>
      <c r="TVI119" s="2"/>
      <c r="TVJ119" s="2"/>
      <c r="TVK119" s="2"/>
      <c r="TVL119" s="2"/>
      <c r="TVM119" s="2"/>
      <c r="TVN119" s="2"/>
      <c r="TVO119" s="2"/>
      <c r="TVP119" s="2"/>
      <c r="TVQ119" s="2"/>
      <c r="TVR119" s="2"/>
      <c r="TVS119" s="2"/>
      <c r="TVT119" s="2"/>
      <c r="TVU119" s="2"/>
      <c r="TVV119" s="2"/>
      <c r="TVW119" s="2"/>
      <c r="TVX119" s="2"/>
      <c r="TVY119" s="2"/>
      <c r="TVZ119" s="2"/>
      <c r="TWA119" s="2"/>
      <c r="TWB119" s="2"/>
      <c r="TWC119" s="2"/>
      <c r="TWD119" s="2"/>
      <c r="TWE119" s="2"/>
      <c r="TWF119" s="2"/>
      <c r="TWG119" s="2"/>
      <c r="TWH119" s="2"/>
      <c r="TWI119" s="2"/>
      <c r="TWJ119" s="2"/>
      <c r="TWK119" s="2"/>
      <c r="TWL119" s="2"/>
      <c r="TWM119" s="2"/>
      <c r="TWN119" s="2"/>
      <c r="TWO119" s="2"/>
      <c r="TWP119" s="2"/>
      <c r="TWQ119" s="2"/>
      <c r="TWR119" s="2"/>
      <c r="TWS119" s="2"/>
      <c r="TWT119" s="2"/>
      <c r="TWU119" s="2"/>
      <c r="TWV119" s="2"/>
      <c r="TWW119" s="2"/>
      <c r="TWX119" s="2"/>
      <c r="TWY119" s="2"/>
      <c r="TWZ119" s="2"/>
      <c r="TXA119" s="2"/>
      <c r="TXB119" s="2"/>
      <c r="TXC119" s="2"/>
      <c r="TXD119" s="2"/>
      <c r="TXE119" s="2"/>
      <c r="TXF119" s="2"/>
      <c r="TXG119" s="2"/>
      <c r="TXH119" s="2"/>
      <c r="TXI119" s="2"/>
      <c r="TXJ119" s="2"/>
      <c r="TXK119" s="2"/>
      <c r="TXL119" s="2"/>
      <c r="TXM119" s="2"/>
      <c r="TXN119" s="2"/>
      <c r="TXO119" s="2"/>
      <c r="TXP119" s="2"/>
      <c r="TXQ119" s="2"/>
      <c r="TXR119" s="2"/>
      <c r="TXS119" s="2"/>
      <c r="TXT119" s="2"/>
      <c r="TXU119" s="2"/>
      <c r="TXV119" s="2"/>
      <c r="TXW119" s="2"/>
      <c r="TXX119" s="2"/>
      <c r="TXY119" s="2"/>
      <c r="TXZ119" s="2"/>
      <c r="TYA119" s="2"/>
      <c r="TYB119" s="2"/>
      <c r="TYC119" s="2"/>
      <c r="TYD119" s="2"/>
      <c r="TYE119" s="2"/>
      <c r="TYF119" s="2"/>
      <c r="TYG119" s="2"/>
      <c r="TYH119" s="2"/>
      <c r="TYI119" s="2"/>
      <c r="TYJ119" s="2"/>
      <c r="TYK119" s="2"/>
      <c r="TYL119" s="2"/>
      <c r="TYM119" s="2"/>
      <c r="TYN119" s="2"/>
      <c r="TYO119" s="2"/>
      <c r="TYP119" s="2"/>
      <c r="TYQ119" s="2"/>
      <c r="TYR119" s="2"/>
      <c r="TYS119" s="2"/>
      <c r="TYT119" s="2"/>
      <c r="TYU119" s="2"/>
      <c r="TYV119" s="2"/>
      <c r="TYW119" s="2"/>
      <c r="TYX119" s="2"/>
      <c r="TYY119" s="2"/>
      <c r="TYZ119" s="2"/>
      <c r="TZA119" s="2"/>
      <c r="TZB119" s="2"/>
      <c r="TZC119" s="2"/>
      <c r="TZD119" s="2"/>
      <c r="TZE119" s="2"/>
      <c r="TZF119" s="2"/>
      <c r="TZG119" s="2"/>
      <c r="TZH119" s="2"/>
      <c r="TZI119" s="2"/>
      <c r="TZJ119" s="2"/>
      <c r="TZK119" s="2"/>
      <c r="TZL119" s="2"/>
      <c r="TZM119" s="2"/>
      <c r="TZN119" s="2"/>
      <c r="TZO119" s="2"/>
      <c r="TZP119" s="2"/>
      <c r="TZQ119" s="2"/>
      <c r="TZR119" s="2"/>
      <c r="TZS119" s="2"/>
      <c r="TZT119" s="2"/>
      <c r="TZU119" s="2"/>
      <c r="TZV119" s="2"/>
      <c r="TZW119" s="2"/>
      <c r="TZX119" s="2"/>
      <c r="TZY119" s="2"/>
      <c r="TZZ119" s="2"/>
      <c r="UAA119" s="2"/>
      <c r="UAB119" s="2"/>
      <c r="UAC119" s="2"/>
      <c r="UAD119" s="2"/>
      <c r="UAE119" s="2"/>
      <c r="UAF119" s="2"/>
      <c r="UAG119" s="2"/>
      <c r="UAH119" s="2"/>
      <c r="UAI119" s="2"/>
      <c r="UAJ119" s="2"/>
      <c r="UAK119" s="2"/>
      <c r="UAL119" s="2"/>
      <c r="UAM119" s="2"/>
      <c r="UAN119" s="2"/>
      <c r="UAO119" s="2"/>
      <c r="UAP119" s="2"/>
      <c r="UAQ119" s="2"/>
      <c r="UAR119" s="2"/>
      <c r="UAS119" s="2"/>
      <c r="UAT119" s="2"/>
      <c r="UAU119" s="2"/>
      <c r="UAV119" s="2"/>
      <c r="UAW119" s="2"/>
      <c r="UAX119" s="2"/>
      <c r="UAY119" s="2"/>
      <c r="UAZ119" s="2"/>
      <c r="UBA119" s="2"/>
      <c r="UBB119" s="2"/>
      <c r="UBC119" s="2"/>
      <c r="UBD119" s="2"/>
      <c r="UBE119" s="2"/>
      <c r="UBF119" s="2"/>
      <c r="UBG119" s="2"/>
      <c r="UBH119" s="2"/>
      <c r="UBI119" s="2"/>
      <c r="UBJ119" s="2"/>
      <c r="UBK119" s="2"/>
      <c r="UBL119" s="2"/>
      <c r="UBM119" s="2"/>
      <c r="UBN119" s="2"/>
      <c r="UBO119" s="2"/>
      <c r="UBP119" s="2"/>
      <c r="UBQ119" s="2"/>
      <c r="UBR119" s="2"/>
      <c r="UBS119" s="2"/>
      <c r="UBT119" s="2"/>
      <c r="UBU119" s="2"/>
      <c r="UBV119" s="2"/>
      <c r="UBW119" s="2"/>
      <c r="UBX119" s="2"/>
      <c r="UBY119" s="2"/>
      <c r="UBZ119" s="2"/>
      <c r="UCA119" s="2"/>
      <c r="UCB119" s="2"/>
      <c r="UCC119" s="2"/>
      <c r="UCD119" s="2"/>
      <c r="UCE119" s="2"/>
      <c r="UCF119" s="2"/>
      <c r="UCG119" s="2"/>
      <c r="UCH119" s="2"/>
      <c r="UCI119" s="2"/>
      <c r="UCJ119" s="2"/>
      <c r="UCK119" s="2"/>
      <c r="UCL119" s="2"/>
      <c r="UCM119" s="2"/>
      <c r="UCN119" s="2"/>
      <c r="UCO119" s="2"/>
      <c r="UCP119" s="2"/>
      <c r="UCQ119" s="2"/>
      <c r="UCR119" s="2"/>
      <c r="UCS119" s="2"/>
      <c r="UCT119" s="2"/>
      <c r="UCU119" s="2"/>
      <c r="UCV119" s="2"/>
      <c r="UCW119" s="2"/>
      <c r="UCX119" s="2"/>
      <c r="UCY119" s="2"/>
      <c r="UCZ119" s="2"/>
      <c r="UDA119" s="2"/>
      <c r="UDB119" s="2"/>
      <c r="UDC119" s="2"/>
      <c r="UDD119" s="2"/>
      <c r="UDE119" s="2"/>
      <c r="UDF119" s="2"/>
      <c r="UDG119" s="2"/>
      <c r="UDH119" s="2"/>
      <c r="UDI119" s="2"/>
      <c r="UDJ119" s="2"/>
      <c r="UDK119" s="2"/>
      <c r="UDL119" s="2"/>
      <c r="UDM119" s="2"/>
      <c r="UDN119" s="2"/>
      <c r="UDO119" s="2"/>
      <c r="UDP119" s="2"/>
      <c r="UDQ119" s="2"/>
      <c r="UDR119" s="2"/>
      <c r="UDS119" s="2"/>
      <c r="UDT119" s="2"/>
      <c r="UDU119" s="2"/>
      <c r="UDV119" s="2"/>
      <c r="UDW119" s="2"/>
      <c r="UDX119" s="2"/>
      <c r="UDY119" s="2"/>
      <c r="UDZ119" s="2"/>
      <c r="UEA119" s="2"/>
      <c r="UEB119" s="2"/>
      <c r="UEC119" s="2"/>
      <c r="UED119" s="2"/>
      <c r="UEE119" s="2"/>
      <c r="UEF119" s="2"/>
      <c r="UEG119" s="2"/>
      <c r="UEH119" s="2"/>
      <c r="UEI119" s="2"/>
      <c r="UEJ119" s="2"/>
      <c r="UEK119" s="2"/>
      <c r="UEL119" s="2"/>
      <c r="UEM119" s="2"/>
      <c r="UEN119" s="2"/>
      <c r="UEO119" s="2"/>
      <c r="UEP119" s="2"/>
      <c r="UEQ119" s="2"/>
      <c r="UER119" s="2"/>
      <c r="UES119" s="2"/>
      <c r="UET119" s="2"/>
      <c r="UEU119" s="2"/>
      <c r="UEV119" s="2"/>
      <c r="UEW119" s="2"/>
      <c r="UEX119" s="2"/>
      <c r="UEY119" s="2"/>
      <c r="UEZ119" s="2"/>
      <c r="UFA119" s="2"/>
      <c r="UFB119" s="2"/>
      <c r="UFC119" s="2"/>
      <c r="UFD119" s="2"/>
      <c r="UFE119" s="2"/>
      <c r="UFF119" s="2"/>
      <c r="UFG119" s="2"/>
      <c r="UFH119" s="2"/>
      <c r="UFI119" s="2"/>
      <c r="UFJ119" s="2"/>
      <c r="UFK119" s="2"/>
      <c r="UFL119" s="2"/>
      <c r="UFM119" s="2"/>
      <c r="UFN119" s="2"/>
      <c r="UFO119" s="2"/>
      <c r="UFP119" s="2"/>
      <c r="UFQ119" s="2"/>
      <c r="UFR119" s="2"/>
      <c r="UFS119" s="2"/>
      <c r="UFT119" s="2"/>
      <c r="UFU119" s="2"/>
      <c r="UFV119" s="2"/>
      <c r="UFW119" s="2"/>
      <c r="UFX119" s="2"/>
      <c r="UFY119" s="2"/>
      <c r="UFZ119" s="2"/>
      <c r="UGA119" s="2"/>
      <c r="UGB119" s="2"/>
      <c r="UGC119" s="2"/>
      <c r="UGD119" s="2"/>
      <c r="UGE119" s="2"/>
      <c r="UGF119" s="2"/>
      <c r="UGG119" s="2"/>
      <c r="UGH119" s="2"/>
      <c r="UGI119" s="2"/>
      <c r="UGJ119" s="2"/>
      <c r="UGK119" s="2"/>
      <c r="UGL119" s="2"/>
      <c r="UGM119" s="2"/>
      <c r="UGN119" s="2"/>
      <c r="UGO119" s="2"/>
      <c r="UGP119" s="2"/>
      <c r="UGQ119" s="2"/>
      <c r="UGR119" s="2"/>
      <c r="UGS119" s="2"/>
      <c r="UGT119" s="2"/>
      <c r="UGU119" s="2"/>
      <c r="UGV119" s="2"/>
      <c r="UGW119" s="2"/>
      <c r="UGX119" s="2"/>
      <c r="UGY119" s="2"/>
      <c r="UGZ119" s="2"/>
      <c r="UHA119" s="2"/>
      <c r="UHB119" s="2"/>
      <c r="UHC119" s="2"/>
      <c r="UHD119" s="2"/>
      <c r="UHE119" s="2"/>
      <c r="UHF119" s="2"/>
      <c r="UHG119" s="2"/>
      <c r="UHH119" s="2"/>
      <c r="UHI119" s="2"/>
      <c r="UHJ119" s="2"/>
      <c r="UHK119" s="2"/>
      <c r="UHL119" s="2"/>
      <c r="UHM119" s="2"/>
      <c r="UHN119" s="2"/>
      <c r="UHO119" s="2"/>
      <c r="UHP119" s="2"/>
      <c r="UHQ119" s="2"/>
      <c r="UHR119" s="2"/>
      <c r="UHS119" s="2"/>
      <c r="UHT119" s="2"/>
      <c r="UHU119" s="2"/>
      <c r="UHV119" s="2"/>
      <c r="UHW119" s="2"/>
      <c r="UHX119" s="2"/>
      <c r="UHY119" s="2"/>
      <c r="UHZ119" s="2"/>
      <c r="UIA119" s="2"/>
      <c r="UIB119" s="2"/>
      <c r="UIC119" s="2"/>
      <c r="UID119" s="2"/>
      <c r="UIE119" s="2"/>
      <c r="UIF119" s="2"/>
      <c r="UIG119" s="2"/>
      <c r="UIH119" s="2"/>
      <c r="UII119" s="2"/>
      <c r="UIJ119" s="2"/>
      <c r="UIK119" s="2"/>
      <c r="UIL119" s="2"/>
      <c r="UIM119" s="2"/>
      <c r="UIN119" s="2"/>
      <c r="UIO119" s="2"/>
      <c r="UIP119" s="2"/>
      <c r="UIQ119" s="2"/>
      <c r="UIR119" s="2"/>
      <c r="UIS119" s="2"/>
      <c r="UIT119" s="2"/>
      <c r="UIU119" s="2"/>
      <c r="UIV119" s="2"/>
      <c r="UIW119" s="2"/>
      <c r="UIX119" s="2"/>
      <c r="UIY119" s="2"/>
      <c r="UIZ119" s="2"/>
      <c r="UJA119" s="2"/>
      <c r="UJB119" s="2"/>
      <c r="UJC119" s="2"/>
      <c r="UJD119" s="2"/>
      <c r="UJE119" s="2"/>
      <c r="UJF119" s="2"/>
      <c r="UJG119" s="2"/>
      <c r="UJH119" s="2"/>
      <c r="UJI119" s="2"/>
      <c r="UJJ119" s="2"/>
      <c r="UJK119" s="2"/>
      <c r="UJL119" s="2"/>
      <c r="UJM119" s="2"/>
      <c r="UJN119" s="2"/>
      <c r="UJO119" s="2"/>
      <c r="UJP119" s="2"/>
      <c r="UJQ119" s="2"/>
      <c r="UJR119" s="2"/>
      <c r="UJS119" s="2"/>
      <c r="UJT119" s="2"/>
      <c r="UJU119" s="2"/>
      <c r="UJV119" s="2"/>
      <c r="UJW119" s="2"/>
      <c r="UJX119" s="2"/>
      <c r="UJY119" s="2"/>
      <c r="UJZ119" s="2"/>
      <c r="UKA119" s="2"/>
      <c r="UKB119" s="2"/>
      <c r="UKC119" s="2"/>
      <c r="UKD119" s="2"/>
      <c r="UKE119" s="2"/>
      <c r="UKF119" s="2"/>
      <c r="UKG119" s="2"/>
      <c r="UKH119" s="2"/>
      <c r="UKI119" s="2"/>
      <c r="UKJ119" s="2"/>
      <c r="UKK119" s="2"/>
      <c r="UKL119" s="2"/>
      <c r="UKM119" s="2"/>
      <c r="UKN119" s="2"/>
      <c r="UKO119" s="2"/>
      <c r="UKP119" s="2"/>
      <c r="UKQ119" s="2"/>
      <c r="UKR119" s="2"/>
      <c r="UKS119" s="2"/>
      <c r="UKT119" s="2"/>
      <c r="UKU119" s="2"/>
      <c r="UKV119" s="2"/>
      <c r="UKW119" s="2"/>
      <c r="UKX119" s="2"/>
      <c r="UKY119" s="2"/>
      <c r="UKZ119" s="2"/>
      <c r="ULA119" s="2"/>
      <c r="ULB119" s="2"/>
      <c r="ULC119" s="2"/>
      <c r="ULD119" s="2"/>
      <c r="ULE119" s="2"/>
      <c r="ULF119" s="2"/>
      <c r="ULG119" s="2"/>
      <c r="ULH119" s="2"/>
      <c r="ULI119" s="2"/>
      <c r="ULJ119" s="2"/>
      <c r="ULK119" s="2"/>
      <c r="ULL119" s="2"/>
      <c r="ULM119" s="2"/>
      <c r="ULN119" s="2"/>
      <c r="ULO119" s="2"/>
      <c r="ULP119" s="2"/>
      <c r="ULQ119" s="2"/>
      <c r="ULR119" s="2"/>
      <c r="ULS119" s="2"/>
      <c r="ULT119" s="2"/>
      <c r="ULU119" s="2"/>
      <c r="ULV119" s="2"/>
      <c r="ULW119" s="2"/>
      <c r="ULX119" s="2"/>
      <c r="ULY119" s="2"/>
      <c r="ULZ119" s="2"/>
      <c r="UMA119" s="2"/>
      <c r="UMB119" s="2"/>
      <c r="UMC119" s="2"/>
      <c r="UMD119" s="2"/>
      <c r="UME119" s="2"/>
      <c r="UMF119" s="2"/>
      <c r="UMG119" s="2"/>
      <c r="UMH119" s="2"/>
      <c r="UMI119" s="2"/>
      <c r="UMJ119" s="2"/>
      <c r="UMK119" s="2"/>
      <c r="UML119" s="2"/>
      <c r="UMM119" s="2"/>
      <c r="UMN119" s="2"/>
      <c r="UMO119" s="2"/>
      <c r="UMP119" s="2"/>
      <c r="UMQ119" s="2"/>
      <c r="UMR119" s="2"/>
      <c r="UMS119" s="2"/>
      <c r="UMT119" s="2"/>
      <c r="UMU119" s="2"/>
      <c r="UMV119" s="2"/>
      <c r="UMW119" s="2"/>
      <c r="UMX119" s="2"/>
      <c r="UMY119" s="2"/>
      <c r="UMZ119" s="2"/>
      <c r="UNA119" s="2"/>
      <c r="UNB119" s="2"/>
      <c r="UNC119" s="2"/>
      <c r="UND119" s="2"/>
      <c r="UNE119" s="2"/>
      <c r="UNF119" s="2"/>
      <c r="UNG119" s="2"/>
      <c r="UNH119" s="2"/>
      <c r="UNI119" s="2"/>
      <c r="UNJ119" s="2"/>
      <c r="UNK119" s="2"/>
      <c r="UNL119" s="2"/>
      <c r="UNM119" s="2"/>
      <c r="UNN119" s="2"/>
      <c r="UNO119" s="2"/>
      <c r="UNP119" s="2"/>
      <c r="UNQ119" s="2"/>
      <c r="UNR119" s="2"/>
      <c r="UNS119" s="2"/>
      <c r="UNT119" s="2"/>
      <c r="UNU119" s="2"/>
      <c r="UNV119" s="2"/>
      <c r="UNW119" s="2"/>
      <c r="UNX119" s="2"/>
      <c r="UNY119" s="2"/>
      <c r="UNZ119" s="2"/>
      <c r="UOA119" s="2"/>
      <c r="UOB119" s="2"/>
      <c r="UOC119" s="2"/>
      <c r="UOD119" s="2"/>
      <c r="UOE119" s="2"/>
      <c r="UOF119" s="2"/>
      <c r="UOG119" s="2"/>
      <c r="UOH119" s="2"/>
      <c r="UOI119" s="2"/>
      <c r="UOJ119" s="2"/>
      <c r="UOK119" s="2"/>
      <c r="UOL119" s="2"/>
      <c r="UOM119" s="2"/>
      <c r="UON119" s="2"/>
      <c r="UOO119" s="2"/>
      <c r="UOP119" s="2"/>
      <c r="UOQ119" s="2"/>
      <c r="UOR119" s="2"/>
      <c r="UOS119" s="2"/>
      <c r="UOT119" s="2"/>
      <c r="UOU119" s="2"/>
      <c r="UOV119" s="2"/>
      <c r="UOW119" s="2"/>
      <c r="UOX119" s="2"/>
      <c r="UOY119" s="2"/>
      <c r="UOZ119" s="2"/>
      <c r="UPA119" s="2"/>
      <c r="UPB119" s="2"/>
      <c r="UPC119" s="2"/>
      <c r="UPD119" s="2"/>
      <c r="UPE119" s="2"/>
      <c r="UPF119" s="2"/>
      <c r="UPG119" s="2"/>
      <c r="UPH119" s="2"/>
      <c r="UPI119" s="2"/>
      <c r="UPJ119" s="2"/>
      <c r="UPK119" s="2"/>
      <c r="UPL119" s="2"/>
      <c r="UPM119" s="2"/>
      <c r="UPN119" s="2"/>
      <c r="UPO119" s="2"/>
      <c r="UPP119" s="2"/>
      <c r="UPQ119" s="2"/>
      <c r="UPR119" s="2"/>
      <c r="UPS119" s="2"/>
      <c r="UPT119" s="2"/>
      <c r="UPU119" s="2"/>
      <c r="UPV119" s="2"/>
      <c r="UPW119" s="2"/>
      <c r="UPX119" s="2"/>
      <c r="UPY119" s="2"/>
      <c r="UPZ119" s="2"/>
      <c r="UQA119" s="2"/>
      <c r="UQB119" s="2"/>
      <c r="UQC119" s="2"/>
      <c r="UQD119" s="2"/>
      <c r="UQE119" s="2"/>
      <c r="UQF119" s="2"/>
      <c r="UQG119" s="2"/>
      <c r="UQH119" s="2"/>
      <c r="UQI119" s="2"/>
      <c r="UQJ119" s="2"/>
      <c r="UQK119" s="2"/>
      <c r="UQL119" s="2"/>
      <c r="UQM119" s="2"/>
      <c r="UQN119" s="2"/>
      <c r="UQO119" s="2"/>
      <c r="UQP119" s="2"/>
      <c r="UQQ119" s="2"/>
      <c r="UQR119" s="2"/>
      <c r="UQS119" s="2"/>
      <c r="UQT119" s="2"/>
      <c r="UQU119" s="2"/>
      <c r="UQV119" s="2"/>
      <c r="UQW119" s="2"/>
      <c r="UQX119" s="2"/>
      <c r="UQY119" s="2"/>
      <c r="UQZ119" s="2"/>
      <c r="URA119" s="2"/>
      <c r="URB119" s="2"/>
      <c r="URC119" s="2"/>
      <c r="URD119" s="2"/>
      <c r="URE119" s="2"/>
      <c r="URF119" s="2"/>
      <c r="URG119" s="2"/>
      <c r="URH119" s="2"/>
      <c r="URI119" s="2"/>
      <c r="URJ119" s="2"/>
      <c r="URK119" s="2"/>
      <c r="URL119" s="2"/>
      <c r="URM119" s="2"/>
      <c r="URN119" s="2"/>
      <c r="URO119" s="2"/>
      <c r="URP119" s="2"/>
      <c r="URQ119" s="2"/>
      <c r="URR119" s="2"/>
      <c r="URS119" s="2"/>
      <c r="URT119" s="2"/>
      <c r="URU119" s="2"/>
      <c r="URV119" s="2"/>
      <c r="URW119" s="2"/>
      <c r="URX119" s="2"/>
      <c r="URY119" s="2"/>
      <c r="URZ119" s="2"/>
      <c r="USA119" s="2"/>
      <c r="USB119" s="2"/>
      <c r="USC119" s="2"/>
      <c r="USD119" s="2"/>
      <c r="USE119" s="2"/>
      <c r="USF119" s="2"/>
      <c r="USG119" s="2"/>
      <c r="USH119" s="2"/>
      <c r="USI119" s="2"/>
      <c r="USJ119" s="2"/>
      <c r="USK119" s="2"/>
      <c r="USL119" s="2"/>
      <c r="USM119" s="2"/>
      <c r="USN119" s="2"/>
      <c r="USO119" s="2"/>
      <c r="USP119" s="2"/>
      <c r="USQ119" s="2"/>
      <c r="USR119" s="2"/>
      <c r="USS119" s="2"/>
      <c r="UST119" s="2"/>
      <c r="USU119" s="2"/>
      <c r="USV119" s="2"/>
      <c r="USW119" s="2"/>
      <c r="USX119" s="2"/>
      <c r="USY119" s="2"/>
      <c r="USZ119" s="2"/>
      <c r="UTA119" s="2"/>
      <c r="UTB119" s="2"/>
      <c r="UTC119" s="2"/>
      <c r="UTD119" s="2"/>
      <c r="UTE119" s="2"/>
      <c r="UTF119" s="2"/>
      <c r="UTG119" s="2"/>
      <c r="UTH119" s="2"/>
      <c r="UTI119" s="2"/>
      <c r="UTJ119" s="2"/>
      <c r="UTK119" s="2"/>
      <c r="UTL119" s="2"/>
      <c r="UTM119" s="2"/>
      <c r="UTN119" s="2"/>
      <c r="UTO119" s="2"/>
      <c r="UTP119" s="2"/>
      <c r="UTQ119" s="2"/>
      <c r="UTR119" s="2"/>
      <c r="UTS119" s="2"/>
      <c r="UTT119" s="2"/>
      <c r="UTU119" s="2"/>
      <c r="UTV119" s="2"/>
      <c r="UTW119" s="2"/>
      <c r="UTX119" s="2"/>
      <c r="UTY119" s="2"/>
      <c r="UTZ119" s="2"/>
      <c r="UUA119" s="2"/>
      <c r="UUB119" s="2"/>
      <c r="UUC119" s="2"/>
      <c r="UUD119" s="2"/>
      <c r="UUE119" s="2"/>
      <c r="UUF119" s="2"/>
      <c r="UUG119" s="2"/>
      <c r="UUH119" s="2"/>
      <c r="UUI119" s="2"/>
      <c r="UUJ119" s="2"/>
      <c r="UUK119" s="2"/>
      <c r="UUL119" s="2"/>
      <c r="UUM119" s="2"/>
      <c r="UUN119" s="2"/>
      <c r="UUO119" s="2"/>
      <c r="UUP119" s="2"/>
      <c r="UUQ119" s="2"/>
      <c r="UUR119" s="2"/>
      <c r="UUS119" s="2"/>
      <c r="UUT119" s="2"/>
      <c r="UUU119" s="2"/>
      <c r="UUV119" s="2"/>
      <c r="UUW119" s="2"/>
      <c r="UUX119" s="2"/>
      <c r="UUY119" s="2"/>
      <c r="UUZ119" s="2"/>
      <c r="UVA119" s="2"/>
      <c r="UVB119" s="2"/>
      <c r="UVC119" s="2"/>
      <c r="UVD119" s="2"/>
      <c r="UVE119" s="2"/>
      <c r="UVF119" s="2"/>
      <c r="UVG119" s="2"/>
      <c r="UVH119" s="2"/>
      <c r="UVI119" s="2"/>
      <c r="UVJ119" s="2"/>
      <c r="UVK119" s="2"/>
      <c r="UVL119" s="2"/>
      <c r="UVM119" s="2"/>
      <c r="UVN119" s="2"/>
      <c r="UVO119" s="2"/>
      <c r="UVP119" s="2"/>
      <c r="UVQ119" s="2"/>
      <c r="UVR119" s="2"/>
      <c r="UVS119" s="2"/>
      <c r="UVT119" s="2"/>
      <c r="UVU119" s="2"/>
      <c r="UVV119" s="2"/>
      <c r="UVW119" s="2"/>
      <c r="UVX119" s="2"/>
      <c r="UVY119" s="2"/>
      <c r="UVZ119" s="2"/>
      <c r="UWA119" s="2"/>
      <c r="UWB119" s="2"/>
      <c r="UWC119" s="2"/>
      <c r="UWD119" s="2"/>
      <c r="UWE119" s="2"/>
      <c r="UWF119" s="2"/>
      <c r="UWG119" s="2"/>
      <c r="UWH119" s="2"/>
      <c r="UWI119" s="2"/>
      <c r="UWJ119" s="2"/>
      <c r="UWK119" s="2"/>
      <c r="UWL119" s="2"/>
      <c r="UWM119" s="2"/>
      <c r="UWN119" s="2"/>
      <c r="UWO119" s="2"/>
      <c r="UWP119" s="2"/>
      <c r="UWQ119" s="2"/>
      <c r="UWR119" s="2"/>
      <c r="UWS119" s="2"/>
      <c r="UWT119" s="2"/>
      <c r="UWU119" s="2"/>
      <c r="UWV119" s="2"/>
      <c r="UWW119" s="2"/>
      <c r="UWX119" s="2"/>
      <c r="UWY119" s="2"/>
      <c r="UWZ119" s="2"/>
      <c r="UXA119" s="2"/>
      <c r="UXB119" s="2"/>
      <c r="UXC119" s="2"/>
      <c r="UXD119" s="2"/>
      <c r="UXE119" s="2"/>
      <c r="UXF119" s="2"/>
      <c r="UXG119" s="2"/>
      <c r="UXH119" s="2"/>
      <c r="UXI119" s="2"/>
      <c r="UXJ119" s="2"/>
      <c r="UXK119" s="2"/>
      <c r="UXL119" s="2"/>
      <c r="UXM119" s="2"/>
      <c r="UXN119" s="2"/>
      <c r="UXO119" s="2"/>
      <c r="UXP119" s="2"/>
      <c r="UXQ119" s="2"/>
      <c r="UXR119" s="2"/>
      <c r="UXS119" s="2"/>
      <c r="UXT119" s="2"/>
      <c r="UXU119" s="2"/>
      <c r="UXV119" s="2"/>
      <c r="UXW119" s="2"/>
      <c r="UXX119" s="2"/>
      <c r="UXY119" s="2"/>
      <c r="UXZ119" s="2"/>
      <c r="UYA119" s="2"/>
      <c r="UYB119" s="2"/>
      <c r="UYC119" s="2"/>
      <c r="UYD119" s="2"/>
      <c r="UYE119" s="2"/>
      <c r="UYF119" s="2"/>
      <c r="UYG119" s="2"/>
      <c r="UYH119" s="2"/>
      <c r="UYI119" s="2"/>
      <c r="UYJ119" s="2"/>
      <c r="UYK119" s="2"/>
      <c r="UYL119" s="2"/>
      <c r="UYM119" s="2"/>
      <c r="UYN119" s="2"/>
      <c r="UYO119" s="2"/>
      <c r="UYP119" s="2"/>
      <c r="UYQ119" s="2"/>
      <c r="UYR119" s="2"/>
      <c r="UYS119" s="2"/>
      <c r="UYT119" s="2"/>
      <c r="UYU119" s="2"/>
      <c r="UYV119" s="2"/>
      <c r="UYW119" s="2"/>
      <c r="UYX119" s="2"/>
      <c r="UYY119" s="2"/>
      <c r="UYZ119" s="2"/>
      <c r="UZA119" s="2"/>
      <c r="UZB119" s="2"/>
      <c r="UZC119" s="2"/>
      <c r="UZD119" s="2"/>
      <c r="UZE119" s="2"/>
      <c r="UZF119" s="2"/>
      <c r="UZG119" s="2"/>
      <c r="UZH119" s="2"/>
      <c r="UZI119" s="2"/>
      <c r="UZJ119" s="2"/>
      <c r="UZK119" s="2"/>
      <c r="UZL119" s="2"/>
      <c r="UZM119" s="2"/>
      <c r="UZN119" s="2"/>
      <c r="UZO119" s="2"/>
      <c r="UZP119" s="2"/>
      <c r="UZQ119" s="2"/>
      <c r="UZR119" s="2"/>
      <c r="UZS119" s="2"/>
      <c r="UZT119" s="2"/>
      <c r="UZU119" s="2"/>
      <c r="UZV119" s="2"/>
      <c r="UZW119" s="2"/>
      <c r="UZX119" s="2"/>
      <c r="UZY119" s="2"/>
      <c r="UZZ119" s="2"/>
      <c r="VAA119" s="2"/>
      <c r="VAB119" s="2"/>
      <c r="VAC119" s="2"/>
      <c r="VAD119" s="2"/>
      <c r="VAE119" s="2"/>
      <c r="VAF119" s="2"/>
      <c r="VAG119" s="2"/>
      <c r="VAH119" s="2"/>
      <c r="VAI119" s="2"/>
      <c r="VAJ119" s="2"/>
      <c r="VAK119" s="2"/>
      <c r="VAL119" s="2"/>
      <c r="VAM119" s="2"/>
      <c r="VAN119" s="2"/>
      <c r="VAO119" s="2"/>
      <c r="VAP119" s="2"/>
      <c r="VAQ119" s="2"/>
      <c r="VAR119" s="2"/>
      <c r="VAS119" s="2"/>
      <c r="VAT119" s="2"/>
      <c r="VAU119" s="2"/>
      <c r="VAV119" s="2"/>
      <c r="VAW119" s="2"/>
      <c r="VAX119" s="2"/>
      <c r="VAY119" s="2"/>
      <c r="VAZ119" s="2"/>
      <c r="VBA119" s="2"/>
      <c r="VBB119" s="2"/>
      <c r="VBC119" s="2"/>
      <c r="VBD119" s="2"/>
      <c r="VBE119" s="2"/>
      <c r="VBF119" s="2"/>
      <c r="VBG119" s="2"/>
      <c r="VBH119" s="2"/>
      <c r="VBI119" s="2"/>
      <c r="VBJ119" s="2"/>
      <c r="VBK119" s="2"/>
      <c r="VBL119" s="2"/>
      <c r="VBM119" s="2"/>
      <c r="VBN119" s="2"/>
      <c r="VBO119" s="2"/>
      <c r="VBP119" s="2"/>
      <c r="VBQ119" s="2"/>
      <c r="VBR119" s="2"/>
      <c r="VBS119" s="2"/>
      <c r="VBT119" s="2"/>
      <c r="VBU119" s="2"/>
      <c r="VBV119" s="2"/>
      <c r="VBW119" s="2"/>
      <c r="VBX119" s="2"/>
      <c r="VBY119" s="2"/>
      <c r="VBZ119" s="2"/>
      <c r="VCA119" s="2"/>
      <c r="VCB119" s="2"/>
      <c r="VCC119" s="2"/>
      <c r="VCD119" s="2"/>
      <c r="VCE119" s="2"/>
      <c r="VCF119" s="2"/>
      <c r="VCG119" s="2"/>
      <c r="VCH119" s="2"/>
      <c r="VCI119" s="2"/>
      <c r="VCJ119" s="2"/>
      <c r="VCK119" s="2"/>
      <c r="VCL119" s="2"/>
      <c r="VCM119" s="2"/>
      <c r="VCN119" s="2"/>
      <c r="VCO119" s="2"/>
      <c r="VCP119" s="2"/>
      <c r="VCQ119" s="2"/>
      <c r="VCR119" s="2"/>
      <c r="VCS119" s="2"/>
      <c r="VCT119" s="2"/>
      <c r="VCU119" s="2"/>
      <c r="VCV119" s="2"/>
      <c r="VCW119" s="2"/>
      <c r="VCX119" s="2"/>
      <c r="VCY119" s="2"/>
      <c r="VCZ119" s="2"/>
      <c r="VDA119" s="2"/>
      <c r="VDB119" s="2"/>
      <c r="VDC119" s="2"/>
      <c r="VDD119" s="2"/>
      <c r="VDE119" s="2"/>
      <c r="VDF119" s="2"/>
      <c r="VDG119" s="2"/>
      <c r="VDH119" s="2"/>
      <c r="VDI119" s="2"/>
      <c r="VDJ119" s="2"/>
      <c r="VDK119" s="2"/>
      <c r="VDL119" s="2"/>
      <c r="VDM119" s="2"/>
      <c r="VDN119" s="2"/>
      <c r="VDO119" s="2"/>
      <c r="VDP119" s="2"/>
      <c r="VDQ119" s="2"/>
      <c r="VDR119" s="2"/>
      <c r="VDS119" s="2"/>
      <c r="VDT119" s="2"/>
      <c r="VDU119" s="2"/>
      <c r="VDV119" s="2"/>
      <c r="VDW119" s="2"/>
      <c r="VDX119" s="2"/>
      <c r="VDY119" s="2"/>
      <c r="VDZ119" s="2"/>
      <c r="VEA119" s="2"/>
      <c r="VEB119" s="2"/>
      <c r="VEC119" s="2"/>
      <c r="VED119" s="2"/>
      <c r="VEE119" s="2"/>
      <c r="VEF119" s="2"/>
      <c r="VEG119" s="2"/>
      <c r="VEH119" s="2"/>
      <c r="VEI119" s="2"/>
      <c r="VEJ119" s="2"/>
      <c r="VEK119" s="2"/>
      <c r="VEL119" s="2"/>
      <c r="VEM119" s="2"/>
      <c r="VEN119" s="2"/>
      <c r="VEO119" s="2"/>
      <c r="VEP119" s="2"/>
      <c r="VEQ119" s="2"/>
      <c r="VER119" s="2"/>
      <c r="VES119" s="2"/>
      <c r="VET119" s="2"/>
      <c r="VEU119" s="2"/>
      <c r="VEV119" s="2"/>
      <c r="VEW119" s="2"/>
      <c r="VEX119" s="2"/>
      <c r="VEY119" s="2"/>
      <c r="VEZ119" s="2"/>
      <c r="VFA119" s="2"/>
      <c r="VFB119" s="2"/>
      <c r="VFC119" s="2"/>
      <c r="VFD119" s="2"/>
      <c r="VFE119" s="2"/>
      <c r="VFF119" s="2"/>
      <c r="VFG119" s="2"/>
      <c r="VFH119" s="2"/>
      <c r="VFI119" s="2"/>
      <c r="VFJ119" s="2"/>
      <c r="VFK119" s="2"/>
      <c r="VFL119" s="2"/>
      <c r="VFM119" s="2"/>
      <c r="VFN119" s="2"/>
      <c r="VFO119" s="2"/>
      <c r="VFP119" s="2"/>
      <c r="VFQ119" s="2"/>
      <c r="VFR119" s="2"/>
      <c r="VFS119" s="2"/>
      <c r="VFT119" s="2"/>
      <c r="VFU119" s="2"/>
      <c r="VFV119" s="2"/>
      <c r="VFW119" s="2"/>
      <c r="VFX119" s="2"/>
      <c r="VFY119" s="2"/>
      <c r="VFZ119" s="2"/>
      <c r="VGA119" s="2"/>
      <c r="VGB119" s="2"/>
      <c r="VGC119" s="2"/>
      <c r="VGD119" s="2"/>
      <c r="VGE119" s="2"/>
      <c r="VGF119" s="2"/>
      <c r="VGG119" s="2"/>
      <c r="VGH119" s="2"/>
      <c r="VGI119" s="2"/>
      <c r="VGJ119" s="2"/>
      <c r="VGK119" s="2"/>
      <c r="VGL119" s="2"/>
      <c r="VGM119" s="2"/>
      <c r="VGN119" s="2"/>
      <c r="VGO119" s="2"/>
      <c r="VGP119" s="2"/>
      <c r="VGQ119" s="2"/>
      <c r="VGR119" s="2"/>
      <c r="VGS119" s="2"/>
      <c r="VGT119" s="2"/>
      <c r="VGU119" s="2"/>
      <c r="VGV119" s="2"/>
      <c r="VGW119" s="2"/>
      <c r="VGX119" s="2"/>
      <c r="VGY119" s="2"/>
      <c r="VGZ119" s="2"/>
      <c r="VHA119" s="2"/>
      <c r="VHB119" s="2"/>
      <c r="VHC119" s="2"/>
      <c r="VHD119" s="2"/>
      <c r="VHE119" s="2"/>
      <c r="VHF119" s="2"/>
      <c r="VHG119" s="2"/>
      <c r="VHH119" s="2"/>
      <c r="VHI119" s="2"/>
      <c r="VHJ119" s="2"/>
      <c r="VHK119" s="2"/>
      <c r="VHL119" s="2"/>
      <c r="VHM119" s="2"/>
      <c r="VHN119" s="2"/>
      <c r="VHO119" s="2"/>
      <c r="VHP119" s="2"/>
      <c r="VHQ119" s="2"/>
      <c r="VHR119" s="2"/>
      <c r="VHS119" s="2"/>
      <c r="VHT119" s="2"/>
      <c r="VHU119" s="2"/>
      <c r="VHV119" s="2"/>
      <c r="VHW119" s="2"/>
      <c r="VHX119" s="2"/>
      <c r="VHY119" s="2"/>
      <c r="VHZ119" s="2"/>
      <c r="VIA119" s="2"/>
      <c r="VIB119" s="2"/>
      <c r="VIC119" s="2"/>
      <c r="VID119" s="2"/>
      <c r="VIE119" s="2"/>
      <c r="VIF119" s="2"/>
      <c r="VIG119" s="2"/>
      <c r="VIH119" s="2"/>
      <c r="VII119" s="2"/>
      <c r="VIJ119" s="2"/>
      <c r="VIK119" s="2"/>
      <c r="VIL119" s="2"/>
      <c r="VIM119" s="2"/>
      <c r="VIN119" s="2"/>
      <c r="VIO119" s="2"/>
      <c r="VIP119" s="2"/>
      <c r="VIQ119" s="2"/>
      <c r="VIR119" s="2"/>
      <c r="VIS119" s="2"/>
      <c r="VIT119" s="2"/>
      <c r="VIU119" s="2"/>
      <c r="VIV119" s="2"/>
      <c r="VIW119" s="2"/>
      <c r="VIX119" s="2"/>
      <c r="VIY119" s="2"/>
      <c r="VIZ119" s="2"/>
      <c r="VJA119" s="2"/>
      <c r="VJB119" s="2"/>
      <c r="VJC119" s="2"/>
      <c r="VJD119" s="2"/>
      <c r="VJE119" s="2"/>
      <c r="VJF119" s="2"/>
      <c r="VJG119" s="2"/>
      <c r="VJH119" s="2"/>
      <c r="VJI119" s="2"/>
      <c r="VJJ119" s="2"/>
      <c r="VJK119" s="2"/>
      <c r="VJL119" s="2"/>
      <c r="VJM119" s="2"/>
      <c r="VJN119" s="2"/>
      <c r="VJO119" s="2"/>
      <c r="VJP119" s="2"/>
      <c r="VJQ119" s="2"/>
      <c r="VJR119" s="2"/>
      <c r="VJS119" s="2"/>
      <c r="VJT119" s="2"/>
      <c r="VJU119" s="2"/>
      <c r="VJV119" s="2"/>
      <c r="VJW119" s="2"/>
      <c r="VJX119" s="2"/>
      <c r="VJY119" s="2"/>
      <c r="VJZ119" s="2"/>
      <c r="VKA119" s="2"/>
      <c r="VKB119" s="2"/>
      <c r="VKC119" s="2"/>
      <c r="VKD119" s="2"/>
      <c r="VKE119" s="2"/>
      <c r="VKF119" s="2"/>
      <c r="VKG119" s="2"/>
      <c r="VKH119" s="2"/>
      <c r="VKI119" s="2"/>
      <c r="VKJ119" s="2"/>
      <c r="VKK119" s="2"/>
      <c r="VKL119" s="2"/>
      <c r="VKM119" s="2"/>
      <c r="VKN119" s="2"/>
      <c r="VKO119" s="2"/>
      <c r="VKP119" s="2"/>
      <c r="VKQ119" s="2"/>
      <c r="VKR119" s="2"/>
      <c r="VKS119" s="2"/>
      <c r="VKT119" s="2"/>
      <c r="VKU119" s="2"/>
      <c r="VKV119" s="2"/>
      <c r="VKW119" s="2"/>
      <c r="VKX119" s="2"/>
      <c r="VKY119" s="2"/>
      <c r="VKZ119" s="2"/>
      <c r="VLA119" s="2"/>
      <c r="VLB119" s="2"/>
      <c r="VLC119" s="2"/>
      <c r="VLD119" s="2"/>
      <c r="VLE119" s="2"/>
      <c r="VLF119" s="2"/>
      <c r="VLG119" s="2"/>
      <c r="VLH119" s="2"/>
      <c r="VLI119" s="2"/>
      <c r="VLJ119" s="2"/>
      <c r="VLK119" s="2"/>
      <c r="VLL119" s="2"/>
      <c r="VLM119" s="2"/>
      <c r="VLN119" s="2"/>
      <c r="VLO119" s="2"/>
      <c r="VLP119" s="2"/>
      <c r="VLQ119" s="2"/>
      <c r="VLR119" s="2"/>
      <c r="VLS119" s="2"/>
      <c r="VLT119" s="2"/>
      <c r="VLU119" s="2"/>
      <c r="VLV119" s="2"/>
      <c r="VLW119" s="2"/>
      <c r="VLX119" s="2"/>
      <c r="VLY119" s="2"/>
      <c r="VLZ119" s="2"/>
      <c r="VMA119" s="2"/>
      <c r="VMB119" s="2"/>
      <c r="VMC119" s="2"/>
      <c r="VMD119" s="2"/>
      <c r="VME119" s="2"/>
      <c r="VMF119" s="2"/>
      <c r="VMG119" s="2"/>
      <c r="VMH119" s="2"/>
      <c r="VMI119" s="2"/>
      <c r="VMJ119" s="2"/>
      <c r="VMK119" s="2"/>
      <c r="VML119" s="2"/>
      <c r="VMM119" s="2"/>
      <c r="VMN119" s="2"/>
      <c r="VMO119" s="2"/>
      <c r="VMP119" s="2"/>
      <c r="VMQ119" s="2"/>
      <c r="VMR119" s="2"/>
      <c r="VMS119" s="2"/>
      <c r="VMT119" s="2"/>
      <c r="VMU119" s="2"/>
      <c r="VMV119" s="2"/>
      <c r="VMW119" s="2"/>
      <c r="VMX119" s="2"/>
      <c r="VMY119" s="2"/>
      <c r="VMZ119" s="2"/>
      <c r="VNA119" s="2"/>
      <c r="VNB119" s="2"/>
      <c r="VNC119" s="2"/>
      <c r="VND119" s="2"/>
      <c r="VNE119" s="2"/>
      <c r="VNF119" s="2"/>
      <c r="VNG119" s="2"/>
      <c r="VNH119" s="2"/>
      <c r="VNI119" s="2"/>
      <c r="VNJ119" s="2"/>
      <c r="VNK119" s="2"/>
      <c r="VNL119" s="2"/>
      <c r="VNM119" s="2"/>
      <c r="VNN119" s="2"/>
      <c r="VNO119" s="2"/>
      <c r="VNP119" s="2"/>
      <c r="VNQ119" s="2"/>
      <c r="VNR119" s="2"/>
      <c r="VNS119" s="2"/>
      <c r="VNT119" s="2"/>
      <c r="VNU119" s="2"/>
      <c r="VNV119" s="2"/>
      <c r="VNW119" s="2"/>
      <c r="VNX119" s="2"/>
      <c r="VNY119" s="2"/>
      <c r="VNZ119" s="2"/>
      <c r="VOA119" s="2"/>
      <c r="VOB119" s="2"/>
      <c r="VOC119" s="2"/>
      <c r="VOD119" s="2"/>
      <c r="VOE119" s="2"/>
      <c r="VOF119" s="2"/>
      <c r="VOG119" s="2"/>
      <c r="VOH119" s="2"/>
      <c r="VOI119" s="2"/>
      <c r="VOJ119" s="2"/>
      <c r="VOK119" s="2"/>
      <c r="VOL119" s="2"/>
      <c r="VOM119" s="2"/>
      <c r="VON119" s="2"/>
      <c r="VOO119" s="2"/>
      <c r="VOP119" s="2"/>
      <c r="VOQ119" s="2"/>
      <c r="VOR119" s="2"/>
      <c r="VOS119" s="2"/>
      <c r="VOT119" s="2"/>
      <c r="VOU119" s="2"/>
      <c r="VOV119" s="2"/>
      <c r="VOW119" s="2"/>
      <c r="VOX119" s="2"/>
      <c r="VOY119" s="2"/>
      <c r="VOZ119" s="2"/>
      <c r="VPA119" s="2"/>
      <c r="VPB119" s="2"/>
      <c r="VPC119" s="2"/>
      <c r="VPD119" s="2"/>
      <c r="VPE119" s="2"/>
      <c r="VPF119" s="2"/>
      <c r="VPG119" s="2"/>
      <c r="VPH119" s="2"/>
      <c r="VPI119" s="2"/>
      <c r="VPJ119" s="2"/>
      <c r="VPK119" s="2"/>
      <c r="VPL119" s="2"/>
      <c r="VPM119" s="2"/>
      <c r="VPN119" s="2"/>
      <c r="VPO119" s="2"/>
      <c r="VPP119" s="2"/>
      <c r="VPQ119" s="2"/>
      <c r="VPR119" s="2"/>
      <c r="VPS119" s="2"/>
      <c r="VPT119" s="2"/>
      <c r="VPU119" s="2"/>
      <c r="VPV119" s="2"/>
      <c r="VPW119" s="2"/>
      <c r="VPX119" s="2"/>
      <c r="VPY119" s="2"/>
      <c r="VPZ119" s="2"/>
      <c r="VQA119" s="2"/>
      <c r="VQB119" s="2"/>
      <c r="VQC119" s="2"/>
      <c r="VQD119" s="2"/>
      <c r="VQE119" s="2"/>
      <c r="VQF119" s="2"/>
      <c r="VQG119" s="2"/>
      <c r="VQH119" s="2"/>
      <c r="VQI119" s="2"/>
      <c r="VQJ119" s="2"/>
      <c r="VQK119" s="2"/>
      <c r="VQL119" s="2"/>
      <c r="VQM119" s="2"/>
      <c r="VQN119" s="2"/>
      <c r="VQO119" s="2"/>
      <c r="VQP119" s="2"/>
      <c r="VQQ119" s="2"/>
      <c r="VQR119" s="2"/>
      <c r="VQS119" s="2"/>
      <c r="VQT119" s="2"/>
      <c r="VQU119" s="2"/>
      <c r="VQV119" s="2"/>
      <c r="VQW119" s="2"/>
      <c r="VQX119" s="2"/>
      <c r="VQY119" s="2"/>
      <c r="VQZ119" s="2"/>
      <c r="VRA119" s="2"/>
      <c r="VRB119" s="2"/>
      <c r="VRC119" s="2"/>
      <c r="VRD119" s="2"/>
      <c r="VRE119" s="2"/>
      <c r="VRF119" s="2"/>
      <c r="VRG119" s="2"/>
      <c r="VRH119" s="2"/>
      <c r="VRI119" s="2"/>
      <c r="VRJ119" s="2"/>
      <c r="VRK119" s="2"/>
      <c r="VRL119" s="2"/>
      <c r="VRM119" s="2"/>
      <c r="VRN119" s="2"/>
      <c r="VRO119" s="2"/>
      <c r="VRP119" s="2"/>
      <c r="VRQ119" s="2"/>
      <c r="VRR119" s="2"/>
      <c r="VRS119" s="2"/>
      <c r="VRT119" s="2"/>
      <c r="VRU119" s="2"/>
      <c r="VRV119" s="2"/>
      <c r="VRW119" s="2"/>
      <c r="VRX119" s="2"/>
      <c r="VRY119" s="2"/>
      <c r="VRZ119" s="2"/>
      <c r="VSA119" s="2"/>
      <c r="VSB119" s="2"/>
      <c r="VSC119" s="2"/>
      <c r="VSD119" s="2"/>
      <c r="VSE119" s="2"/>
      <c r="VSF119" s="2"/>
      <c r="VSG119" s="2"/>
      <c r="VSH119" s="2"/>
      <c r="VSI119" s="2"/>
      <c r="VSJ119" s="2"/>
      <c r="VSK119" s="2"/>
      <c r="VSL119" s="2"/>
      <c r="VSM119" s="2"/>
      <c r="VSN119" s="2"/>
      <c r="VSO119" s="2"/>
      <c r="VSP119" s="2"/>
      <c r="VSQ119" s="2"/>
      <c r="VSR119" s="2"/>
      <c r="VSS119" s="2"/>
      <c r="VST119" s="2"/>
      <c r="VSU119" s="2"/>
      <c r="VSV119" s="2"/>
      <c r="VSW119" s="2"/>
      <c r="VSX119" s="2"/>
      <c r="VSY119" s="2"/>
      <c r="VSZ119" s="2"/>
      <c r="VTA119" s="2"/>
      <c r="VTB119" s="2"/>
      <c r="VTC119" s="2"/>
      <c r="VTD119" s="2"/>
      <c r="VTE119" s="2"/>
      <c r="VTF119" s="2"/>
      <c r="VTG119" s="2"/>
      <c r="VTH119" s="2"/>
      <c r="VTI119" s="2"/>
      <c r="VTJ119" s="2"/>
      <c r="VTK119" s="2"/>
      <c r="VTL119" s="2"/>
      <c r="VTM119" s="2"/>
      <c r="VTN119" s="2"/>
      <c r="VTO119" s="2"/>
      <c r="VTP119" s="2"/>
      <c r="VTQ119" s="2"/>
      <c r="VTR119" s="2"/>
      <c r="VTS119" s="2"/>
      <c r="VTT119" s="2"/>
      <c r="VTU119" s="2"/>
      <c r="VTV119" s="2"/>
      <c r="VTW119" s="2"/>
      <c r="VTX119" s="2"/>
      <c r="VTY119" s="2"/>
      <c r="VTZ119" s="2"/>
      <c r="VUA119" s="2"/>
      <c r="VUB119" s="2"/>
      <c r="VUC119" s="2"/>
      <c r="VUD119" s="2"/>
      <c r="VUE119" s="2"/>
      <c r="VUF119" s="2"/>
      <c r="VUG119" s="2"/>
      <c r="VUH119" s="2"/>
      <c r="VUI119" s="2"/>
      <c r="VUJ119" s="2"/>
      <c r="VUK119" s="2"/>
      <c r="VUL119" s="2"/>
      <c r="VUM119" s="2"/>
      <c r="VUN119" s="2"/>
      <c r="VUO119" s="2"/>
      <c r="VUP119" s="2"/>
      <c r="VUQ119" s="2"/>
      <c r="VUR119" s="2"/>
      <c r="VUS119" s="2"/>
      <c r="VUT119" s="2"/>
      <c r="VUU119" s="2"/>
      <c r="VUV119" s="2"/>
      <c r="VUW119" s="2"/>
      <c r="VUX119" s="2"/>
      <c r="VUY119" s="2"/>
      <c r="VUZ119" s="2"/>
      <c r="VVA119" s="2"/>
      <c r="VVB119" s="2"/>
      <c r="VVC119" s="2"/>
      <c r="VVD119" s="2"/>
      <c r="VVE119" s="2"/>
      <c r="VVF119" s="2"/>
      <c r="VVG119" s="2"/>
      <c r="VVH119" s="2"/>
      <c r="VVI119" s="2"/>
      <c r="VVJ119" s="2"/>
      <c r="VVK119" s="2"/>
      <c r="VVL119" s="2"/>
      <c r="VVM119" s="2"/>
      <c r="VVN119" s="2"/>
      <c r="VVO119" s="2"/>
      <c r="VVP119" s="2"/>
      <c r="VVQ119" s="2"/>
      <c r="VVR119" s="2"/>
      <c r="VVS119" s="2"/>
      <c r="VVT119" s="2"/>
      <c r="VVU119" s="2"/>
      <c r="VVV119" s="2"/>
      <c r="VVW119" s="2"/>
      <c r="VVX119" s="2"/>
      <c r="VVY119" s="2"/>
      <c r="VVZ119" s="2"/>
      <c r="VWA119" s="2"/>
      <c r="VWB119" s="2"/>
      <c r="VWC119" s="2"/>
      <c r="VWD119" s="2"/>
      <c r="VWE119" s="2"/>
      <c r="VWF119" s="2"/>
      <c r="VWG119" s="2"/>
      <c r="VWH119" s="2"/>
      <c r="VWI119" s="2"/>
      <c r="VWJ119" s="2"/>
      <c r="VWK119" s="2"/>
      <c r="VWL119" s="2"/>
      <c r="VWM119" s="2"/>
      <c r="VWN119" s="2"/>
      <c r="VWO119" s="2"/>
      <c r="VWP119" s="2"/>
      <c r="VWQ119" s="2"/>
      <c r="VWR119" s="2"/>
      <c r="VWS119" s="2"/>
      <c r="VWT119" s="2"/>
      <c r="VWU119" s="2"/>
      <c r="VWV119" s="2"/>
      <c r="VWW119" s="2"/>
      <c r="VWX119" s="2"/>
      <c r="VWY119" s="2"/>
      <c r="VWZ119" s="2"/>
      <c r="VXA119" s="2"/>
      <c r="VXB119" s="2"/>
      <c r="VXC119" s="2"/>
      <c r="VXD119" s="2"/>
      <c r="VXE119" s="2"/>
      <c r="VXF119" s="2"/>
      <c r="VXG119" s="2"/>
      <c r="VXH119" s="2"/>
      <c r="VXI119" s="2"/>
      <c r="VXJ119" s="2"/>
      <c r="VXK119" s="2"/>
      <c r="VXL119" s="2"/>
      <c r="VXM119" s="2"/>
      <c r="VXN119" s="2"/>
      <c r="VXO119" s="2"/>
      <c r="VXP119" s="2"/>
      <c r="VXQ119" s="2"/>
      <c r="VXR119" s="2"/>
      <c r="VXS119" s="2"/>
      <c r="VXT119" s="2"/>
      <c r="VXU119" s="2"/>
      <c r="VXV119" s="2"/>
      <c r="VXW119" s="2"/>
      <c r="VXX119" s="2"/>
      <c r="VXY119" s="2"/>
      <c r="VXZ119" s="2"/>
      <c r="VYA119" s="2"/>
      <c r="VYB119" s="2"/>
      <c r="VYC119" s="2"/>
      <c r="VYD119" s="2"/>
      <c r="VYE119" s="2"/>
      <c r="VYF119" s="2"/>
      <c r="VYG119" s="2"/>
      <c r="VYH119" s="2"/>
      <c r="VYI119" s="2"/>
      <c r="VYJ119" s="2"/>
      <c r="VYK119" s="2"/>
      <c r="VYL119" s="2"/>
      <c r="VYM119" s="2"/>
      <c r="VYN119" s="2"/>
      <c r="VYO119" s="2"/>
      <c r="VYP119" s="2"/>
      <c r="VYQ119" s="2"/>
      <c r="VYR119" s="2"/>
      <c r="VYS119" s="2"/>
      <c r="VYT119" s="2"/>
      <c r="VYU119" s="2"/>
      <c r="VYV119" s="2"/>
      <c r="VYW119" s="2"/>
      <c r="VYX119" s="2"/>
      <c r="VYY119" s="2"/>
      <c r="VYZ119" s="2"/>
      <c r="VZA119" s="2"/>
      <c r="VZB119" s="2"/>
      <c r="VZC119" s="2"/>
      <c r="VZD119" s="2"/>
      <c r="VZE119" s="2"/>
      <c r="VZF119" s="2"/>
      <c r="VZG119" s="2"/>
      <c r="VZH119" s="2"/>
      <c r="VZI119" s="2"/>
      <c r="VZJ119" s="2"/>
      <c r="VZK119" s="2"/>
      <c r="VZL119" s="2"/>
      <c r="VZM119" s="2"/>
      <c r="VZN119" s="2"/>
      <c r="VZO119" s="2"/>
      <c r="VZP119" s="2"/>
      <c r="VZQ119" s="2"/>
      <c r="VZR119" s="2"/>
      <c r="VZS119" s="2"/>
      <c r="VZT119" s="2"/>
      <c r="VZU119" s="2"/>
      <c r="VZV119" s="2"/>
      <c r="VZW119" s="2"/>
      <c r="VZX119" s="2"/>
      <c r="VZY119" s="2"/>
      <c r="VZZ119" s="2"/>
      <c r="WAA119" s="2"/>
      <c r="WAB119" s="2"/>
      <c r="WAC119" s="2"/>
      <c r="WAD119" s="2"/>
      <c r="WAE119" s="2"/>
      <c r="WAF119" s="2"/>
      <c r="WAG119" s="2"/>
      <c r="WAH119" s="2"/>
      <c r="WAI119" s="2"/>
      <c r="WAJ119" s="2"/>
      <c r="WAK119" s="2"/>
      <c r="WAL119" s="2"/>
      <c r="WAM119" s="2"/>
      <c r="WAN119" s="2"/>
      <c r="WAO119" s="2"/>
      <c r="WAP119" s="2"/>
      <c r="WAQ119" s="2"/>
      <c r="WAR119" s="2"/>
      <c r="WAS119" s="2"/>
      <c r="WAT119" s="2"/>
      <c r="WAU119" s="2"/>
      <c r="WAV119" s="2"/>
      <c r="WAW119" s="2"/>
      <c r="WAX119" s="2"/>
      <c r="WAY119" s="2"/>
      <c r="WAZ119" s="2"/>
      <c r="WBA119" s="2"/>
      <c r="WBB119" s="2"/>
      <c r="WBC119" s="2"/>
      <c r="WBD119" s="2"/>
      <c r="WBE119" s="2"/>
      <c r="WBF119" s="2"/>
      <c r="WBG119" s="2"/>
      <c r="WBH119" s="2"/>
      <c r="WBI119" s="2"/>
      <c r="WBJ119" s="2"/>
      <c r="WBK119" s="2"/>
      <c r="WBL119" s="2"/>
      <c r="WBM119" s="2"/>
      <c r="WBN119" s="2"/>
      <c r="WBO119" s="2"/>
      <c r="WBP119" s="2"/>
      <c r="WBQ119" s="2"/>
      <c r="WBR119" s="2"/>
      <c r="WBS119" s="2"/>
      <c r="WBT119" s="2"/>
      <c r="WBU119" s="2"/>
      <c r="WBV119" s="2"/>
      <c r="WBW119" s="2"/>
      <c r="WBX119" s="2"/>
      <c r="WBY119" s="2"/>
      <c r="WBZ119" s="2"/>
      <c r="WCA119" s="2"/>
      <c r="WCB119" s="2"/>
      <c r="WCC119" s="2"/>
      <c r="WCD119" s="2"/>
      <c r="WCE119" s="2"/>
      <c r="WCF119" s="2"/>
      <c r="WCG119" s="2"/>
      <c r="WCH119" s="2"/>
      <c r="WCI119" s="2"/>
      <c r="WCJ119" s="2"/>
      <c r="WCK119" s="2"/>
      <c r="WCL119" s="2"/>
      <c r="WCM119" s="2"/>
      <c r="WCN119" s="2"/>
      <c r="WCO119" s="2"/>
      <c r="WCP119" s="2"/>
      <c r="WCQ119" s="2"/>
      <c r="WCR119" s="2"/>
      <c r="WCS119" s="2"/>
      <c r="WCT119" s="2"/>
      <c r="WCU119" s="2"/>
      <c r="WCV119" s="2"/>
      <c r="WCW119" s="2"/>
      <c r="WCX119" s="2"/>
      <c r="WCY119" s="2"/>
      <c r="WCZ119" s="2"/>
      <c r="WDA119" s="2"/>
      <c r="WDB119" s="2"/>
      <c r="WDC119" s="2"/>
      <c r="WDD119" s="2"/>
      <c r="WDE119" s="2"/>
      <c r="WDF119" s="2"/>
      <c r="WDG119" s="2"/>
      <c r="WDH119" s="2"/>
      <c r="WDI119" s="2"/>
      <c r="WDJ119" s="2"/>
      <c r="WDK119" s="2"/>
      <c r="WDL119" s="2"/>
      <c r="WDM119" s="2"/>
      <c r="WDN119" s="2"/>
      <c r="WDO119" s="2"/>
      <c r="WDP119" s="2"/>
      <c r="WDQ119" s="2"/>
      <c r="WDR119" s="2"/>
      <c r="WDS119" s="2"/>
      <c r="WDT119" s="2"/>
      <c r="WDU119" s="2"/>
      <c r="WDV119" s="2"/>
      <c r="WDW119" s="2"/>
      <c r="WDX119" s="2"/>
      <c r="WDY119" s="2"/>
      <c r="WDZ119" s="2"/>
      <c r="WEA119" s="2"/>
      <c r="WEB119" s="2"/>
      <c r="WEC119" s="2"/>
      <c r="WED119" s="2"/>
      <c r="WEE119" s="2"/>
      <c r="WEF119" s="2"/>
      <c r="WEG119" s="2"/>
      <c r="WEH119" s="2"/>
      <c r="WEI119" s="2"/>
      <c r="WEJ119" s="2"/>
      <c r="WEK119" s="2"/>
      <c r="WEL119" s="2"/>
      <c r="WEM119" s="2"/>
      <c r="WEN119" s="2"/>
      <c r="WEO119" s="2"/>
      <c r="WEP119" s="2"/>
      <c r="WEQ119" s="2"/>
      <c r="WER119" s="2"/>
      <c r="WES119" s="2"/>
      <c r="WET119" s="2"/>
      <c r="WEU119" s="2"/>
      <c r="WEV119" s="2"/>
      <c r="WEW119" s="2"/>
      <c r="WEX119" s="2"/>
      <c r="WEY119" s="2"/>
      <c r="WEZ119" s="2"/>
      <c r="WFA119" s="2"/>
      <c r="WFB119" s="2"/>
      <c r="WFC119" s="2"/>
      <c r="WFD119" s="2"/>
      <c r="WFE119" s="2"/>
      <c r="WFF119" s="2"/>
      <c r="WFG119" s="2"/>
      <c r="WFH119" s="2"/>
      <c r="WFI119" s="2"/>
      <c r="WFJ119" s="2"/>
      <c r="WFK119" s="2"/>
      <c r="WFL119" s="2"/>
      <c r="WFM119" s="2"/>
      <c r="WFN119" s="2"/>
      <c r="WFO119" s="2"/>
      <c r="WFP119" s="2"/>
      <c r="WFQ119" s="2"/>
      <c r="WFR119" s="2"/>
      <c r="WFS119" s="2"/>
      <c r="WFT119" s="2"/>
      <c r="WFU119" s="2"/>
      <c r="WFV119" s="2"/>
      <c r="WFW119" s="2"/>
      <c r="WFX119" s="2"/>
      <c r="WFY119" s="2"/>
      <c r="WFZ119" s="2"/>
      <c r="WGA119" s="2"/>
      <c r="WGB119" s="2"/>
      <c r="WGC119" s="2"/>
      <c r="WGD119" s="2"/>
      <c r="WGE119" s="2"/>
      <c r="WGF119" s="2"/>
      <c r="WGG119" s="2"/>
      <c r="WGH119" s="2"/>
      <c r="WGI119" s="2"/>
      <c r="WGJ119" s="2"/>
      <c r="WGK119" s="2"/>
      <c r="WGL119" s="2"/>
      <c r="WGM119" s="2"/>
      <c r="WGN119" s="2"/>
      <c r="WGO119" s="2"/>
      <c r="WGP119" s="2"/>
      <c r="WGQ119" s="2"/>
      <c r="WGR119" s="2"/>
      <c r="WGS119" s="2"/>
      <c r="WGT119" s="2"/>
      <c r="WGU119" s="2"/>
      <c r="WGV119" s="2"/>
      <c r="WGW119" s="2"/>
      <c r="WGX119" s="2"/>
      <c r="WGY119" s="2"/>
      <c r="WGZ119" s="2"/>
      <c r="WHA119" s="2"/>
      <c r="WHB119" s="2"/>
      <c r="WHC119" s="2"/>
      <c r="WHD119" s="2"/>
      <c r="WHE119" s="2"/>
      <c r="WHF119" s="2"/>
      <c r="WHG119" s="2"/>
      <c r="WHH119" s="2"/>
      <c r="WHI119" s="2"/>
      <c r="WHJ119" s="2"/>
      <c r="WHK119" s="2"/>
      <c r="WHL119" s="2"/>
      <c r="WHM119" s="2"/>
      <c r="WHN119" s="2"/>
      <c r="WHO119" s="2"/>
      <c r="WHP119" s="2"/>
      <c r="WHQ119" s="2"/>
      <c r="WHR119" s="2"/>
      <c r="WHS119" s="2"/>
      <c r="WHT119" s="2"/>
      <c r="WHU119" s="2"/>
      <c r="WHV119" s="2"/>
      <c r="WHW119" s="2"/>
      <c r="WHX119" s="2"/>
      <c r="WHY119" s="2"/>
      <c r="WHZ119" s="2"/>
      <c r="WIA119" s="2"/>
      <c r="WIB119" s="2"/>
      <c r="WIC119" s="2"/>
      <c r="WID119" s="2"/>
      <c r="WIE119" s="2"/>
      <c r="WIF119" s="2"/>
      <c r="WIG119" s="2"/>
      <c r="WIH119" s="2"/>
      <c r="WII119" s="2"/>
      <c r="WIJ119" s="2"/>
      <c r="WIK119" s="2"/>
      <c r="WIL119" s="2"/>
      <c r="WIM119" s="2"/>
      <c r="WIN119" s="2"/>
      <c r="WIO119" s="2"/>
      <c r="WIP119" s="2"/>
      <c r="WIQ119" s="2"/>
      <c r="WIR119" s="2"/>
      <c r="WIS119" s="2"/>
      <c r="WIT119" s="2"/>
      <c r="WIU119" s="2"/>
      <c r="WIV119" s="2"/>
      <c r="WIW119" s="2"/>
      <c r="WIX119" s="2"/>
      <c r="WIY119" s="2"/>
      <c r="WIZ119" s="2"/>
      <c r="WJA119" s="2"/>
      <c r="WJB119" s="2"/>
      <c r="WJC119" s="2"/>
      <c r="WJD119" s="2"/>
      <c r="WJE119" s="2"/>
      <c r="WJF119" s="2"/>
      <c r="WJG119" s="2"/>
      <c r="WJH119" s="2"/>
      <c r="WJI119" s="2"/>
      <c r="WJJ119" s="2"/>
      <c r="WJK119" s="2"/>
      <c r="WJL119" s="2"/>
      <c r="WJM119" s="2"/>
      <c r="WJN119" s="2"/>
      <c r="WJO119" s="2"/>
      <c r="WJP119" s="2"/>
      <c r="WJQ119" s="2"/>
      <c r="WJR119" s="2"/>
      <c r="WJS119" s="2"/>
      <c r="WJT119" s="2"/>
      <c r="WJU119" s="2"/>
      <c r="WJV119" s="2"/>
      <c r="WJW119" s="2"/>
      <c r="WJX119" s="2"/>
      <c r="WJY119" s="2"/>
      <c r="WJZ119" s="2"/>
      <c r="WKA119" s="2"/>
      <c r="WKB119" s="2"/>
      <c r="WKC119" s="2"/>
      <c r="WKD119" s="2"/>
      <c r="WKE119" s="2"/>
      <c r="WKF119" s="2"/>
      <c r="WKG119" s="2"/>
      <c r="WKH119" s="2"/>
      <c r="WKI119" s="2"/>
      <c r="WKJ119" s="2"/>
      <c r="WKK119" s="2"/>
      <c r="WKL119" s="2"/>
      <c r="WKM119" s="2"/>
      <c r="WKN119" s="2"/>
      <c r="WKO119" s="2"/>
      <c r="WKP119" s="2"/>
      <c r="WKQ119" s="2"/>
      <c r="WKR119" s="2"/>
      <c r="WKS119" s="2"/>
      <c r="WKT119" s="2"/>
      <c r="WKU119" s="2"/>
      <c r="WKV119" s="2"/>
      <c r="WKW119" s="2"/>
      <c r="WKX119" s="2"/>
      <c r="WKY119" s="2"/>
      <c r="WKZ119" s="2"/>
      <c r="WLA119" s="2"/>
      <c r="WLB119" s="2"/>
      <c r="WLC119" s="2"/>
      <c r="WLD119" s="2"/>
      <c r="WLE119" s="2"/>
      <c r="WLF119" s="2"/>
      <c r="WLG119" s="2"/>
      <c r="WLH119" s="2"/>
      <c r="WLI119" s="2"/>
      <c r="WLJ119" s="2"/>
      <c r="WLK119" s="2"/>
      <c r="WLL119" s="2"/>
      <c r="WLM119" s="2"/>
      <c r="WLN119" s="2"/>
      <c r="WLO119" s="2"/>
      <c r="WLP119" s="2"/>
      <c r="WLQ119" s="2"/>
      <c r="WLR119" s="2"/>
      <c r="WLS119" s="2"/>
      <c r="WLT119" s="2"/>
      <c r="WLU119" s="2"/>
      <c r="WLV119" s="2"/>
      <c r="WLW119" s="2"/>
      <c r="WLX119" s="2"/>
      <c r="WLY119" s="2"/>
      <c r="WLZ119" s="2"/>
      <c r="WMA119" s="2"/>
      <c r="WMB119" s="2"/>
      <c r="WMC119" s="2"/>
      <c r="WMD119" s="2"/>
      <c r="WME119" s="2"/>
      <c r="WMF119" s="2"/>
      <c r="WMG119" s="2"/>
      <c r="WMH119" s="2"/>
      <c r="WMI119" s="2"/>
      <c r="WMJ119" s="2"/>
      <c r="WMK119" s="2"/>
      <c r="WML119" s="2"/>
      <c r="WMM119" s="2"/>
      <c r="WMN119" s="2"/>
      <c r="WMO119" s="2"/>
      <c r="WMP119" s="2"/>
      <c r="WMQ119" s="2"/>
      <c r="WMR119" s="2"/>
      <c r="WMS119" s="2"/>
      <c r="WMT119" s="2"/>
      <c r="WMU119" s="2"/>
      <c r="WMV119" s="2"/>
      <c r="WMW119" s="2"/>
      <c r="WMX119" s="2"/>
      <c r="WMY119" s="2"/>
      <c r="WMZ119" s="2"/>
      <c r="WNA119" s="2"/>
      <c r="WNB119" s="2"/>
      <c r="WNC119" s="2"/>
      <c r="WND119" s="2"/>
      <c r="WNE119" s="2"/>
      <c r="WNF119" s="2"/>
      <c r="WNG119" s="2"/>
      <c r="WNH119" s="2"/>
      <c r="WNI119" s="2"/>
      <c r="WNJ119" s="2"/>
      <c r="WNK119" s="2"/>
      <c r="WNL119" s="2"/>
      <c r="WNM119" s="2"/>
      <c r="WNN119" s="2"/>
      <c r="WNO119" s="2"/>
      <c r="WNP119" s="2"/>
      <c r="WNQ119" s="2"/>
      <c r="WNR119" s="2"/>
      <c r="WNS119" s="2"/>
      <c r="WNT119" s="2"/>
      <c r="WNU119" s="2"/>
      <c r="WNV119" s="2"/>
      <c r="WNW119" s="2"/>
      <c r="WNX119" s="2"/>
      <c r="WNY119" s="2"/>
      <c r="WNZ119" s="2"/>
      <c r="WOA119" s="2"/>
      <c r="WOB119" s="2"/>
      <c r="WOC119" s="2"/>
      <c r="WOD119" s="2"/>
      <c r="WOE119" s="2"/>
      <c r="WOF119" s="2"/>
      <c r="WOG119" s="2"/>
      <c r="WOH119" s="2"/>
      <c r="WOI119" s="2"/>
      <c r="WOJ119" s="2"/>
      <c r="WOK119" s="2"/>
      <c r="WOL119" s="2"/>
      <c r="WOM119" s="2"/>
      <c r="WON119" s="2"/>
      <c r="WOO119" s="2"/>
      <c r="WOP119" s="2"/>
      <c r="WOQ119" s="2"/>
      <c r="WOR119" s="2"/>
      <c r="WOS119" s="2"/>
      <c r="WOT119" s="2"/>
      <c r="WOU119" s="2"/>
      <c r="WOV119" s="2"/>
      <c r="WOW119" s="2"/>
      <c r="WOX119" s="2"/>
      <c r="WOY119" s="2"/>
      <c r="WOZ119" s="2"/>
      <c r="WPA119" s="2"/>
      <c r="WPB119" s="2"/>
      <c r="WPC119" s="2"/>
      <c r="WPD119" s="2"/>
      <c r="WPE119" s="2"/>
      <c r="WPF119" s="2"/>
      <c r="WPG119" s="2"/>
      <c r="WPH119" s="2"/>
      <c r="WPI119" s="2"/>
      <c r="WPJ119" s="2"/>
      <c r="WPK119" s="2"/>
      <c r="WPL119" s="2"/>
      <c r="WPM119" s="2"/>
      <c r="WPN119" s="2"/>
      <c r="WPO119" s="2"/>
      <c r="WPP119" s="2"/>
      <c r="WPQ119" s="2"/>
      <c r="WPR119" s="2"/>
      <c r="WPS119" s="2"/>
      <c r="WPT119" s="2"/>
      <c r="WPU119" s="2"/>
      <c r="WPV119" s="2"/>
      <c r="WPW119" s="2"/>
      <c r="WPX119" s="2"/>
      <c r="WPY119" s="2"/>
      <c r="WPZ119" s="2"/>
      <c r="WQA119" s="2"/>
      <c r="WQB119" s="2"/>
      <c r="WQC119" s="2"/>
      <c r="WQD119" s="2"/>
      <c r="WQE119" s="2"/>
      <c r="WQF119" s="2"/>
      <c r="WQG119" s="2"/>
      <c r="WQH119" s="2"/>
      <c r="WQI119" s="2"/>
      <c r="WQJ119" s="2"/>
      <c r="WQK119" s="2"/>
      <c r="WQL119" s="2"/>
      <c r="WQM119" s="2"/>
      <c r="WQN119" s="2"/>
      <c r="WQO119" s="2"/>
      <c r="WQP119" s="2"/>
      <c r="WQQ119" s="2"/>
      <c r="WQR119" s="2"/>
      <c r="WQS119" s="2"/>
      <c r="WQT119" s="2"/>
      <c r="WQU119" s="2"/>
      <c r="WQV119" s="2"/>
      <c r="WQW119" s="2"/>
      <c r="WQX119" s="2"/>
      <c r="WQY119" s="2"/>
      <c r="WQZ119" s="2"/>
      <c r="WRA119" s="2"/>
      <c r="WRB119" s="2"/>
      <c r="WRC119" s="2"/>
      <c r="WRD119" s="2"/>
      <c r="WRE119" s="2"/>
      <c r="WRF119" s="2"/>
      <c r="WRG119" s="2"/>
      <c r="WRH119" s="2"/>
      <c r="WRI119" s="2"/>
      <c r="WRJ119" s="2"/>
      <c r="WRK119" s="2"/>
      <c r="WRL119" s="2"/>
      <c r="WRM119" s="2"/>
      <c r="WRN119" s="2"/>
      <c r="WRO119" s="2"/>
      <c r="WRP119" s="2"/>
      <c r="WRQ119" s="2"/>
      <c r="WRR119" s="2"/>
      <c r="WRS119" s="2"/>
      <c r="WRT119" s="2"/>
      <c r="WRU119" s="2"/>
      <c r="WRV119" s="2"/>
      <c r="WRW119" s="2"/>
      <c r="WRX119" s="2"/>
      <c r="WRY119" s="2"/>
      <c r="WRZ119" s="2"/>
      <c r="WSA119" s="2"/>
      <c r="WSB119" s="2"/>
      <c r="WSC119" s="2"/>
      <c r="WSD119" s="2"/>
      <c r="WSE119" s="2"/>
      <c r="WSF119" s="2"/>
      <c r="WSG119" s="2"/>
      <c r="WSH119" s="2"/>
      <c r="WSI119" s="2"/>
      <c r="WSJ119" s="2"/>
      <c r="WSK119" s="2"/>
      <c r="WSL119" s="2"/>
      <c r="WSM119" s="2"/>
      <c r="WSN119" s="2"/>
      <c r="WSO119" s="2"/>
      <c r="WSP119" s="2"/>
      <c r="WSQ119" s="2"/>
      <c r="WSR119" s="2"/>
      <c r="WSS119" s="2"/>
      <c r="WST119" s="2"/>
      <c r="WSU119" s="2"/>
      <c r="WSV119" s="2"/>
      <c r="WSW119" s="2"/>
      <c r="WSX119" s="2"/>
      <c r="WSY119" s="2"/>
      <c r="WSZ119" s="2"/>
      <c r="WTA119" s="2"/>
      <c r="WTB119" s="2"/>
      <c r="WTC119" s="2"/>
      <c r="WTD119" s="2"/>
      <c r="WTE119" s="2"/>
      <c r="WTF119" s="2"/>
      <c r="WTG119" s="2"/>
      <c r="WTH119" s="2"/>
      <c r="WTI119" s="2"/>
      <c r="WTJ119" s="2"/>
      <c r="WTK119" s="2"/>
      <c r="WTL119" s="2"/>
      <c r="WTM119" s="2"/>
      <c r="WTN119" s="2"/>
      <c r="WTO119" s="2"/>
      <c r="WTP119" s="2"/>
      <c r="WTQ119" s="2"/>
      <c r="WTR119" s="2"/>
      <c r="WTS119" s="2"/>
      <c r="WTT119" s="2"/>
      <c r="WTU119" s="2"/>
      <c r="WTV119" s="2"/>
      <c r="WTW119" s="2"/>
      <c r="WTX119" s="2"/>
      <c r="WTY119" s="2"/>
      <c r="WTZ119" s="2"/>
      <c r="WUA119" s="2"/>
      <c r="WUB119" s="2"/>
      <c r="WUC119" s="2"/>
      <c r="WUD119" s="2"/>
      <c r="WUE119" s="2"/>
      <c r="WUF119" s="2"/>
      <c r="WUG119" s="2"/>
      <c r="WUH119" s="2"/>
      <c r="WUI119" s="2"/>
      <c r="WUJ119" s="2"/>
      <c r="WUK119" s="2"/>
      <c r="WUL119" s="2"/>
      <c r="WUM119" s="2"/>
      <c r="WUN119" s="2"/>
      <c r="WUO119" s="2"/>
      <c r="WUP119" s="2"/>
      <c r="WUQ119" s="2"/>
      <c r="WUR119" s="2"/>
      <c r="WUS119" s="2"/>
      <c r="WUT119" s="2"/>
      <c r="WUU119" s="2"/>
      <c r="WUV119" s="2"/>
      <c r="WUW119" s="2"/>
      <c r="WUX119" s="2"/>
      <c r="WUY119" s="2"/>
      <c r="WUZ119" s="2"/>
      <c r="WVA119" s="2"/>
      <c r="WVB119" s="2"/>
      <c r="WVC119" s="2"/>
      <c r="WVD119" s="2"/>
      <c r="WVE119" s="2"/>
      <c r="WVF119" s="2"/>
      <c r="WVG119" s="2"/>
      <c r="WVH119" s="2"/>
      <c r="WVI119" s="2"/>
      <c r="WVJ119" s="2"/>
      <c r="WVK119" s="2"/>
      <c r="WVL119" s="2"/>
      <c r="WVM119" s="2"/>
      <c r="WVN119" s="2"/>
      <c r="WVO119" s="2"/>
      <c r="WVP119" s="2"/>
      <c r="WVQ119" s="2"/>
      <c r="WVR119" s="2"/>
      <c r="WVS119" s="2"/>
      <c r="WVT119" s="2"/>
      <c r="WVU119" s="2"/>
      <c r="WVV119" s="2"/>
      <c r="WVW119" s="2"/>
      <c r="WVX119" s="2"/>
      <c r="WVY119" s="2"/>
      <c r="WVZ119" s="2"/>
      <c r="WWA119" s="2"/>
    </row>
    <row r="120" spans="1:16147" s="1" customFormat="1" ht="12.45" x14ac:dyDescent="0.2">
      <c r="A120" s="3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8"/>
      <c r="N120" s="27"/>
      <c r="O120" s="2"/>
      <c r="P120" s="2"/>
      <c r="Q120" s="134" t="s">
        <v>45</v>
      </c>
      <c r="R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  <c r="WVL120" s="2"/>
      <c r="WVM120" s="2"/>
      <c r="WVN120" s="2"/>
      <c r="WVO120" s="2"/>
      <c r="WVP120" s="2"/>
      <c r="WVQ120" s="2"/>
      <c r="WVR120" s="2"/>
      <c r="WVS120" s="2"/>
      <c r="WVT120" s="2"/>
      <c r="WVU120" s="2"/>
      <c r="WVV120" s="2"/>
      <c r="WVW120" s="2"/>
      <c r="WVX120" s="2"/>
      <c r="WVY120" s="2"/>
      <c r="WVZ120" s="2"/>
      <c r="WWA120" s="2"/>
    </row>
    <row r="121" spans="1:16147" s="1" customFormat="1" ht="12.45" x14ac:dyDescent="0.2">
      <c r="A121" s="3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8"/>
      <c r="N121" s="27"/>
      <c r="O121" s="2"/>
      <c r="P121" s="2"/>
      <c r="Q121" s="135" t="s">
        <v>46</v>
      </c>
      <c r="R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</row>
    <row r="122" spans="1:16147" s="1" customFormat="1" ht="12.45" x14ac:dyDescent="0.2">
      <c r="A122" s="3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8"/>
      <c r="N122" s="27"/>
      <c r="O122" s="2"/>
      <c r="P122" s="2"/>
      <c r="Q122" s="133" t="s">
        <v>47</v>
      </c>
      <c r="R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  <c r="WVS122" s="2"/>
      <c r="WVT122" s="2"/>
      <c r="WVU122" s="2"/>
      <c r="WVV122" s="2"/>
      <c r="WVW122" s="2"/>
      <c r="WVX122" s="2"/>
      <c r="WVY122" s="2"/>
      <c r="WVZ122" s="2"/>
      <c r="WWA122" s="2"/>
    </row>
    <row r="130" spans="1:19" ht="12.45" x14ac:dyDescent="0.3">
      <c r="A130" s="2"/>
      <c r="M130" s="2"/>
      <c r="N130" s="2"/>
      <c r="O130" s="15"/>
      <c r="S130" s="2"/>
    </row>
  </sheetData>
  <autoFilter ref="A8:Q54"/>
  <mergeCells count="19">
    <mergeCell ref="A3:A6"/>
    <mergeCell ref="J3:N4"/>
    <mergeCell ref="L5:L6"/>
    <mergeCell ref="M5:M6"/>
    <mergeCell ref="N5:N6"/>
    <mergeCell ref="B3:B6"/>
    <mergeCell ref="C5:C6"/>
    <mergeCell ref="D5:D6"/>
    <mergeCell ref="C3:D4"/>
    <mergeCell ref="F3:F5"/>
    <mergeCell ref="P3:P6"/>
    <mergeCell ref="Q3:Q5"/>
    <mergeCell ref="R3:R6"/>
    <mergeCell ref="J5:K6"/>
    <mergeCell ref="E3:E6"/>
    <mergeCell ref="G3:G6"/>
    <mergeCell ref="H3:H6"/>
    <mergeCell ref="I3:I6"/>
    <mergeCell ref="O3:O6"/>
  </mergeCells>
  <printOptions horizontalCentered="1"/>
  <pageMargins left="0.27559055118110237" right="0" top="0.39370078740157483" bottom="0.39370078740157483" header="0" footer="0"/>
  <pageSetup paperSize="256" scale="75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BELUM SERTIFIKAT 2022 BMD</vt:lpstr>
      <vt:lpstr>FISIK FINAL SERTIFIKAT</vt:lpstr>
      <vt:lpstr>RENCANA SERTIFIKAT FINAL 2022</vt:lpstr>
      <vt:lpstr>'BELUM SERTIFIKAT 2022 BMD'!Print_Area</vt:lpstr>
      <vt:lpstr>'FISIK FINAL SERTIFIKAT'!Print_Area</vt:lpstr>
      <vt:lpstr>'RENCANA SERTIFIKAT FINAL 2022'!Print_Area</vt:lpstr>
      <vt:lpstr>'BELUM SERTIFIKAT 2022 BMD'!Print_Titles</vt:lpstr>
      <vt:lpstr>'FISIK FINAL SERTIFIKAT'!Print_Titles</vt:lpstr>
      <vt:lpstr>'RENCANA SERTIFIKAT FINAL 2022'!Print_Titles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STATISTIK</cp:lastModifiedBy>
  <cp:lastPrinted>2023-01-12T02:19:01Z</cp:lastPrinted>
  <dcterms:created xsi:type="dcterms:W3CDTF">2020-01-22T04:49:52Z</dcterms:created>
  <dcterms:modified xsi:type="dcterms:W3CDTF">2023-06-26T00:04:58Z</dcterms:modified>
</cp:coreProperties>
</file>